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missouri-my.sharepoint.com/personal/ensxvd_umsystem_edu/Documents/FAPRI/MarketResearch/Website/"/>
    </mc:Choice>
  </mc:AlternateContent>
  <xr:revisionPtr revIDLastSave="56" documentId="13_ncr:1_{71F2FADF-B305-48F3-B5DD-643A4EC1B5BC}" xr6:coauthVersionLast="46" xr6:coauthVersionMax="46" xr10:uidLastSave="{37D1D0A4-C36B-43D7-8D57-F8D9FB283E56}"/>
  <bookViews>
    <workbookView xWindow="19090" yWindow="-110" windowWidth="19420" windowHeight="10420" activeTab="1" xr2:uid="{00000000-000D-0000-FFFF-FFFF00000000}"/>
  </bookViews>
  <sheets>
    <sheet name="Graph Example" sheetId="10" r:id="rId1"/>
    <sheet name="Averages" sheetId="11" r:id="rId2"/>
    <sheet name="Corn PO" sheetId="5" r:id="rId3"/>
    <sheet name="Corn POMY" sheetId="6" r:id="rId4"/>
    <sheet name="Corn TS" sheetId="2" r:id="rId5"/>
    <sheet name="Corn TSMY" sheetId="1" r:id="rId6"/>
    <sheet name="Soybean PO" sheetId="7" r:id="rId7"/>
    <sheet name="Soybean POMY" sheetId="8" r:id="rId8"/>
    <sheet name="Soybean TS" sheetId="3" r:id="rId9"/>
    <sheet name="Soybean TSMY" sheetId="4" r:id="rId10"/>
    <sheet name="Sheet2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1" l="1"/>
  <c r="D36" i="11"/>
  <c r="E36" i="11"/>
  <c r="F36" i="11"/>
  <c r="C52" i="11"/>
  <c r="D52" i="11"/>
  <c r="E52" i="11"/>
  <c r="F52" i="11"/>
  <c r="C37" i="11"/>
  <c r="D37" i="11"/>
  <c r="E37" i="11"/>
  <c r="F37" i="11"/>
  <c r="C53" i="11"/>
  <c r="D53" i="11"/>
  <c r="E53" i="11"/>
  <c r="F53" i="11"/>
  <c r="C38" i="11"/>
  <c r="D38" i="11"/>
  <c r="E38" i="11"/>
  <c r="F38" i="11"/>
  <c r="C54" i="11"/>
  <c r="D54" i="11"/>
  <c r="E54" i="11"/>
  <c r="F54" i="11"/>
  <c r="C39" i="11"/>
  <c r="D39" i="11"/>
  <c r="E39" i="11"/>
  <c r="F39" i="11"/>
  <c r="C55" i="11"/>
  <c r="D55" i="11"/>
  <c r="E55" i="11"/>
  <c r="F55" i="11"/>
  <c r="C40" i="11"/>
  <c r="D40" i="11"/>
  <c r="E40" i="11"/>
  <c r="F40" i="11"/>
  <c r="C56" i="11"/>
  <c r="D56" i="11"/>
  <c r="E56" i="11"/>
  <c r="F56" i="11"/>
  <c r="C41" i="11"/>
  <c r="D41" i="11"/>
  <c r="E41" i="11"/>
  <c r="F41" i="11"/>
  <c r="C57" i="11"/>
  <c r="D57" i="11"/>
  <c r="E57" i="11"/>
  <c r="F57" i="11"/>
  <c r="C42" i="11"/>
  <c r="D42" i="11"/>
  <c r="E42" i="11"/>
  <c r="F42" i="11"/>
  <c r="C58" i="11"/>
  <c r="D58" i="11"/>
  <c r="E58" i="11"/>
  <c r="F58" i="11"/>
  <c r="C43" i="11"/>
  <c r="D43" i="11"/>
  <c r="E43" i="11"/>
  <c r="F43" i="11"/>
  <c r="C59" i="11"/>
  <c r="D59" i="11"/>
  <c r="E59" i="11"/>
  <c r="F59" i="11"/>
  <c r="C44" i="11"/>
  <c r="D44" i="11"/>
  <c r="E44" i="11"/>
  <c r="F44" i="11"/>
  <c r="C60" i="11"/>
  <c r="D60" i="11"/>
  <c r="E60" i="11"/>
  <c r="F60" i="11"/>
  <c r="C45" i="11"/>
  <c r="D45" i="11"/>
  <c r="E45" i="11"/>
  <c r="F45" i="11"/>
  <c r="C61" i="11"/>
  <c r="D6" i="11"/>
  <c r="D7" i="11"/>
  <c r="D8" i="11"/>
  <c r="D9" i="11"/>
  <c r="D10" i="11"/>
  <c r="D11" i="11"/>
  <c r="D12" i="11"/>
  <c r="D13" i="11"/>
  <c r="D5" i="11"/>
  <c r="E5" i="11"/>
  <c r="S11" i="4"/>
  <c r="T11" i="4" s="1"/>
  <c r="S10" i="4"/>
  <c r="S9" i="4"/>
  <c r="S8" i="4"/>
  <c r="T8" i="4" s="1"/>
  <c r="S7" i="4"/>
  <c r="S6" i="4"/>
  <c r="S5" i="4"/>
  <c r="S4" i="4"/>
  <c r="S3" i="4"/>
  <c r="T5" i="4"/>
  <c r="T6" i="4"/>
  <c r="T10" i="4"/>
  <c r="S11" i="3"/>
  <c r="S10" i="3"/>
  <c r="S9" i="3"/>
  <c r="S8" i="3"/>
  <c r="S7" i="3"/>
  <c r="S6" i="3"/>
  <c r="S5" i="3"/>
  <c r="S4" i="3"/>
  <c r="T4" i="3" s="1"/>
  <c r="S3" i="3"/>
  <c r="T8" i="3"/>
  <c r="S11" i="8"/>
  <c r="S10" i="8"/>
  <c r="S9" i="8"/>
  <c r="S8" i="8"/>
  <c r="T8" i="8" s="1"/>
  <c r="S7" i="8"/>
  <c r="S6" i="8"/>
  <c r="T6" i="8" s="1"/>
  <c r="S5" i="8"/>
  <c r="S4" i="8"/>
  <c r="T4" i="8" s="1"/>
  <c r="S3" i="8"/>
  <c r="T9" i="8"/>
  <c r="S11" i="7"/>
  <c r="S10" i="7"/>
  <c r="S9" i="7"/>
  <c r="S8" i="7"/>
  <c r="S7" i="7"/>
  <c r="S6" i="7"/>
  <c r="S5" i="7"/>
  <c r="S4" i="7"/>
  <c r="S3" i="7"/>
  <c r="T9" i="4"/>
  <c r="T3" i="4"/>
  <c r="T3" i="3"/>
  <c r="T11" i="8"/>
  <c r="T7" i="8"/>
  <c r="T3" i="8"/>
  <c r="T11" i="7"/>
  <c r="T10" i="7"/>
  <c r="T9" i="7"/>
  <c r="T8" i="7"/>
  <c r="T7" i="7"/>
  <c r="T6" i="7"/>
  <c r="T5" i="7"/>
  <c r="T4" i="7"/>
  <c r="T3" i="7"/>
  <c r="T7" i="4"/>
  <c r="T4" i="4"/>
  <c r="T11" i="3"/>
  <c r="T10" i="3"/>
  <c r="T9" i="3"/>
  <c r="T7" i="3"/>
  <c r="T6" i="3"/>
  <c r="T5" i="3"/>
  <c r="T10" i="8"/>
  <c r="T5" i="8"/>
  <c r="P82" i="4"/>
  <c r="P81" i="4"/>
  <c r="P79" i="4"/>
  <c r="P78" i="4"/>
  <c r="P75" i="4"/>
  <c r="P74" i="4"/>
  <c r="P73" i="4"/>
  <c r="P72" i="4"/>
  <c r="P71" i="4"/>
  <c r="P70" i="4"/>
  <c r="P69" i="4"/>
  <c r="P61" i="4"/>
  <c r="P60" i="4"/>
  <c r="P59" i="4"/>
  <c r="P56" i="4"/>
  <c r="P55" i="4"/>
  <c r="P54" i="4"/>
  <c r="P53" i="4"/>
  <c r="P52" i="4"/>
  <c r="P51" i="4"/>
  <c r="P50" i="4"/>
  <c r="P49" i="4"/>
  <c r="P43" i="4"/>
  <c r="P42" i="4"/>
  <c r="P41" i="4"/>
  <c r="P40" i="4"/>
  <c r="P38" i="4"/>
  <c r="P37" i="4"/>
  <c r="P35" i="4"/>
  <c r="P34" i="4"/>
  <c r="P32" i="4"/>
  <c r="P29" i="4"/>
  <c r="P28" i="4"/>
  <c r="P27" i="4"/>
  <c r="P24" i="4"/>
  <c r="P23" i="4"/>
  <c r="P22" i="4"/>
  <c r="P14" i="4"/>
  <c r="P13" i="4"/>
  <c r="P12" i="4"/>
  <c r="P7" i="4"/>
  <c r="P6" i="4"/>
  <c r="P5" i="4"/>
  <c r="P4" i="4"/>
  <c r="P3" i="4"/>
  <c r="P2" i="4"/>
  <c r="P81" i="3"/>
  <c r="P80" i="3"/>
  <c r="P78" i="3"/>
  <c r="P77" i="3"/>
  <c r="P74" i="3"/>
  <c r="P73" i="3"/>
  <c r="P70" i="3"/>
  <c r="P69" i="3"/>
  <c r="P68" i="3"/>
  <c r="P63" i="3"/>
  <c r="P60" i="3"/>
  <c r="P59" i="3"/>
  <c r="P53" i="3"/>
  <c r="P52" i="3"/>
  <c r="P51" i="3"/>
  <c r="P50" i="3"/>
  <c r="P49" i="3"/>
  <c r="P43" i="3"/>
  <c r="P42" i="3"/>
  <c r="P41" i="3"/>
  <c r="P40" i="3"/>
  <c r="P38" i="3"/>
  <c r="P37" i="3"/>
  <c r="P35" i="3"/>
  <c r="P34" i="3"/>
  <c r="P32" i="3"/>
  <c r="P26" i="3"/>
  <c r="P25" i="3"/>
  <c r="P24" i="3"/>
  <c r="P23" i="3"/>
  <c r="P22" i="3"/>
  <c r="P17" i="3"/>
  <c r="P16" i="3"/>
  <c r="P15" i="3"/>
  <c r="P14" i="3"/>
  <c r="P13" i="3"/>
  <c r="P12" i="3"/>
  <c r="P6" i="3"/>
  <c r="P5" i="3"/>
  <c r="P4" i="3"/>
  <c r="P3" i="3"/>
  <c r="P2" i="3"/>
  <c r="P83" i="8"/>
  <c r="P82" i="8"/>
  <c r="P81" i="8"/>
  <c r="P80" i="8"/>
  <c r="P79" i="8"/>
  <c r="P78" i="8"/>
  <c r="P77" i="8"/>
  <c r="P76" i="8"/>
  <c r="P74" i="8"/>
  <c r="P73" i="8"/>
  <c r="P72" i="8"/>
  <c r="P66" i="8"/>
  <c r="P65" i="8"/>
  <c r="P64" i="8"/>
  <c r="P63" i="8"/>
  <c r="P62" i="8"/>
  <c r="P59" i="8"/>
  <c r="P58" i="8"/>
  <c r="P57" i="8"/>
  <c r="P56" i="8"/>
  <c r="P55" i="8"/>
  <c r="P54" i="8"/>
  <c r="P53" i="8"/>
  <c r="P52" i="8"/>
  <c r="P47" i="8"/>
  <c r="P46" i="8"/>
  <c r="P45" i="8"/>
  <c r="P44" i="8"/>
  <c r="P43" i="8"/>
  <c r="P42" i="8"/>
  <c r="P40" i="8"/>
  <c r="P39" i="8"/>
  <c r="P38" i="8"/>
  <c r="P37" i="8"/>
  <c r="P35" i="8"/>
  <c r="P34" i="8"/>
  <c r="P32" i="8"/>
  <c r="P31" i="8"/>
  <c r="P30" i="8"/>
  <c r="P29" i="8"/>
  <c r="P28" i="8"/>
  <c r="P27" i="8"/>
  <c r="P26" i="8"/>
  <c r="P24" i="8"/>
  <c r="P23" i="8"/>
  <c r="P22" i="8"/>
  <c r="P14" i="8"/>
  <c r="P13" i="8"/>
  <c r="P12" i="8"/>
  <c r="P6" i="8"/>
  <c r="P5" i="8"/>
  <c r="P4" i="8"/>
  <c r="P3" i="8"/>
  <c r="P2" i="8"/>
  <c r="P5" i="7"/>
  <c r="P6" i="7"/>
  <c r="P12" i="7"/>
  <c r="P13" i="7"/>
  <c r="P14" i="7"/>
  <c r="P15" i="7"/>
  <c r="P22" i="7"/>
  <c r="P23" i="7"/>
  <c r="P24" i="7"/>
  <c r="P25" i="7"/>
  <c r="P26" i="7"/>
  <c r="P27" i="7"/>
  <c r="P32" i="7"/>
  <c r="P34" i="7"/>
  <c r="P35" i="7"/>
  <c r="P37" i="7"/>
  <c r="P38" i="7"/>
  <c r="P39" i="7"/>
  <c r="P40" i="7"/>
  <c r="P42" i="7"/>
  <c r="P43" i="7"/>
  <c r="P44" i="7"/>
  <c r="P45" i="7"/>
  <c r="P46" i="7"/>
  <c r="P51" i="7"/>
  <c r="P52" i="7"/>
  <c r="P53" i="7"/>
  <c r="P54" i="7"/>
  <c r="P55" i="7"/>
  <c r="P61" i="7"/>
  <c r="P62" i="7"/>
  <c r="P63" i="7"/>
  <c r="P70" i="7"/>
  <c r="P71" i="7"/>
  <c r="P72" i="7"/>
  <c r="P74" i="7"/>
  <c r="P75" i="7"/>
  <c r="P76" i="7"/>
  <c r="P77" i="7"/>
  <c r="P78" i="7"/>
  <c r="P79" i="7"/>
  <c r="P80" i="7"/>
  <c r="P81" i="7"/>
  <c r="P4" i="7"/>
  <c r="P3" i="7"/>
  <c r="P2" i="7"/>
  <c r="S11" i="1"/>
  <c r="S10" i="1"/>
  <c r="T10" i="1" s="1"/>
  <c r="S9" i="1"/>
  <c r="T9" i="1" s="1"/>
  <c r="S8" i="1"/>
  <c r="T8" i="1" s="1"/>
  <c r="S7" i="1"/>
  <c r="S6" i="1"/>
  <c r="S5" i="1"/>
  <c r="T5" i="1" s="1"/>
  <c r="S4" i="1"/>
  <c r="T4" i="1" s="1"/>
  <c r="S3" i="1"/>
  <c r="T11" i="1"/>
  <c r="T7" i="1"/>
  <c r="T6" i="1"/>
  <c r="T3" i="1"/>
  <c r="P12" i="1"/>
  <c r="P13" i="1"/>
  <c r="P22" i="1"/>
  <c r="P23" i="1"/>
  <c r="P32" i="1"/>
  <c r="P33" i="1"/>
  <c r="P34" i="1"/>
  <c r="P35" i="1"/>
  <c r="P36" i="1"/>
  <c r="P42" i="1"/>
  <c r="P43" i="1"/>
  <c r="P44" i="1"/>
  <c r="P50" i="1"/>
  <c r="P51" i="1"/>
  <c r="P52" i="1"/>
  <c r="P53" i="1"/>
  <c r="P54" i="1"/>
  <c r="P55" i="1"/>
  <c r="P60" i="1"/>
  <c r="P61" i="1"/>
  <c r="P62" i="1"/>
  <c r="P63" i="1"/>
  <c r="P64" i="1"/>
  <c r="P65" i="1"/>
  <c r="P70" i="1"/>
  <c r="P71" i="1"/>
  <c r="P75" i="1"/>
  <c r="P76" i="1"/>
  <c r="P79" i="1"/>
  <c r="P82" i="1"/>
  <c r="P83" i="1"/>
  <c r="P4" i="1"/>
  <c r="P3" i="1"/>
  <c r="P2" i="1"/>
  <c r="F61" i="11" l="1"/>
  <c r="E61" i="11"/>
  <c r="D61" i="11"/>
  <c r="S11" i="6"/>
  <c r="S10" i="6"/>
  <c r="S9" i="6"/>
  <c r="S8" i="6"/>
  <c r="S7" i="6"/>
  <c r="S6" i="6"/>
  <c r="S5" i="6"/>
  <c r="S4" i="6"/>
  <c r="S3" i="6"/>
  <c r="S11" i="2"/>
  <c r="S10" i="2"/>
  <c r="S9" i="2"/>
  <c r="S8" i="2"/>
  <c r="S7" i="2"/>
  <c r="S6" i="2"/>
  <c r="S5" i="2"/>
  <c r="S4" i="2"/>
  <c r="S3" i="2"/>
  <c r="P12" i="2"/>
  <c r="P13" i="2"/>
  <c r="P14" i="2"/>
  <c r="P22" i="2"/>
  <c r="T5" i="2" s="1"/>
  <c r="P23" i="2"/>
  <c r="P24" i="2"/>
  <c r="P25" i="2"/>
  <c r="P26" i="2"/>
  <c r="P32" i="2"/>
  <c r="P33" i="2"/>
  <c r="P34" i="2"/>
  <c r="P35" i="2"/>
  <c r="P36" i="2"/>
  <c r="P42" i="2"/>
  <c r="P43" i="2"/>
  <c r="P44" i="2"/>
  <c r="T7" i="2" s="1"/>
  <c r="P50" i="2"/>
  <c r="P51" i="2"/>
  <c r="P53" i="2"/>
  <c r="P59" i="2"/>
  <c r="P60" i="2"/>
  <c r="T9" i="2"/>
  <c r="P66" i="2"/>
  <c r="P67" i="2"/>
  <c r="P68" i="2"/>
  <c r="P69" i="2"/>
  <c r="P73" i="2"/>
  <c r="P74" i="2"/>
  <c r="P77" i="2"/>
  <c r="P80" i="2"/>
  <c r="P81" i="2"/>
  <c r="T3" i="2"/>
  <c r="T11" i="2"/>
  <c r="T10" i="2"/>
  <c r="T6" i="2"/>
  <c r="P4" i="2"/>
  <c r="P3" i="2"/>
  <c r="P2" i="2"/>
  <c r="P12" i="6"/>
  <c r="P13" i="6"/>
  <c r="P22" i="6"/>
  <c r="P23" i="6"/>
  <c r="P32" i="6"/>
  <c r="P33" i="6"/>
  <c r="P34" i="6"/>
  <c r="P35" i="6"/>
  <c r="P36" i="6"/>
  <c r="P42" i="6"/>
  <c r="P43" i="6"/>
  <c r="P44" i="6"/>
  <c r="P45" i="6"/>
  <c r="P46" i="6"/>
  <c r="P51" i="6"/>
  <c r="P52" i="6"/>
  <c r="P53" i="6"/>
  <c r="P54" i="6"/>
  <c r="P55" i="6"/>
  <c r="P56" i="6"/>
  <c r="P61" i="6"/>
  <c r="P62" i="6"/>
  <c r="P63" i="6"/>
  <c r="P64" i="6"/>
  <c r="P65" i="6"/>
  <c r="P66" i="6"/>
  <c r="P71" i="6"/>
  <c r="P72" i="6"/>
  <c r="P76" i="6"/>
  <c r="P77" i="6"/>
  <c r="P79" i="6"/>
  <c r="P80" i="6"/>
  <c r="P86" i="6"/>
  <c r="P4" i="6"/>
  <c r="P3" i="6"/>
  <c r="P2" i="6"/>
  <c r="S4" i="5"/>
  <c r="T4" i="5" s="1"/>
  <c r="T5" i="5"/>
  <c r="T6" i="5"/>
  <c r="T7" i="5"/>
  <c r="T8" i="5"/>
  <c r="T9" i="5"/>
  <c r="T10" i="5"/>
  <c r="T11" i="5"/>
  <c r="T3" i="5"/>
  <c r="S11" i="5"/>
  <c r="S10" i="5"/>
  <c r="S9" i="5"/>
  <c r="S8" i="5"/>
  <c r="S7" i="5"/>
  <c r="S6" i="5"/>
  <c r="S5" i="5"/>
  <c r="S3" i="5"/>
  <c r="R3" i="5"/>
  <c r="P15" i="5"/>
  <c r="P22" i="5"/>
  <c r="P23" i="5"/>
  <c r="P24" i="5"/>
  <c r="P25" i="5"/>
  <c r="P26" i="5"/>
  <c r="P31" i="5"/>
  <c r="P32" i="5"/>
  <c r="P33" i="5"/>
  <c r="P34" i="5"/>
  <c r="P35" i="5"/>
  <c r="P36" i="5"/>
  <c r="P42" i="5"/>
  <c r="P43" i="5"/>
  <c r="P44" i="5"/>
  <c r="P45" i="5"/>
  <c r="P46" i="5"/>
  <c r="P51" i="5"/>
  <c r="P52" i="5"/>
  <c r="P55" i="5"/>
  <c r="P56" i="5"/>
  <c r="P61" i="5"/>
  <c r="P64" i="5"/>
  <c r="P68" i="5"/>
  <c r="P69" i="5"/>
  <c r="P70" i="5"/>
  <c r="P71" i="5"/>
  <c r="P75" i="5"/>
  <c r="P76" i="5"/>
  <c r="P78" i="5"/>
  <c r="P79" i="5"/>
  <c r="P85" i="5"/>
  <c r="P12" i="5"/>
  <c r="P13" i="5"/>
  <c r="P14" i="5"/>
  <c r="P3" i="5"/>
  <c r="P4" i="5"/>
  <c r="P2" i="5"/>
  <c r="T8" i="2" l="1"/>
  <c r="T4" i="2"/>
  <c r="C21" i="11" l="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F6" i="11"/>
  <c r="F7" i="11"/>
  <c r="F8" i="11"/>
  <c r="F9" i="11"/>
  <c r="F10" i="11"/>
  <c r="F11" i="11"/>
  <c r="F12" i="11"/>
  <c r="F13" i="11"/>
  <c r="E6" i="11"/>
  <c r="E7" i="11"/>
  <c r="E8" i="11"/>
  <c r="E9" i="11"/>
  <c r="E10" i="11"/>
  <c r="E11" i="11"/>
  <c r="E12" i="11"/>
  <c r="E13" i="11"/>
  <c r="F20" i="11"/>
  <c r="E20" i="11"/>
  <c r="E29" i="11" s="1"/>
  <c r="D20" i="11"/>
  <c r="D29" i="11" s="1"/>
  <c r="C20" i="11"/>
  <c r="C29" i="11" s="1"/>
  <c r="F5" i="11"/>
  <c r="F29" i="11" l="1"/>
  <c r="F14" i="11"/>
  <c r="D14" i="11"/>
  <c r="E14" i="11"/>
  <c r="N14" i="12"/>
  <c r="M14" i="12"/>
  <c r="L14" i="12"/>
  <c r="K14" i="12"/>
  <c r="J14" i="12"/>
  <c r="I14" i="12"/>
  <c r="H14" i="12"/>
  <c r="G14" i="12"/>
  <c r="L37" i="1" l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N82" i="6"/>
  <c r="N73" i="6"/>
  <c r="L86" i="6"/>
  <c r="N86" i="6" s="1"/>
  <c r="L61" i="6"/>
  <c r="L62" i="6"/>
  <c r="L63" i="6"/>
  <c r="L64" i="6"/>
  <c r="L65" i="6"/>
  <c r="L66" i="6"/>
  <c r="L67" i="6"/>
  <c r="L68" i="6"/>
  <c r="L69" i="6"/>
  <c r="L70" i="6"/>
  <c r="L71" i="6"/>
  <c r="N71" i="6" s="1"/>
  <c r="L72" i="6"/>
  <c r="N72" i="6" s="1"/>
  <c r="L73" i="6"/>
  <c r="L74" i="6"/>
  <c r="N74" i="6" s="1"/>
  <c r="L75" i="6"/>
  <c r="N75" i="6" s="1"/>
  <c r="L76" i="6"/>
  <c r="N76" i="6" s="1"/>
  <c r="L77" i="6"/>
  <c r="N77" i="6" s="1"/>
  <c r="L78" i="6"/>
  <c r="N78" i="6" s="1"/>
  <c r="L79" i="6"/>
  <c r="N79" i="6" s="1"/>
  <c r="R11" i="6" s="1"/>
  <c r="T11" i="6" s="1"/>
  <c r="L80" i="6"/>
  <c r="N80" i="6" s="1"/>
  <c r="L81" i="6"/>
  <c r="N81" i="6" s="1"/>
  <c r="L82" i="6"/>
  <c r="L83" i="6"/>
  <c r="N83" i="6" s="1"/>
  <c r="L84" i="6"/>
  <c r="N84" i="6" s="1"/>
  <c r="L85" i="6"/>
  <c r="N85" i="6" s="1"/>
  <c r="N87" i="4"/>
  <c r="N83" i="4"/>
  <c r="N82" i="4"/>
  <c r="N79" i="4"/>
  <c r="N78" i="4"/>
  <c r="R11" i="4" s="1"/>
  <c r="N75" i="4"/>
  <c r="N74" i="4"/>
  <c r="N71" i="4"/>
  <c r="N70" i="4"/>
  <c r="N47" i="4"/>
  <c r="N46" i="4"/>
  <c r="N43" i="4"/>
  <c r="N42" i="4"/>
  <c r="N39" i="4"/>
  <c r="N38" i="4"/>
  <c r="N35" i="4"/>
  <c r="N34" i="4"/>
  <c r="L86" i="4"/>
  <c r="N86" i="4" s="1"/>
  <c r="L87" i="4"/>
  <c r="L22" i="4"/>
  <c r="L23" i="4"/>
  <c r="L24" i="4"/>
  <c r="L25" i="4"/>
  <c r="L26" i="4"/>
  <c r="L27" i="4"/>
  <c r="L28" i="4"/>
  <c r="L29" i="4"/>
  <c r="L30" i="4"/>
  <c r="L31" i="4"/>
  <c r="L32" i="4"/>
  <c r="N32" i="4" s="1"/>
  <c r="R6" i="4" s="1"/>
  <c r="L33" i="4"/>
  <c r="N33" i="4" s="1"/>
  <c r="L34" i="4"/>
  <c r="L35" i="4"/>
  <c r="L36" i="4"/>
  <c r="N36" i="4" s="1"/>
  <c r="L37" i="4"/>
  <c r="N37" i="4" s="1"/>
  <c r="L38" i="4"/>
  <c r="L39" i="4"/>
  <c r="L40" i="4"/>
  <c r="N40" i="4" s="1"/>
  <c r="R7" i="4" s="1"/>
  <c r="L41" i="4"/>
  <c r="N41" i="4" s="1"/>
  <c r="L42" i="4"/>
  <c r="L43" i="4"/>
  <c r="L44" i="4"/>
  <c r="N44" i="4" s="1"/>
  <c r="L45" i="4"/>
  <c r="N45" i="4" s="1"/>
  <c r="L46" i="4"/>
  <c r="L47" i="4"/>
  <c r="L48" i="4"/>
  <c r="N48" i="4" s="1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N69" i="4" s="1"/>
  <c r="L70" i="4"/>
  <c r="L71" i="4"/>
  <c r="L72" i="4"/>
  <c r="N72" i="4" s="1"/>
  <c r="L73" i="4"/>
  <c r="N73" i="4" s="1"/>
  <c r="L74" i="4"/>
  <c r="L75" i="4"/>
  <c r="L76" i="4"/>
  <c r="N76" i="4" s="1"/>
  <c r="L77" i="4"/>
  <c r="N77" i="4" s="1"/>
  <c r="L78" i="4"/>
  <c r="L79" i="4"/>
  <c r="L80" i="4"/>
  <c r="N80" i="4" s="1"/>
  <c r="L81" i="4"/>
  <c r="N81" i="4" s="1"/>
  <c r="L82" i="4"/>
  <c r="L83" i="4"/>
  <c r="L84" i="4"/>
  <c r="N84" i="4" s="1"/>
  <c r="L85" i="4"/>
  <c r="N85" i="4" s="1"/>
  <c r="N60" i="8"/>
  <c r="N68" i="8"/>
  <c r="N88" i="8"/>
  <c r="L3" i="8"/>
  <c r="N3" i="8" s="1"/>
  <c r="L4" i="8"/>
  <c r="N4" i="8" s="1"/>
  <c r="L5" i="8"/>
  <c r="N5" i="8" s="1"/>
  <c r="L6" i="8"/>
  <c r="N6" i="8" s="1"/>
  <c r="L7" i="8"/>
  <c r="N7" i="8" s="1"/>
  <c r="L8" i="8"/>
  <c r="N8" i="8" s="1"/>
  <c r="L9" i="8"/>
  <c r="N9" i="8" s="1"/>
  <c r="L10" i="8"/>
  <c r="N10" i="8" s="1"/>
  <c r="L11" i="8"/>
  <c r="N11" i="8" s="1"/>
  <c r="L12" i="8"/>
  <c r="N12" i="8" s="1"/>
  <c r="L13" i="8"/>
  <c r="N13" i="8" s="1"/>
  <c r="R4" i="8" s="1"/>
  <c r="L14" i="8"/>
  <c r="N14" i="8" s="1"/>
  <c r="L15" i="8"/>
  <c r="N15" i="8" s="1"/>
  <c r="L16" i="8"/>
  <c r="N16" i="8" s="1"/>
  <c r="L17" i="8"/>
  <c r="N17" i="8" s="1"/>
  <c r="L18" i="8"/>
  <c r="N18" i="8" s="1"/>
  <c r="L19" i="8"/>
  <c r="N19" i="8" s="1"/>
  <c r="L20" i="8"/>
  <c r="N20" i="8" s="1"/>
  <c r="L21" i="8"/>
  <c r="N21" i="8" s="1"/>
  <c r="L22" i="8"/>
  <c r="N22" i="8" s="1"/>
  <c r="L23" i="8"/>
  <c r="N23" i="8" s="1"/>
  <c r="L24" i="8"/>
  <c r="N24" i="8" s="1"/>
  <c r="L25" i="8"/>
  <c r="N25" i="8" s="1"/>
  <c r="L26" i="8"/>
  <c r="N26" i="8" s="1"/>
  <c r="L27" i="8"/>
  <c r="N27" i="8" s="1"/>
  <c r="L28" i="8"/>
  <c r="N28" i="8" s="1"/>
  <c r="L29" i="8"/>
  <c r="N29" i="8" s="1"/>
  <c r="L30" i="8"/>
  <c r="N30" i="8" s="1"/>
  <c r="L31" i="8"/>
  <c r="N31" i="8" s="1"/>
  <c r="L32" i="8"/>
  <c r="N32" i="8" s="1"/>
  <c r="L33" i="8"/>
  <c r="N33" i="8" s="1"/>
  <c r="L34" i="8"/>
  <c r="N34" i="8" s="1"/>
  <c r="L35" i="8"/>
  <c r="N35" i="8" s="1"/>
  <c r="L36" i="8"/>
  <c r="N36" i="8" s="1"/>
  <c r="L37" i="8"/>
  <c r="N37" i="8" s="1"/>
  <c r="L38" i="8"/>
  <c r="N38" i="8" s="1"/>
  <c r="L39" i="8"/>
  <c r="N39" i="8" s="1"/>
  <c r="L40" i="8"/>
  <c r="N40" i="8" s="1"/>
  <c r="L41" i="8"/>
  <c r="N41" i="8" s="1"/>
  <c r="L42" i="8"/>
  <c r="N42" i="8" s="1"/>
  <c r="L43" i="8"/>
  <c r="N43" i="8" s="1"/>
  <c r="L44" i="8"/>
  <c r="N44" i="8" s="1"/>
  <c r="L45" i="8"/>
  <c r="N45" i="8" s="1"/>
  <c r="L46" i="8"/>
  <c r="N46" i="8" s="1"/>
  <c r="L47" i="8"/>
  <c r="N47" i="8" s="1"/>
  <c r="L48" i="8"/>
  <c r="N48" i="8" s="1"/>
  <c r="L49" i="8"/>
  <c r="N49" i="8" s="1"/>
  <c r="L50" i="8"/>
  <c r="N50" i="8" s="1"/>
  <c r="L51" i="8"/>
  <c r="N51" i="8" s="1"/>
  <c r="L52" i="8"/>
  <c r="N52" i="8" s="1"/>
  <c r="L53" i="8"/>
  <c r="N53" i="8" s="1"/>
  <c r="L54" i="8"/>
  <c r="N54" i="8" s="1"/>
  <c r="L55" i="8"/>
  <c r="N55" i="8" s="1"/>
  <c r="L56" i="8"/>
  <c r="N56" i="8" s="1"/>
  <c r="L57" i="8"/>
  <c r="N57" i="8" s="1"/>
  <c r="L58" i="8"/>
  <c r="N58" i="8" s="1"/>
  <c r="L59" i="8"/>
  <c r="N59" i="8" s="1"/>
  <c r="L60" i="8"/>
  <c r="L61" i="8"/>
  <c r="N61" i="8" s="1"/>
  <c r="L62" i="8"/>
  <c r="N62" i="8" s="1"/>
  <c r="L63" i="8"/>
  <c r="N63" i="8" s="1"/>
  <c r="L64" i="8"/>
  <c r="N64" i="8" s="1"/>
  <c r="L65" i="8"/>
  <c r="N65" i="8" s="1"/>
  <c r="L66" i="8"/>
  <c r="N66" i="8" s="1"/>
  <c r="L67" i="8"/>
  <c r="N67" i="8" s="1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N77" i="8" s="1"/>
  <c r="L78" i="8"/>
  <c r="N78" i="8" s="1"/>
  <c r="L79" i="8"/>
  <c r="N79" i="8" s="1"/>
  <c r="L80" i="8"/>
  <c r="N80" i="8" s="1"/>
  <c r="L81" i="8"/>
  <c r="N81" i="8" s="1"/>
  <c r="R11" i="8" s="1"/>
  <c r="L82" i="8"/>
  <c r="N82" i="8" s="1"/>
  <c r="L83" i="8"/>
  <c r="N83" i="8" s="1"/>
  <c r="L84" i="8"/>
  <c r="N84" i="8" s="1"/>
  <c r="L85" i="8"/>
  <c r="N85" i="8" s="1"/>
  <c r="L86" i="8"/>
  <c r="N86" i="8" s="1"/>
  <c r="L87" i="8"/>
  <c r="N87" i="8" s="1"/>
  <c r="L88" i="8"/>
  <c r="L89" i="8"/>
  <c r="N89" i="8" s="1"/>
  <c r="L90" i="8"/>
  <c r="N90" i="8" s="1"/>
  <c r="R8" i="8" l="1"/>
  <c r="V7" i="4"/>
  <c r="V11" i="8"/>
  <c r="V4" i="8"/>
  <c r="V6" i="4"/>
  <c r="R10" i="6"/>
  <c r="T10" i="6" s="1"/>
  <c r="R6" i="8"/>
  <c r="V11" i="6"/>
  <c r="R10" i="8"/>
  <c r="V11" i="4"/>
  <c r="R9" i="8"/>
  <c r="R7" i="8"/>
  <c r="R5" i="8"/>
  <c r="R10" i="4"/>
  <c r="R11" i="1"/>
  <c r="R10" i="1"/>
  <c r="R7" i="1"/>
  <c r="L86" i="3"/>
  <c r="N86" i="3" s="1"/>
  <c r="L30" i="3"/>
  <c r="N30" i="3" s="1"/>
  <c r="L31" i="3"/>
  <c r="N31" i="3" s="1"/>
  <c r="L32" i="3"/>
  <c r="N32" i="3"/>
  <c r="R6" i="3" s="1"/>
  <c r="L33" i="3"/>
  <c r="N33" i="3" s="1"/>
  <c r="L34" i="3"/>
  <c r="N34" i="3" s="1"/>
  <c r="L35" i="3"/>
  <c r="N35" i="3"/>
  <c r="L36" i="3"/>
  <c r="N36" i="3"/>
  <c r="L37" i="3"/>
  <c r="N37" i="3" s="1"/>
  <c r="L38" i="3"/>
  <c r="N38" i="3"/>
  <c r="L39" i="3"/>
  <c r="N39" i="3" s="1"/>
  <c r="L40" i="3"/>
  <c r="N40" i="3" s="1"/>
  <c r="L41" i="3"/>
  <c r="N41" i="3" s="1"/>
  <c r="L42" i="3"/>
  <c r="N42" i="3" s="1"/>
  <c r="R7" i="3" s="1"/>
  <c r="L43" i="3"/>
  <c r="N43" i="3" s="1"/>
  <c r="L44" i="3"/>
  <c r="N44" i="3"/>
  <c r="L45" i="3"/>
  <c r="N45" i="3" s="1"/>
  <c r="L46" i="3"/>
  <c r="N46" i="3" s="1"/>
  <c r="L47" i="3"/>
  <c r="N47" i="3" s="1"/>
  <c r="L48" i="3"/>
  <c r="N48" i="3" s="1"/>
  <c r="L49" i="3"/>
  <c r="N49" i="3"/>
  <c r="L50" i="3"/>
  <c r="N50" i="3" s="1"/>
  <c r="L51" i="3"/>
  <c r="N51" i="3" s="1"/>
  <c r="L52" i="3"/>
  <c r="N52" i="3"/>
  <c r="L53" i="3"/>
  <c r="N53" i="3" s="1"/>
  <c r="L54" i="3"/>
  <c r="N54" i="3" s="1"/>
  <c r="L55" i="3"/>
  <c r="N55" i="3" s="1"/>
  <c r="L56" i="3"/>
  <c r="N56" i="3" s="1"/>
  <c r="L57" i="3"/>
  <c r="N57" i="3"/>
  <c r="L58" i="3"/>
  <c r="N58" i="3" s="1"/>
  <c r="L59" i="3"/>
  <c r="N59" i="3" s="1"/>
  <c r="R9" i="3" s="1"/>
  <c r="L60" i="3"/>
  <c r="N60" i="3"/>
  <c r="L61" i="3"/>
  <c r="N61" i="3" s="1"/>
  <c r="L62" i="3"/>
  <c r="N62" i="3" s="1"/>
  <c r="L63" i="3"/>
  <c r="N63" i="3" s="1"/>
  <c r="L64" i="3"/>
  <c r="N64" i="3" s="1"/>
  <c r="L65" i="3"/>
  <c r="N65" i="3"/>
  <c r="L66" i="3"/>
  <c r="N66" i="3" s="1"/>
  <c r="L67" i="3"/>
  <c r="N67" i="3" s="1"/>
  <c r="L68" i="3"/>
  <c r="N68" i="3"/>
  <c r="L69" i="3"/>
  <c r="N69" i="3" s="1"/>
  <c r="L70" i="3"/>
  <c r="N70" i="3" s="1"/>
  <c r="L71" i="3"/>
  <c r="N71" i="3" s="1"/>
  <c r="L72" i="3"/>
  <c r="N72" i="3" s="1"/>
  <c r="L73" i="3"/>
  <c r="N73" i="3"/>
  <c r="L74" i="3"/>
  <c r="N74" i="3" s="1"/>
  <c r="L75" i="3"/>
  <c r="N75" i="3" s="1"/>
  <c r="L76" i="3"/>
  <c r="N76" i="3"/>
  <c r="L77" i="3"/>
  <c r="N77" i="3" s="1"/>
  <c r="L78" i="3"/>
  <c r="N78" i="3" s="1"/>
  <c r="L79" i="3"/>
  <c r="N79" i="3" s="1"/>
  <c r="L80" i="3"/>
  <c r="N80" i="3" s="1"/>
  <c r="L81" i="3"/>
  <c r="N81" i="3"/>
  <c r="L82" i="3"/>
  <c r="N82" i="3" s="1"/>
  <c r="L83" i="3"/>
  <c r="N83" i="3" s="1"/>
  <c r="L84" i="3"/>
  <c r="N84" i="3"/>
  <c r="L85" i="3"/>
  <c r="N85" i="3" s="1"/>
  <c r="V6" i="3" l="1"/>
  <c r="R10" i="3"/>
  <c r="V9" i="3"/>
  <c r="R8" i="3"/>
  <c r="R11" i="3"/>
  <c r="V7" i="3"/>
  <c r="V10" i="4"/>
  <c r="V5" i="8"/>
  <c r="V6" i="8"/>
  <c r="V10" i="1"/>
  <c r="V7" i="8"/>
  <c r="V10" i="8"/>
  <c r="V10" i="6"/>
  <c r="V7" i="1"/>
  <c r="V11" i="1"/>
  <c r="V9" i="8"/>
  <c r="V8" i="8"/>
  <c r="N86" i="7"/>
  <c r="N88" i="7"/>
  <c r="L78" i="7"/>
  <c r="L79" i="7"/>
  <c r="N79" i="7" s="1"/>
  <c r="R11" i="7" s="1"/>
  <c r="L80" i="7"/>
  <c r="L81" i="7"/>
  <c r="L82" i="7"/>
  <c r="L83" i="7"/>
  <c r="N83" i="7" s="1"/>
  <c r="L84" i="7"/>
  <c r="N84" i="7" s="1"/>
  <c r="L85" i="7"/>
  <c r="L86" i="7"/>
  <c r="L87" i="7"/>
  <c r="N87" i="7" s="1"/>
  <c r="L88" i="7"/>
  <c r="L42" i="2"/>
  <c r="L43" i="2"/>
  <c r="N43" i="2" s="1"/>
  <c r="L44" i="2"/>
  <c r="N44" i="2" s="1"/>
  <c r="L45" i="2"/>
  <c r="L46" i="2"/>
  <c r="L47" i="2"/>
  <c r="N47" i="2" s="1"/>
  <c r="L48" i="2"/>
  <c r="N48" i="2" s="1"/>
  <c r="L49" i="2"/>
  <c r="N49" i="2" s="1"/>
  <c r="L50" i="2"/>
  <c r="L51" i="2"/>
  <c r="L52" i="2"/>
  <c r="N52" i="2" s="1"/>
  <c r="L53" i="2"/>
  <c r="L54" i="2"/>
  <c r="L55" i="2"/>
  <c r="N55" i="2" s="1"/>
  <c r="L56" i="2"/>
  <c r="N56" i="2" s="1"/>
  <c r="L57" i="2"/>
  <c r="N57" i="2" s="1"/>
  <c r="L58" i="2"/>
  <c r="L59" i="2"/>
  <c r="L60" i="2"/>
  <c r="N60" i="2" s="1"/>
  <c r="L61" i="2"/>
  <c r="L62" i="2"/>
  <c r="L63" i="2"/>
  <c r="L64" i="2"/>
  <c r="N64" i="2" s="1"/>
  <c r="L65" i="2"/>
  <c r="N65" i="2" s="1"/>
  <c r="L66" i="2"/>
  <c r="L67" i="2"/>
  <c r="N67" i="2" s="1"/>
  <c r="L68" i="2"/>
  <c r="N68" i="2" s="1"/>
  <c r="L69" i="2"/>
  <c r="L70" i="2"/>
  <c r="L71" i="2"/>
  <c r="N71" i="2" s="1"/>
  <c r="L72" i="2"/>
  <c r="N72" i="2" s="1"/>
  <c r="L73" i="2"/>
  <c r="N73" i="2" s="1"/>
  <c r="L74" i="2"/>
  <c r="L75" i="2"/>
  <c r="L76" i="2"/>
  <c r="N76" i="2" s="1"/>
  <c r="L77" i="2"/>
  <c r="L78" i="2"/>
  <c r="L79" i="2"/>
  <c r="N79" i="2" s="1"/>
  <c r="L80" i="2"/>
  <c r="L81" i="2"/>
  <c r="N81" i="2" s="1"/>
  <c r="L2" i="7"/>
  <c r="L3" i="7"/>
  <c r="N3" i="7" s="1"/>
  <c r="L4" i="7"/>
  <c r="N4" i="7" s="1"/>
  <c r="L5" i="7"/>
  <c r="N5" i="7" s="1"/>
  <c r="L6" i="7"/>
  <c r="L7" i="7"/>
  <c r="L8" i="7"/>
  <c r="N8" i="7" s="1"/>
  <c r="L9" i="7"/>
  <c r="N9" i="7" s="1"/>
  <c r="L10" i="7"/>
  <c r="L11" i="7"/>
  <c r="N11" i="7" s="1"/>
  <c r="L2" i="8"/>
  <c r="N2" i="8" s="1"/>
  <c r="R3" i="8" s="1"/>
  <c r="L2" i="3"/>
  <c r="N2" i="3" s="1"/>
  <c r="L3" i="3"/>
  <c r="L4" i="3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L12" i="3"/>
  <c r="N12" i="3" s="1"/>
  <c r="R4" i="3" s="1"/>
  <c r="L2" i="4"/>
  <c r="N2" i="4" s="1"/>
  <c r="R3" i="4" s="1"/>
  <c r="L3" i="4"/>
  <c r="L4" i="4"/>
  <c r="L5" i="4"/>
  <c r="N5" i="4" s="1"/>
  <c r="L6" i="4"/>
  <c r="N6" i="4" s="1"/>
  <c r="L7" i="4"/>
  <c r="L8" i="4"/>
  <c r="N8" i="4" s="1"/>
  <c r="L9" i="4"/>
  <c r="N9" i="4" s="1"/>
  <c r="L10" i="4"/>
  <c r="N10" i="4" s="1"/>
  <c r="L11" i="4"/>
  <c r="N11" i="4" s="1"/>
  <c r="L2" i="1"/>
  <c r="L3" i="1"/>
  <c r="N3" i="1" s="1"/>
  <c r="L4" i="1"/>
  <c r="N4" i="1" s="1"/>
  <c r="L5" i="1"/>
  <c r="N5" i="1" s="1"/>
  <c r="L6" i="1"/>
  <c r="L7" i="1"/>
  <c r="N7" i="1" s="1"/>
  <c r="L8" i="1"/>
  <c r="N8" i="1" s="1"/>
  <c r="L9" i="1"/>
  <c r="N9" i="1" s="1"/>
  <c r="L10" i="1"/>
  <c r="L11" i="1"/>
  <c r="N11" i="1" s="1"/>
  <c r="L2" i="2"/>
  <c r="N2" i="2" s="1"/>
  <c r="R3" i="2" s="1"/>
  <c r="L3" i="2"/>
  <c r="L4" i="2"/>
  <c r="L5" i="2"/>
  <c r="L6" i="2"/>
  <c r="N6" i="2" s="1"/>
  <c r="L7" i="2"/>
  <c r="L8" i="2"/>
  <c r="N8" i="2" s="1"/>
  <c r="L9" i="2"/>
  <c r="N9" i="2" s="1"/>
  <c r="L10" i="2"/>
  <c r="L11" i="2"/>
  <c r="L2" i="6"/>
  <c r="N2" i="6" s="1"/>
  <c r="L3" i="6"/>
  <c r="N3" i="6" s="1"/>
  <c r="L4" i="6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31" i="4"/>
  <c r="N30" i="4"/>
  <c r="N29" i="4"/>
  <c r="N28" i="4"/>
  <c r="N27" i="4"/>
  <c r="N26" i="4"/>
  <c r="N25" i="4"/>
  <c r="N24" i="4"/>
  <c r="N23" i="4"/>
  <c r="N22" i="4"/>
  <c r="L21" i="4"/>
  <c r="N21" i="4" s="1"/>
  <c r="L20" i="4"/>
  <c r="N20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R4" i="4" s="1"/>
  <c r="N7" i="4"/>
  <c r="N4" i="4"/>
  <c r="N3" i="4"/>
  <c r="L29" i="3"/>
  <c r="N29" i="3" s="1"/>
  <c r="L28" i="3"/>
  <c r="N28" i="3" s="1"/>
  <c r="L27" i="3"/>
  <c r="N27" i="3" s="1"/>
  <c r="L26" i="3"/>
  <c r="N26" i="3" s="1"/>
  <c r="L25" i="3"/>
  <c r="N25" i="3" s="1"/>
  <c r="L24" i="3"/>
  <c r="N24" i="3" s="1"/>
  <c r="L23" i="3"/>
  <c r="N23" i="3" s="1"/>
  <c r="L22" i="3"/>
  <c r="N22" i="3" s="1"/>
  <c r="L21" i="3"/>
  <c r="N21" i="3" s="1"/>
  <c r="L20" i="3"/>
  <c r="N20" i="3" s="1"/>
  <c r="L19" i="3"/>
  <c r="N19" i="3" s="1"/>
  <c r="L18" i="3"/>
  <c r="N18" i="3" s="1"/>
  <c r="L17" i="3"/>
  <c r="N17" i="3" s="1"/>
  <c r="N16" i="3"/>
  <c r="L16" i="3"/>
  <c r="L15" i="3"/>
  <c r="N15" i="3" s="1"/>
  <c r="L14" i="3"/>
  <c r="N14" i="3" s="1"/>
  <c r="L13" i="3"/>
  <c r="N13" i="3" s="1"/>
  <c r="N11" i="3"/>
  <c r="N4" i="3"/>
  <c r="N3" i="3"/>
  <c r="N85" i="7"/>
  <c r="N82" i="7"/>
  <c r="N81" i="7"/>
  <c r="N80" i="7"/>
  <c r="N78" i="7"/>
  <c r="L77" i="7"/>
  <c r="N77" i="7" s="1"/>
  <c r="L76" i="7"/>
  <c r="N76" i="7" s="1"/>
  <c r="L75" i="7"/>
  <c r="N75" i="7" s="1"/>
  <c r="L74" i="7"/>
  <c r="N74" i="7" s="1"/>
  <c r="L73" i="7"/>
  <c r="N73" i="7" s="1"/>
  <c r="L72" i="7"/>
  <c r="N72" i="7" s="1"/>
  <c r="L71" i="7"/>
  <c r="N71" i="7" s="1"/>
  <c r="L70" i="7"/>
  <c r="N70" i="7" s="1"/>
  <c r="L69" i="7"/>
  <c r="N69" i="7" s="1"/>
  <c r="L68" i="7"/>
  <c r="N68" i="7" s="1"/>
  <c r="L67" i="7"/>
  <c r="N67" i="7" s="1"/>
  <c r="L66" i="7"/>
  <c r="N66" i="7" s="1"/>
  <c r="L65" i="7"/>
  <c r="N65" i="7" s="1"/>
  <c r="L64" i="7"/>
  <c r="N64" i="7" s="1"/>
  <c r="L63" i="7"/>
  <c r="N63" i="7" s="1"/>
  <c r="L62" i="7"/>
  <c r="N62" i="7" s="1"/>
  <c r="L61" i="7"/>
  <c r="N61" i="7" s="1"/>
  <c r="L60" i="7"/>
  <c r="N60" i="7" s="1"/>
  <c r="L59" i="7"/>
  <c r="N59" i="7" s="1"/>
  <c r="L58" i="7"/>
  <c r="N58" i="7" s="1"/>
  <c r="L57" i="7"/>
  <c r="N57" i="7" s="1"/>
  <c r="L56" i="7"/>
  <c r="N56" i="7" s="1"/>
  <c r="L55" i="7"/>
  <c r="N55" i="7" s="1"/>
  <c r="L54" i="7"/>
  <c r="N54" i="7" s="1"/>
  <c r="L53" i="7"/>
  <c r="N53" i="7" s="1"/>
  <c r="L52" i="7"/>
  <c r="N52" i="7" s="1"/>
  <c r="L51" i="7"/>
  <c r="N51" i="7" s="1"/>
  <c r="R8" i="7" s="1"/>
  <c r="L50" i="7"/>
  <c r="N50" i="7" s="1"/>
  <c r="L49" i="7"/>
  <c r="N49" i="7" s="1"/>
  <c r="L48" i="7"/>
  <c r="N48" i="7" s="1"/>
  <c r="N47" i="7"/>
  <c r="L47" i="7"/>
  <c r="L46" i="7"/>
  <c r="N46" i="7" s="1"/>
  <c r="L45" i="7"/>
  <c r="N45" i="7" s="1"/>
  <c r="L44" i="7"/>
  <c r="N44" i="7" s="1"/>
  <c r="N43" i="7"/>
  <c r="L43" i="7"/>
  <c r="L42" i="7"/>
  <c r="N42" i="7" s="1"/>
  <c r="L41" i="7"/>
  <c r="N41" i="7" s="1"/>
  <c r="L40" i="7"/>
  <c r="N40" i="7" s="1"/>
  <c r="L39" i="7"/>
  <c r="N39" i="7" s="1"/>
  <c r="L38" i="7"/>
  <c r="N38" i="7" s="1"/>
  <c r="L37" i="7"/>
  <c r="N37" i="7" s="1"/>
  <c r="L36" i="7"/>
  <c r="N36" i="7" s="1"/>
  <c r="L35" i="7"/>
  <c r="N35" i="7" s="1"/>
  <c r="L34" i="7"/>
  <c r="N34" i="7" s="1"/>
  <c r="L33" i="7"/>
  <c r="N33" i="7" s="1"/>
  <c r="L32" i="7"/>
  <c r="N32" i="7" s="1"/>
  <c r="L31" i="7"/>
  <c r="N31" i="7" s="1"/>
  <c r="L30" i="7"/>
  <c r="N30" i="7" s="1"/>
  <c r="L29" i="7"/>
  <c r="N29" i="7" s="1"/>
  <c r="L28" i="7"/>
  <c r="N28" i="7" s="1"/>
  <c r="L27" i="7"/>
  <c r="N27" i="7" s="1"/>
  <c r="L26" i="7"/>
  <c r="N26" i="7" s="1"/>
  <c r="L25" i="7"/>
  <c r="N25" i="7" s="1"/>
  <c r="L24" i="7"/>
  <c r="N24" i="7" s="1"/>
  <c r="L23" i="7"/>
  <c r="N23" i="7" s="1"/>
  <c r="L22" i="7"/>
  <c r="N22" i="7" s="1"/>
  <c r="R5" i="7" s="1"/>
  <c r="L21" i="7"/>
  <c r="N21" i="7" s="1"/>
  <c r="L20" i="7"/>
  <c r="N20" i="7" s="1"/>
  <c r="L19" i="7"/>
  <c r="N19" i="7" s="1"/>
  <c r="L18" i="7"/>
  <c r="N18" i="7" s="1"/>
  <c r="L17" i="7"/>
  <c r="N17" i="7" s="1"/>
  <c r="L16" i="7"/>
  <c r="N16" i="7" s="1"/>
  <c r="N15" i="7"/>
  <c r="L15" i="7"/>
  <c r="L14" i="7"/>
  <c r="N14" i="7" s="1"/>
  <c r="L13" i="7"/>
  <c r="N13" i="7" s="1"/>
  <c r="L12" i="7"/>
  <c r="N12" i="7" s="1"/>
  <c r="R4" i="7" s="1"/>
  <c r="N10" i="7"/>
  <c r="N7" i="7"/>
  <c r="N6" i="7"/>
  <c r="N2" i="7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R4" i="1" s="1"/>
  <c r="N10" i="1"/>
  <c r="N6" i="1"/>
  <c r="N2" i="1"/>
  <c r="N80" i="2"/>
  <c r="N78" i="2"/>
  <c r="N77" i="2"/>
  <c r="N75" i="2"/>
  <c r="N74" i="2"/>
  <c r="N70" i="2"/>
  <c r="N69" i="2"/>
  <c r="N66" i="2"/>
  <c r="N63" i="2"/>
  <c r="N62" i="2"/>
  <c r="N61" i="2"/>
  <c r="N59" i="2"/>
  <c r="N58" i="2"/>
  <c r="N54" i="2"/>
  <c r="N53" i="2"/>
  <c r="N51" i="2"/>
  <c r="N50" i="2"/>
  <c r="N46" i="2"/>
  <c r="N45" i="2"/>
  <c r="N42" i="2"/>
  <c r="L41" i="2"/>
  <c r="N41" i="2" s="1"/>
  <c r="L40" i="2"/>
  <c r="N40" i="2" s="1"/>
  <c r="N39" i="2"/>
  <c r="L39" i="2"/>
  <c r="L38" i="2"/>
  <c r="N38" i="2" s="1"/>
  <c r="L37" i="2"/>
  <c r="N37" i="2" s="1"/>
  <c r="L36" i="2"/>
  <c r="N36" i="2" s="1"/>
  <c r="L35" i="2"/>
  <c r="N35" i="2" s="1"/>
  <c r="L34" i="2"/>
  <c r="N34" i="2" s="1"/>
  <c r="L33" i="2"/>
  <c r="N33" i="2" s="1"/>
  <c r="L32" i="2"/>
  <c r="N32" i="2" s="1"/>
  <c r="L31" i="2"/>
  <c r="N31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N24" i="2" s="1"/>
  <c r="L23" i="2"/>
  <c r="N23" i="2" s="1"/>
  <c r="L22" i="2"/>
  <c r="N22" i="2" s="1"/>
  <c r="R5" i="2" s="1"/>
  <c r="L21" i="2"/>
  <c r="N21" i="2" s="1"/>
  <c r="L20" i="2"/>
  <c r="N20" i="2" s="1"/>
  <c r="L19" i="2"/>
  <c r="N19" i="2" s="1"/>
  <c r="L18" i="2"/>
  <c r="N18" i="2" s="1"/>
  <c r="L17" i="2"/>
  <c r="N17" i="2" s="1"/>
  <c r="L16" i="2"/>
  <c r="N16" i="2" s="1"/>
  <c r="L15" i="2"/>
  <c r="N15" i="2" s="1"/>
  <c r="L14" i="2"/>
  <c r="N14" i="2" s="1"/>
  <c r="L13" i="2"/>
  <c r="N13" i="2" s="1"/>
  <c r="L12" i="2"/>
  <c r="N12" i="2" s="1"/>
  <c r="N11" i="2"/>
  <c r="N10" i="2"/>
  <c r="N7" i="2"/>
  <c r="N5" i="2"/>
  <c r="N4" i="2"/>
  <c r="N3" i="2"/>
  <c r="N70" i="6"/>
  <c r="N69" i="6"/>
  <c r="N68" i="6"/>
  <c r="N67" i="6"/>
  <c r="N66" i="6"/>
  <c r="N65" i="6"/>
  <c r="N64" i="6"/>
  <c r="N63" i="6"/>
  <c r="N62" i="6"/>
  <c r="N61" i="6"/>
  <c r="L60" i="6"/>
  <c r="N60" i="6" s="1"/>
  <c r="L59" i="6"/>
  <c r="N59" i="6" s="1"/>
  <c r="L58" i="6"/>
  <c r="N58" i="6" s="1"/>
  <c r="L57" i="6"/>
  <c r="N57" i="6" s="1"/>
  <c r="L56" i="6"/>
  <c r="N56" i="6" s="1"/>
  <c r="L55" i="6"/>
  <c r="N55" i="6" s="1"/>
  <c r="L54" i="6"/>
  <c r="N54" i="6" s="1"/>
  <c r="L53" i="6"/>
  <c r="N53" i="6" s="1"/>
  <c r="L52" i="6"/>
  <c r="N52" i="6" s="1"/>
  <c r="L51" i="6"/>
  <c r="N51" i="6" s="1"/>
  <c r="R8" i="6" s="1"/>
  <c r="T8" i="6" s="1"/>
  <c r="L50" i="6"/>
  <c r="N50" i="6" s="1"/>
  <c r="L49" i="6"/>
  <c r="N49" i="6" s="1"/>
  <c r="L48" i="6"/>
  <c r="N48" i="6" s="1"/>
  <c r="L47" i="6"/>
  <c r="N47" i="6" s="1"/>
  <c r="L46" i="6"/>
  <c r="N46" i="6" s="1"/>
  <c r="L45" i="6"/>
  <c r="N45" i="6" s="1"/>
  <c r="L44" i="6"/>
  <c r="N44" i="6" s="1"/>
  <c r="L43" i="6"/>
  <c r="N43" i="6" s="1"/>
  <c r="L42" i="6"/>
  <c r="N42" i="6" s="1"/>
  <c r="L41" i="6"/>
  <c r="N41" i="6" s="1"/>
  <c r="L40" i="6"/>
  <c r="N40" i="6" s="1"/>
  <c r="L39" i="6"/>
  <c r="N39" i="6" s="1"/>
  <c r="L38" i="6"/>
  <c r="N38" i="6" s="1"/>
  <c r="L37" i="6"/>
  <c r="N37" i="6" s="1"/>
  <c r="L36" i="6"/>
  <c r="N36" i="6" s="1"/>
  <c r="L35" i="6"/>
  <c r="N35" i="6" s="1"/>
  <c r="L34" i="6"/>
  <c r="N34" i="6" s="1"/>
  <c r="L33" i="6"/>
  <c r="N33" i="6" s="1"/>
  <c r="L32" i="6"/>
  <c r="N32" i="6" s="1"/>
  <c r="L31" i="6"/>
  <c r="N31" i="6" s="1"/>
  <c r="L30" i="6"/>
  <c r="N30" i="6" s="1"/>
  <c r="L29" i="6"/>
  <c r="N29" i="6" s="1"/>
  <c r="L28" i="6"/>
  <c r="N28" i="6" s="1"/>
  <c r="L27" i="6"/>
  <c r="N27" i="6" s="1"/>
  <c r="L26" i="6"/>
  <c r="N26" i="6" s="1"/>
  <c r="L25" i="6"/>
  <c r="N25" i="6" s="1"/>
  <c r="L24" i="6"/>
  <c r="N24" i="6" s="1"/>
  <c r="L23" i="6"/>
  <c r="N23" i="6" s="1"/>
  <c r="L22" i="6"/>
  <c r="N22" i="6" s="1"/>
  <c r="L21" i="6"/>
  <c r="N21" i="6" s="1"/>
  <c r="L20" i="6"/>
  <c r="N20" i="6" s="1"/>
  <c r="L19" i="6"/>
  <c r="N19" i="6" s="1"/>
  <c r="L18" i="6"/>
  <c r="N18" i="6" s="1"/>
  <c r="L17" i="6"/>
  <c r="N17" i="6" s="1"/>
  <c r="L16" i="6"/>
  <c r="N16" i="6" s="1"/>
  <c r="L15" i="6"/>
  <c r="N15" i="6" s="1"/>
  <c r="L14" i="6"/>
  <c r="N14" i="6" s="1"/>
  <c r="N13" i="6"/>
  <c r="L13" i="6"/>
  <c r="L12" i="6"/>
  <c r="N12" i="6" s="1"/>
  <c r="R4" i="6" s="1"/>
  <c r="T4" i="6" s="1"/>
  <c r="R9" i="6" l="1"/>
  <c r="T9" i="6" s="1"/>
  <c r="R5" i="6"/>
  <c r="T5" i="6" s="1"/>
  <c r="V3" i="4"/>
  <c r="V11" i="7"/>
  <c r="V4" i="3"/>
  <c r="V3" i="2"/>
  <c r="V3" i="8"/>
  <c r="V4" i="6"/>
  <c r="V8" i="6"/>
  <c r="V8" i="7"/>
  <c r="R6" i="6"/>
  <c r="T6" i="6" s="1"/>
  <c r="R11" i="2"/>
  <c r="R8" i="4"/>
  <c r="V10" i="3"/>
  <c r="R4" i="2"/>
  <c r="R7" i="2"/>
  <c r="R3" i="7"/>
  <c r="R6" i="7"/>
  <c r="R5" i="3"/>
  <c r="V8" i="3"/>
  <c r="V9" i="6"/>
  <c r="V5" i="2"/>
  <c r="V4" i="7"/>
  <c r="V5" i="7"/>
  <c r="V4" i="4"/>
  <c r="R10" i="2"/>
  <c r="R3" i="6"/>
  <c r="T3" i="6" s="1"/>
  <c r="V5" i="6"/>
  <c r="R9" i="2"/>
  <c r="V4" i="1"/>
  <c r="R6" i="1"/>
  <c r="R7" i="7"/>
  <c r="V11" i="3"/>
  <c r="R7" i="6"/>
  <c r="T7" i="6" s="1"/>
  <c r="R6" i="2"/>
  <c r="R8" i="2"/>
  <c r="R5" i="1"/>
  <c r="R10" i="7"/>
  <c r="R5" i="4"/>
  <c r="R9" i="4"/>
  <c r="R3" i="3"/>
  <c r="R8" i="1"/>
  <c r="R3" i="1"/>
  <c r="R9" i="1"/>
  <c r="R9" i="7"/>
  <c r="N67" i="5"/>
  <c r="L2" i="5"/>
  <c r="N2" i="5" s="1"/>
  <c r="L3" i="5"/>
  <c r="N3" i="5" s="1"/>
  <c r="L4" i="5"/>
  <c r="N4" i="5" s="1"/>
  <c r="L5" i="5"/>
  <c r="N5" i="5" s="1"/>
  <c r="L6" i="5"/>
  <c r="N6" i="5" s="1"/>
  <c r="L7" i="5"/>
  <c r="N7" i="5" s="1"/>
  <c r="L8" i="5"/>
  <c r="N8" i="5" s="1"/>
  <c r="L9" i="5"/>
  <c r="N9" i="5" s="1"/>
  <c r="L10" i="5"/>
  <c r="N10" i="5" s="1"/>
  <c r="L11" i="5"/>
  <c r="N11" i="5" s="1"/>
  <c r="L12" i="5"/>
  <c r="N12" i="5" s="1"/>
  <c r="L13" i="5"/>
  <c r="N13" i="5" s="1"/>
  <c r="L14" i="5"/>
  <c r="N14" i="5" s="1"/>
  <c r="L15" i="5"/>
  <c r="N15" i="5" s="1"/>
  <c r="L16" i="5"/>
  <c r="N16" i="5" s="1"/>
  <c r="L17" i="5"/>
  <c r="N17" i="5" s="1"/>
  <c r="L18" i="5"/>
  <c r="N18" i="5" s="1"/>
  <c r="L19" i="5"/>
  <c r="N19" i="5" s="1"/>
  <c r="L20" i="5"/>
  <c r="N20" i="5" s="1"/>
  <c r="L21" i="5"/>
  <c r="N21" i="5" s="1"/>
  <c r="L22" i="5"/>
  <c r="N22" i="5" s="1"/>
  <c r="L23" i="5"/>
  <c r="N23" i="5" s="1"/>
  <c r="L24" i="5"/>
  <c r="N24" i="5" s="1"/>
  <c r="L25" i="5"/>
  <c r="N25" i="5" s="1"/>
  <c r="L26" i="5"/>
  <c r="N26" i="5" s="1"/>
  <c r="L27" i="5"/>
  <c r="N27" i="5" s="1"/>
  <c r="L28" i="5"/>
  <c r="N28" i="5" s="1"/>
  <c r="L29" i="5"/>
  <c r="N29" i="5" s="1"/>
  <c r="L30" i="5"/>
  <c r="N30" i="5" s="1"/>
  <c r="L31" i="5"/>
  <c r="N31" i="5" s="1"/>
  <c r="L32" i="5"/>
  <c r="N32" i="5" s="1"/>
  <c r="L33" i="5"/>
  <c r="N33" i="5" s="1"/>
  <c r="L34" i="5"/>
  <c r="N34" i="5" s="1"/>
  <c r="L35" i="5"/>
  <c r="N35" i="5" s="1"/>
  <c r="L36" i="5"/>
  <c r="N36" i="5" s="1"/>
  <c r="L37" i="5"/>
  <c r="N37" i="5" s="1"/>
  <c r="L38" i="5"/>
  <c r="N38" i="5" s="1"/>
  <c r="L39" i="5"/>
  <c r="N39" i="5" s="1"/>
  <c r="L40" i="5"/>
  <c r="N40" i="5" s="1"/>
  <c r="L41" i="5"/>
  <c r="N41" i="5" s="1"/>
  <c r="L42" i="5"/>
  <c r="N42" i="5" s="1"/>
  <c r="L43" i="5"/>
  <c r="N43" i="5" s="1"/>
  <c r="L44" i="5"/>
  <c r="N44" i="5" s="1"/>
  <c r="L45" i="5"/>
  <c r="N45" i="5" s="1"/>
  <c r="L46" i="5"/>
  <c r="N46" i="5" s="1"/>
  <c r="L47" i="5"/>
  <c r="N47" i="5" s="1"/>
  <c r="L48" i="5"/>
  <c r="N48" i="5" s="1"/>
  <c r="L49" i="5"/>
  <c r="N49" i="5" s="1"/>
  <c r="L50" i="5"/>
  <c r="N50" i="5" s="1"/>
  <c r="L51" i="5"/>
  <c r="N51" i="5" s="1"/>
  <c r="L52" i="5"/>
  <c r="N52" i="5" s="1"/>
  <c r="L53" i="5"/>
  <c r="N53" i="5" s="1"/>
  <c r="L54" i="5"/>
  <c r="N54" i="5" s="1"/>
  <c r="L55" i="5"/>
  <c r="N55" i="5" s="1"/>
  <c r="L56" i="5"/>
  <c r="N56" i="5" s="1"/>
  <c r="L57" i="5"/>
  <c r="N57" i="5" s="1"/>
  <c r="L58" i="5"/>
  <c r="N58" i="5" s="1"/>
  <c r="L59" i="5"/>
  <c r="N59" i="5" s="1"/>
  <c r="L60" i="5"/>
  <c r="N60" i="5" s="1"/>
  <c r="L61" i="5"/>
  <c r="N61" i="5" s="1"/>
  <c r="L62" i="5"/>
  <c r="N62" i="5" s="1"/>
  <c r="L63" i="5"/>
  <c r="N63" i="5" s="1"/>
  <c r="L64" i="5"/>
  <c r="N64" i="5" s="1"/>
  <c r="L65" i="5"/>
  <c r="N65" i="5" s="1"/>
  <c r="L66" i="5"/>
  <c r="N66" i="5" s="1"/>
  <c r="L67" i="5"/>
  <c r="L68" i="5"/>
  <c r="N68" i="5" s="1"/>
  <c r="L69" i="5"/>
  <c r="N69" i="5" s="1"/>
  <c r="L70" i="5"/>
  <c r="N70" i="5" s="1"/>
  <c r="L71" i="5"/>
  <c r="N71" i="5" s="1"/>
  <c r="L72" i="5"/>
  <c r="N72" i="5" s="1"/>
  <c r="L73" i="5"/>
  <c r="N73" i="5" s="1"/>
  <c r="L74" i="5"/>
  <c r="N74" i="5" s="1"/>
  <c r="L75" i="5"/>
  <c r="N75" i="5" s="1"/>
  <c r="L76" i="5"/>
  <c r="N76" i="5" s="1"/>
  <c r="L77" i="5"/>
  <c r="N77" i="5" s="1"/>
  <c r="L78" i="5"/>
  <c r="N78" i="5" s="1"/>
  <c r="L79" i="5"/>
  <c r="N79" i="5" s="1"/>
  <c r="L80" i="5"/>
  <c r="N80" i="5" s="1"/>
  <c r="L81" i="5"/>
  <c r="N81" i="5" s="1"/>
  <c r="L82" i="5"/>
  <c r="N82" i="5" s="1"/>
  <c r="L83" i="5"/>
  <c r="N83" i="5" s="1"/>
  <c r="L84" i="5"/>
  <c r="N84" i="5" s="1"/>
  <c r="L85" i="5"/>
  <c r="N85" i="5" s="1"/>
  <c r="R10" i="5" l="1"/>
  <c r="V10" i="5"/>
  <c r="C12" i="11"/>
  <c r="R7" i="5"/>
  <c r="V9" i="1"/>
  <c r="V9" i="4"/>
  <c r="V3" i="6"/>
  <c r="V3" i="7"/>
  <c r="V3" i="1"/>
  <c r="V6" i="2"/>
  <c r="V9" i="2"/>
  <c r="V7" i="2"/>
  <c r="R6" i="5"/>
  <c r="V8" i="1"/>
  <c r="V10" i="7"/>
  <c r="V7" i="6"/>
  <c r="V6" i="1"/>
  <c r="V5" i="3"/>
  <c r="V4" i="2"/>
  <c r="V11" i="2"/>
  <c r="V8" i="2"/>
  <c r="V5" i="4"/>
  <c r="V7" i="7"/>
  <c r="V10" i="2"/>
  <c r="V8" i="4"/>
  <c r="V9" i="7"/>
  <c r="V3" i="3"/>
  <c r="V5" i="1"/>
  <c r="V6" i="7"/>
  <c r="V6" i="6"/>
  <c r="R5" i="5"/>
  <c r="R9" i="5"/>
  <c r="R11" i="5"/>
  <c r="R4" i="5"/>
  <c r="R8" i="5"/>
  <c r="V8" i="5" l="1"/>
  <c r="C10" i="11"/>
  <c r="V3" i="5"/>
  <c r="C5" i="11"/>
  <c r="V7" i="5"/>
  <c r="C9" i="11"/>
  <c r="V5" i="5"/>
  <c r="C7" i="11"/>
  <c r="V4" i="5"/>
  <c r="C6" i="11"/>
  <c r="V11" i="5"/>
  <c r="C13" i="11"/>
  <c r="V9" i="5"/>
  <c r="C11" i="11"/>
  <c r="V6" i="5"/>
  <c r="C8" i="11"/>
  <c r="L3" i="11" l="1"/>
  <c r="L4" i="11"/>
  <c r="L5" i="11"/>
  <c r="C14" i="11"/>
</calcChain>
</file>

<file path=xl/sharedStrings.xml><?xml version="1.0" encoding="utf-8"?>
<sst xmlns="http://schemas.openxmlformats.org/spreadsheetml/2006/main" count="1164" uniqueCount="50">
  <si>
    <t>cropYear</t>
  </si>
  <si>
    <t>Date</t>
  </si>
  <si>
    <t>Price</t>
  </si>
  <si>
    <t>Margin</t>
  </si>
  <si>
    <t>PriceWithMargin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</si>
  <si>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</si>
  <si>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</si>
  <si>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</si>
  <si>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</si>
  <si>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</si>
  <si>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</si>
  <si>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</si>
  <si>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</si>
  <si>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</si>
  <si>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MarginCents</t>
  </si>
  <si>
    <t>MaxPrice</t>
  </si>
  <si>
    <t>PercentSold</t>
  </si>
  <si>
    <t>LEGEND</t>
  </si>
  <si>
    <t>Marketing Year</t>
  </si>
  <si>
    <t>Sale Date</t>
  </si>
  <si>
    <t>Futures Market Sale Price</t>
  </si>
  <si>
    <t>Maintenece Margin (cents/bushel)</t>
  </si>
  <si>
    <t>High Price for the interval</t>
  </si>
  <si>
    <t>Margin Requirement: MaxPrice - Price + MarginCents</t>
  </si>
  <si>
    <t>Price with Margin: Price + Margin</t>
  </si>
  <si>
    <t>Percent of Crop Sold Per Sale</t>
  </si>
  <si>
    <t>Interval</t>
  </si>
  <si>
    <t>Time between sale date and delivery date</t>
  </si>
  <si>
    <t>Margin Required</t>
  </si>
  <si>
    <t>Total Number of bushels</t>
  </si>
  <si>
    <t>Bushels sold</t>
  </si>
  <si>
    <t>Crop Year</t>
  </si>
  <si>
    <t>Expected Margin</t>
  </si>
  <si>
    <t>Per Bushel</t>
  </si>
  <si>
    <t>PO</t>
  </si>
  <si>
    <t>POMY</t>
  </si>
  <si>
    <t>TS</t>
  </si>
  <si>
    <t>TSMY</t>
  </si>
  <si>
    <t>Corn</t>
  </si>
  <si>
    <t>Soybeans</t>
  </si>
  <si>
    <t>Average</t>
  </si>
  <si>
    <t>Crop</t>
  </si>
  <si>
    <t>Strategy</t>
  </si>
  <si>
    <t>Per Contract</t>
  </si>
  <si>
    <t>Number of Contracts</t>
  </si>
  <si>
    <t>Average Margin Per Contract Per Year</t>
  </si>
  <si>
    <t>9-year Average</t>
  </si>
  <si>
    <t>Average Margin Per Bushel Per Year</t>
  </si>
  <si>
    <t>Bushels Sold</t>
  </si>
  <si>
    <t>Number of Bushels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</si>
</sst>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6" fillId="0" borderId="0" xfId="0" applyFont="1" applyAlignment="1">
      <alignment horizontal="left"/>
    </xf>
    <xf numFmtId="0" fontId="16" fillId="0" borderId="0" xfId="0" applyFont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35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20" xfId="0" applyNumberFormat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  <xf numFmtId="164" fontId="0" fillId="0" borderId="21" xfId="0" applyNumberFormat="1" applyBorder="1" applyAlignment="1">
      <alignment horizontal="center" vertical="top"/>
    </xf>
    <xf numFmtId="164" fontId="0" fillId="35" borderId="0" xfId="0" applyNumberFormat="1" applyFill="1" applyBorder="1" applyAlignment="1">
      <alignment horizontal="center" vertical="top"/>
    </xf>
    <xf numFmtId="164" fontId="0" fillId="35" borderId="20" xfId="0" applyNumberFormat="1" applyFill="1" applyBorder="1" applyAlignment="1">
      <alignment horizontal="center" vertical="top"/>
    </xf>
    <xf numFmtId="164" fontId="0" fillId="35" borderId="21" xfId="0" applyNumberFormat="1" applyFill="1" applyBorder="1" applyAlignment="1">
      <alignment horizontal="center" vertical="top"/>
    </xf>
    <xf numFmtId="164" fontId="0" fillId="0" borderId="20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64" fontId="0" fillId="0" borderId="21" xfId="0" applyNumberFormat="1" applyFill="1" applyBorder="1" applyAlignment="1">
      <alignment horizontal="center" vertical="top"/>
    </xf>
    <xf numFmtId="164" fontId="0" fillId="0" borderId="20" xfId="0" applyNumberForma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0" fontId="0" fillId="0" borderId="17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35" borderId="2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35" borderId="0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35" borderId="21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4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28" xfId="0" applyNumberFormat="1" applyFill="1" applyBorder="1" applyAlignment="1">
      <alignment horizontal="center" vertical="center" wrapText="1"/>
    </xf>
    <xf numFmtId="164" fontId="0" fillId="0" borderId="30" xfId="0" applyNumberFormat="1" applyFill="1" applyBorder="1" applyAlignment="1">
      <alignment horizontal="center" vertical="center" wrapText="1"/>
    </xf>
    <xf numFmtId="0" fontId="18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0</xdr:rowOff>
    </xdr:from>
    <xdr:to>
      <xdr:col>19</xdr:col>
      <xdr:colOff>512921</xdr:colOff>
      <xdr:row>36</xdr:row>
      <xdr:rowOff>46911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668338" y="182563"/>
          <a:ext cx="11457146" cy="6436598"/>
          <a:chOff x="666750" y="180975"/>
          <a:chExt cx="11428571" cy="638103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6750" y="847725"/>
            <a:ext cx="11428571" cy="571428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657382" y="180975"/>
            <a:ext cx="5488464" cy="64977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4000">
                <a:solidFill>
                  <a:srgbClr val="FF0000"/>
                </a:solidFill>
              </a:rPr>
              <a:t>EXAMPLE: 2008-09</a:t>
            </a:r>
            <a:r>
              <a:rPr lang="en-US" sz="4000" baseline="0">
                <a:solidFill>
                  <a:srgbClr val="FF0000"/>
                </a:solidFill>
              </a:rPr>
              <a:t> PO</a:t>
            </a:r>
            <a:endParaRPr lang="en-US" sz="4000">
              <a:solidFill>
                <a:srgbClr val="FF0000"/>
              </a:solidFill>
            </a:endParaRP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2666107" y="1379536"/>
            <a:ext cx="7197102" cy="2994545"/>
            <a:chOff x="2666107" y="1379536"/>
            <a:chExt cx="7197102" cy="2994545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H="1">
              <a:off x="6584011" y="1544842"/>
              <a:ext cx="1383006" cy="362172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 flipH="1" flipV="1">
              <a:off x="2666107" y="2625833"/>
              <a:ext cx="991493" cy="1431817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 flipH="1" flipV="1">
              <a:off x="3520572" y="1404843"/>
              <a:ext cx="3185028" cy="1738407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960131" y="4054518"/>
              <a:ext cx="1905717" cy="3195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500"/>
                <a:t>Margin Requirement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6656175" y="3004469"/>
              <a:ext cx="1622581" cy="2982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500"/>
                <a:t>Price With Margin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957492" y="1379536"/>
              <a:ext cx="1905717" cy="3195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500"/>
                <a:t>High Price for Interval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="80" zoomScaleNormal="80" workbookViewId="0">
      <selection activeCell="W17" sqref="W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Y112"/>
  <sheetViews>
    <sheetView topLeftCell="L1" zoomScaleNormal="100" workbookViewId="0">
      <selection activeCell="S13" sqref="S13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6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16" bestFit="1" customWidth="1"/>
    <col min="15" max="15" width="14.453125" style="8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39469</v>
      </c>
      <c r="C2" s="4">
        <v>12.18</v>
      </c>
      <c r="D2" s="4">
        <v>0.4</v>
      </c>
      <c r="E2" s="4">
        <v>16.309999999999999</v>
      </c>
      <c r="F2" s="4">
        <v>4.53</v>
      </c>
      <c r="G2" s="4">
        <v>16.71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4.53</v>
      </c>
      <c r="N2" s="15">
        <f>PRODUCT(M2,L2)</f>
        <v>45300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39511</v>
      </c>
      <c r="C3" s="4">
        <v>13.99</v>
      </c>
      <c r="D3" s="4">
        <v>0.44</v>
      </c>
      <c r="E3" s="4">
        <v>16.309999999999999</v>
      </c>
      <c r="F3" s="4">
        <v>2.76</v>
      </c>
      <c r="G3" s="4">
        <v>16.75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2.76</v>
      </c>
      <c r="N3" s="15">
        <f t="shared" ref="N3:N66" si="1">PRODUCT(M3,L3)</f>
        <v>27599.999999999996</v>
      </c>
      <c r="P3" s="52">
        <f t="shared" ref="P3:P61" si="2">L3</f>
        <v>10000</v>
      </c>
      <c r="Q3" s="11" t="s">
        <v>5</v>
      </c>
      <c r="R3" s="12">
        <f>SUM(N2:N7)</f>
        <v>185500</v>
      </c>
      <c r="S3" s="53">
        <f>SUM(P2:P7)</f>
        <v>60000</v>
      </c>
      <c r="T3" s="8">
        <f>R3/S3</f>
        <v>3.0916666666666668</v>
      </c>
      <c r="U3" s="41">
        <v>12</v>
      </c>
      <c r="V3" s="8">
        <f>R3/U3</f>
        <v>15458.333333333334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39521</v>
      </c>
      <c r="C4" s="4">
        <v>12.79</v>
      </c>
      <c r="D4" s="4">
        <v>0.5</v>
      </c>
      <c r="E4" s="4">
        <v>16.309999999999999</v>
      </c>
      <c r="F4" s="4">
        <v>4.0199999999999996</v>
      </c>
      <c r="G4" s="4">
        <v>16.809999999999999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4.0199999999999996</v>
      </c>
      <c r="N4" s="15">
        <f t="shared" si="1"/>
        <v>40199.999999999993</v>
      </c>
      <c r="P4" s="52">
        <f t="shared" si="2"/>
        <v>10000</v>
      </c>
      <c r="Q4" s="11" t="s">
        <v>6</v>
      </c>
      <c r="R4" s="12">
        <f>SUM(N12:N14)</f>
        <v>84600</v>
      </c>
      <c r="S4" s="53">
        <f>SUM(P12:P14)</f>
        <v>30000</v>
      </c>
      <c r="T4" s="8">
        <f t="shared" ref="T4:T11" si="3">R4/S4</f>
        <v>2.82</v>
      </c>
      <c r="U4" s="41">
        <v>6</v>
      </c>
      <c r="V4" s="8">
        <f t="shared" ref="V4:V11" si="4">R4/U4</f>
        <v>14100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39590</v>
      </c>
      <c r="C5" s="4">
        <v>13.24</v>
      </c>
      <c r="D5" s="4">
        <v>0.7</v>
      </c>
      <c r="E5" s="4">
        <v>16.309999999999999</v>
      </c>
      <c r="F5" s="4">
        <v>3.77</v>
      </c>
      <c r="G5" s="4">
        <v>17.010000000000002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3.77</v>
      </c>
      <c r="N5" s="15">
        <f t="shared" si="1"/>
        <v>37700</v>
      </c>
      <c r="P5" s="52">
        <f t="shared" si="2"/>
        <v>10000</v>
      </c>
      <c r="Q5" s="11" t="s">
        <v>7</v>
      </c>
      <c r="R5" s="12">
        <f>SUM(N22:N24,N27:N29)</f>
        <v>148300</v>
      </c>
      <c r="S5" s="53">
        <f>SUM(P22:P24,P27:P29)</f>
        <v>60000</v>
      </c>
      <c r="T5" s="8">
        <f t="shared" si="3"/>
        <v>2.4716666666666667</v>
      </c>
      <c r="U5" s="41">
        <v>12</v>
      </c>
      <c r="V5" s="8">
        <f t="shared" si="4"/>
        <v>12358.333333333334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39623</v>
      </c>
      <c r="C6" s="4">
        <v>14.91</v>
      </c>
      <c r="D6" s="4">
        <v>0.7</v>
      </c>
      <c r="E6" s="4">
        <v>16.309999999999999</v>
      </c>
      <c r="F6" s="4">
        <v>2.1</v>
      </c>
      <c r="G6" s="4">
        <v>17.010000000000002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2.1</v>
      </c>
      <c r="N6" s="15">
        <f t="shared" si="1"/>
        <v>21000</v>
      </c>
      <c r="P6" s="52">
        <f t="shared" si="2"/>
        <v>10000</v>
      </c>
      <c r="Q6" s="11" t="s">
        <v>8</v>
      </c>
      <c r="R6" s="12">
        <f>SUM(N32,N34:N35,N37:N38)</f>
        <v>106900</v>
      </c>
      <c r="S6" s="53">
        <f>SUM(P32,P34:P35,P37:P38)</f>
        <v>50000</v>
      </c>
      <c r="T6" s="8">
        <f t="shared" si="3"/>
        <v>2.1379999999999999</v>
      </c>
      <c r="U6" s="41">
        <v>10</v>
      </c>
      <c r="V6" s="8">
        <f t="shared" si="4"/>
        <v>10690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39637</v>
      </c>
      <c r="C7" s="4">
        <v>15.29</v>
      </c>
      <c r="D7" s="4">
        <v>0.7</v>
      </c>
      <c r="E7" s="4">
        <v>15.96</v>
      </c>
      <c r="F7" s="4">
        <v>1.37</v>
      </c>
      <c r="G7" s="4">
        <v>16.66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1.37</v>
      </c>
      <c r="N7" s="15">
        <f t="shared" si="1"/>
        <v>13700.000000000002</v>
      </c>
      <c r="P7" s="52">
        <f t="shared" si="2"/>
        <v>10000</v>
      </c>
      <c r="Q7" s="11" t="s">
        <v>9</v>
      </c>
      <c r="R7" s="12">
        <f>SUM(N40:N43)</f>
        <v>157900</v>
      </c>
      <c r="S7" s="53">
        <f>SUM(P40:P43)</f>
        <v>40000</v>
      </c>
      <c r="T7" s="8">
        <f t="shared" si="3"/>
        <v>3.9474999999999998</v>
      </c>
      <c r="U7" s="41">
        <v>8</v>
      </c>
      <c r="V7" s="8">
        <f t="shared" si="4"/>
        <v>19737.5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39923</v>
      </c>
      <c r="C8" s="4">
        <v>10.19</v>
      </c>
      <c r="D8" s="4">
        <v>0.7</v>
      </c>
      <c r="E8" s="4">
        <v>11.66</v>
      </c>
      <c r="F8" s="4">
        <v>2.17</v>
      </c>
      <c r="G8" s="4">
        <v>12.36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2.17</v>
      </c>
      <c r="N8" s="16">
        <f t="shared" si="1"/>
        <v>21700</v>
      </c>
      <c r="P8" s="52"/>
      <c r="Q8" s="11" t="s">
        <v>10</v>
      </c>
      <c r="R8" s="12">
        <f>SUM(N49:N56)</f>
        <v>230100</v>
      </c>
      <c r="S8" s="53">
        <f>SUM(P49:P56)</f>
        <v>80000</v>
      </c>
      <c r="T8" s="8">
        <f t="shared" si="3"/>
        <v>2.8762500000000002</v>
      </c>
      <c r="U8" s="41">
        <v>16</v>
      </c>
      <c r="V8" s="8">
        <f t="shared" si="4"/>
        <v>14381.25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39979</v>
      </c>
      <c r="C9" s="4">
        <v>11.97</v>
      </c>
      <c r="D9" s="4">
        <v>0.6</v>
      </c>
      <c r="E9" s="4">
        <v>12.59</v>
      </c>
      <c r="F9" s="4">
        <v>1.22</v>
      </c>
      <c r="G9" s="4">
        <v>13.19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1.22</v>
      </c>
      <c r="N9" s="16">
        <f t="shared" si="1"/>
        <v>12200</v>
      </c>
      <c r="P9" s="52"/>
      <c r="Q9" s="11" t="s">
        <v>11</v>
      </c>
      <c r="R9" s="12">
        <f>SUM(N59:N61)</f>
        <v>144000</v>
      </c>
      <c r="S9" s="53">
        <f>SUM(P59:P61)</f>
        <v>30000</v>
      </c>
      <c r="T9" s="8">
        <f t="shared" si="3"/>
        <v>4.8</v>
      </c>
      <c r="U9" s="41">
        <v>6</v>
      </c>
      <c r="V9" s="8">
        <f t="shared" si="4"/>
        <v>24000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39986</v>
      </c>
      <c r="C10" s="4">
        <v>11.52</v>
      </c>
      <c r="D10" s="4">
        <v>0.6</v>
      </c>
      <c r="E10" s="4">
        <v>12.59</v>
      </c>
      <c r="F10" s="4">
        <v>1.67</v>
      </c>
      <c r="G10" s="4">
        <v>13.19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1.67</v>
      </c>
      <c r="N10" s="16">
        <f t="shared" si="1"/>
        <v>16700</v>
      </c>
      <c r="P10" s="52"/>
      <c r="Q10" s="11" t="s">
        <v>12</v>
      </c>
      <c r="R10" s="12">
        <f>SUM(N69:N71,N74:N75)</f>
        <v>52100</v>
      </c>
      <c r="S10" s="53">
        <f>SUM(P69:P71,P74:P75)</f>
        <v>60000</v>
      </c>
      <c r="T10" s="8">
        <f t="shared" si="3"/>
        <v>0.86833333333333329</v>
      </c>
      <c r="U10" s="41">
        <v>16</v>
      </c>
      <c r="V10" s="8">
        <f t="shared" si="4"/>
        <v>3256.25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40001</v>
      </c>
      <c r="C11" s="4">
        <v>11.34</v>
      </c>
      <c r="D11" s="4">
        <v>0.6</v>
      </c>
      <c r="E11" s="4">
        <v>11.34</v>
      </c>
      <c r="F11" s="4">
        <v>0.6</v>
      </c>
      <c r="G11" s="4">
        <v>11.94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0.6</v>
      </c>
      <c r="N11" s="16">
        <f t="shared" si="1"/>
        <v>6000</v>
      </c>
      <c r="P11" s="52"/>
      <c r="Q11" s="13" t="s">
        <v>13</v>
      </c>
      <c r="R11" s="14">
        <f>SUM(N78:N79,N81:N82)</f>
        <v>39500</v>
      </c>
      <c r="S11" s="53">
        <f>SUM(P78:P79,P81:P82)</f>
        <v>40000</v>
      </c>
      <c r="T11" s="8">
        <f t="shared" si="3"/>
        <v>0.98750000000000004</v>
      </c>
      <c r="U11" s="41">
        <v>8</v>
      </c>
      <c r="V11" s="8">
        <f t="shared" si="4"/>
        <v>4937.5</v>
      </c>
    </row>
    <row r="12" spans="1:25" x14ac:dyDescent="0.35">
      <c r="A12" t="s">
        <v>6</v>
      </c>
      <c r="B12" s="1">
        <v>39469</v>
      </c>
      <c r="C12">
        <v>12.03</v>
      </c>
      <c r="D12">
        <v>0.4</v>
      </c>
      <c r="E12">
        <v>16.309999999999999</v>
      </c>
      <c r="F12">
        <v>4.68</v>
      </c>
      <c r="G12">
        <v>16.71</v>
      </c>
      <c r="H12">
        <v>10</v>
      </c>
      <c r="J12">
        <v>100000</v>
      </c>
      <c r="K12">
        <v>10</v>
      </c>
      <c r="L12">
        <f t="shared" si="0"/>
        <v>10000</v>
      </c>
      <c r="M12">
        <v>4.68</v>
      </c>
      <c r="N12" s="15">
        <f t="shared" si="1"/>
        <v>46800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39637</v>
      </c>
      <c r="C13">
        <v>14.54</v>
      </c>
      <c r="D13">
        <v>0.7</v>
      </c>
      <c r="E13">
        <v>15.96</v>
      </c>
      <c r="F13">
        <v>2.12</v>
      </c>
      <c r="G13">
        <v>16.66</v>
      </c>
      <c r="H13">
        <v>10</v>
      </c>
      <c r="J13">
        <v>100000</v>
      </c>
      <c r="K13">
        <v>10</v>
      </c>
      <c r="L13">
        <f t="shared" si="0"/>
        <v>10000</v>
      </c>
      <c r="M13">
        <v>2.12</v>
      </c>
      <c r="N13" s="15">
        <f t="shared" si="1"/>
        <v>21200</v>
      </c>
      <c r="P13" s="52">
        <f t="shared" si="2"/>
        <v>10000</v>
      </c>
    </row>
    <row r="14" spans="1:25" x14ac:dyDescent="0.35">
      <c r="A14" t="s">
        <v>6</v>
      </c>
      <c r="B14" s="1">
        <v>39644</v>
      </c>
      <c r="C14">
        <v>14.52</v>
      </c>
      <c r="D14">
        <v>0.7</v>
      </c>
      <c r="E14">
        <v>15.48</v>
      </c>
      <c r="F14">
        <v>1.66</v>
      </c>
      <c r="G14">
        <v>16.18</v>
      </c>
      <c r="H14">
        <v>10</v>
      </c>
      <c r="J14">
        <v>100000</v>
      </c>
      <c r="K14">
        <v>10</v>
      </c>
      <c r="L14">
        <f t="shared" si="0"/>
        <v>10000</v>
      </c>
      <c r="M14">
        <v>1.66</v>
      </c>
      <c r="N14" s="15">
        <f t="shared" si="1"/>
        <v>16600</v>
      </c>
      <c r="P14" s="52">
        <f t="shared" si="2"/>
        <v>10000</v>
      </c>
    </row>
    <row r="15" spans="1:25" x14ac:dyDescent="0.35">
      <c r="A15" t="s">
        <v>6</v>
      </c>
      <c r="B15" s="1">
        <v>39923</v>
      </c>
      <c r="C15">
        <v>9.0299999999999994</v>
      </c>
      <c r="D15">
        <v>0.7</v>
      </c>
      <c r="E15">
        <v>10.9</v>
      </c>
      <c r="F15">
        <v>2.57</v>
      </c>
      <c r="G15">
        <v>11.6</v>
      </c>
      <c r="H15">
        <v>10</v>
      </c>
      <c r="J15">
        <v>100000</v>
      </c>
      <c r="K15">
        <v>10</v>
      </c>
      <c r="L15">
        <f t="shared" si="0"/>
        <v>10000</v>
      </c>
      <c r="M15">
        <v>2.57</v>
      </c>
      <c r="N15" s="16">
        <f t="shared" si="1"/>
        <v>25700</v>
      </c>
      <c r="P15" s="52"/>
    </row>
    <row r="16" spans="1:25" x14ac:dyDescent="0.35">
      <c r="A16" t="s">
        <v>6</v>
      </c>
      <c r="B16" s="1">
        <v>39948</v>
      </c>
      <c r="C16">
        <v>9.76</v>
      </c>
      <c r="D16">
        <v>0.6</v>
      </c>
      <c r="E16">
        <v>10.9</v>
      </c>
      <c r="F16">
        <v>1.74</v>
      </c>
      <c r="G16">
        <v>11.5</v>
      </c>
      <c r="H16">
        <v>10</v>
      </c>
      <c r="J16">
        <v>100000</v>
      </c>
      <c r="K16">
        <v>10</v>
      </c>
      <c r="L16">
        <f t="shared" si="0"/>
        <v>10000</v>
      </c>
      <c r="M16">
        <v>1.74</v>
      </c>
      <c r="N16" s="16">
        <f t="shared" si="1"/>
        <v>17400</v>
      </c>
      <c r="P16" s="52"/>
    </row>
    <row r="17" spans="1:19" x14ac:dyDescent="0.35">
      <c r="A17" t="s">
        <v>6</v>
      </c>
      <c r="B17" s="1">
        <v>39967</v>
      </c>
      <c r="C17">
        <v>10.47</v>
      </c>
      <c r="D17">
        <v>0.6</v>
      </c>
      <c r="E17">
        <v>10.9</v>
      </c>
      <c r="F17">
        <v>1.03</v>
      </c>
      <c r="G17">
        <v>11.5</v>
      </c>
      <c r="H17">
        <v>10</v>
      </c>
      <c r="J17">
        <v>100000</v>
      </c>
      <c r="K17">
        <v>10</v>
      </c>
      <c r="L17">
        <f t="shared" si="0"/>
        <v>10000</v>
      </c>
      <c r="M17">
        <v>1.03</v>
      </c>
      <c r="N17" s="16">
        <f t="shared" si="1"/>
        <v>10300</v>
      </c>
      <c r="P17" s="52"/>
    </row>
    <row r="18" spans="1:19" x14ac:dyDescent="0.35">
      <c r="A18" t="s">
        <v>6</v>
      </c>
      <c r="B18" s="1">
        <v>40135</v>
      </c>
      <c r="C18">
        <v>10.27</v>
      </c>
      <c r="D18">
        <v>0.55000000000000004</v>
      </c>
      <c r="E18">
        <v>10.61</v>
      </c>
      <c r="F18">
        <v>0.89</v>
      </c>
      <c r="G18">
        <v>11.16</v>
      </c>
      <c r="H18">
        <v>10</v>
      </c>
      <c r="J18">
        <v>100000</v>
      </c>
      <c r="K18">
        <v>10</v>
      </c>
      <c r="L18">
        <f t="shared" si="0"/>
        <v>10000</v>
      </c>
      <c r="M18">
        <v>0.89</v>
      </c>
      <c r="N18" s="16">
        <f t="shared" si="1"/>
        <v>8900</v>
      </c>
      <c r="P18" s="52"/>
      <c r="Q18"/>
      <c r="R18"/>
      <c r="S18"/>
    </row>
    <row r="19" spans="1:19" x14ac:dyDescent="0.35">
      <c r="A19" t="s">
        <v>6</v>
      </c>
      <c r="B19" s="1">
        <v>40185</v>
      </c>
      <c r="C19">
        <v>10.18</v>
      </c>
      <c r="D19">
        <v>0.55000000000000004</v>
      </c>
      <c r="E19">
        <v>10.18</v>
      </c>
      <c r="F19">
        <v>0.55000000000000004</v>
      </c>
      <c r="G19">
        <v>10.73</v>
      </c>
      <c r="H19">
        <v>10</v>
      </c>
      <c r="J19">
        <v>100000</v>
      </c>
      <c r="K19">
        <v>10</v>
      </c>
      <c r="L19">
        <f t="shared" si="0"/>
        <v>10000</v>
      </c>
      <c r="M19">
        <v>0.55000000000000004</v>
      </c>
      <c r="N19" s="16">
        <f t="shared" si="1"/>
        <v>5500</v>
      </c>
      <c r="P19" s="52"/>
      <c r="Q19"/>
      <c r="R19"/>
      <c r="S19"/>
    </row>
    <row r="20" spans="1:19" x14ac:dyDescent="0.35">
      <c r="A20" t="s">
        <v>6</v>
      </c>
      <c r="B20" s="1">
        <v>40371</v>
      </c>
      <c r="C20">
        <v>10.32</v>
      </c>
      <c r="D20">
        <v>0.4</v>
      </c>
      <c r="E20">
        <v>10.36</v>
      </c>
      <c r="F20">
        <v>0.44</v>
      </c>
      <c r="G20">
        <v>10.76</v>
      </c>
      <c r="H20">
        <v>10</v>
      </c>
      <c r="J20">
        <v>100000</v>
      </c>
      <c r="K20">
        <v>10</v>
      </c>
      <c r="L20">
        <f t="shared" si="0"/>
        <v>10000</v>
      </c>
      <c r="M20">
        <v>0.44</v>
      </c>
      <c r="N20" s="16">
        <f t="shared" si="1"/>
        <v>4400</v>
      </c>
      <c r="P20" s="52"/>
      <c r="Q20"/>
      <c r="R20"/>
      <c r="S20"/>
    </row>
    <row r="21" spans="1:19" x14ac:dyDescent="0.35">
      <c r="A21" t="s">
        <v>6</v>
      </c>
      <c r="B21" s="1">
        <v>40379</v>
      </c>
      <c r="C21">
        <v>10.119999999999999</v>
      </c>
      <c r="D21">
        <v>0.4</v>
      </c>
      <c r="E21">
        <v>10.59</v>
      </c>
      <c r="F21">
        <v>0.87</v>
      </c>
      <c r="G21">
        <v>10.99</v>
      </c>
      <c r="H21">
        <v>10</v>
      </c>
      <c r="J21">
        <v>100000</v>
      </c>
      <c r="K21">
        <v>10</v>
      </c>
      <c r="L21">
        <f t="shared" si="0"/>
        <v>10000</v>
      </c>
      <c r="M21">
        <v>0.87</v>
      </c>
      <c r="N21" s="16">
        <f t="shared" si="1"/>
        <v>8700</v>
      </c>
      <c r="P21" s="52"/>
      <c r="Q21"/>
      <c r="R21"/>
      <c r="S21"/>
    </row>
    <row r="22" spans="1:19" x14ac:dyDescent="0.35">
      <c r="A22" s="4" t="s">
        <v>7</v>
      </c>
      <c r="B22" s="5">
        <v>39469</v>
      </c>
      <c r="C22" s="4">
        <v>12.15</v>
      </c>
      <c r="D22" s="4">
        <v>0.4</v>
      </c>
      <c r="E22" s="4">
        <v>16.309999999999999</v>
      </c>
      <c r="F22" s="4">
        <v>4.5599999999999996</v>
      </c>
      <c r="G22" s="4">
        <v>16.71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4.5599999999999996</v>
      </c>
      <c r="N22" s="15">
        <f t="shared" si="1"/>
        <v>45599.999999999993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39637</v>
      </c>
      <c r="C23" s="4">
        <v>14.6</v>
      </c>
      <c r="D23" s="4">
        <v>0.7</v>
      </c>
      <c r="E23" s="4">
        <v>15.96</v>
      </c>
      <c r="F23" s="4">
        <v>2.06</v>
      </c>
      <c r="G23" s="4">
        <v>16.66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2.06</v>
      </c>
      <c r="N23" s="15">
        <f t="shared" si="1"/>
        <v>20600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39644</v>
      </c>
      <c r="C24" s="4">
        <v>14.54</v>
      </c>
      <c r="D24" s="4">
        <v>0.7</v>
      </c>
      <c r="E24" s="4">
        <v>15.48</v>
      </c>
      <c r="F24" s="4">
        <v>1.64</v>
      </c>
      <c r="G24" s="4">
        <v>16.18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1.64</v>
      </c>
      <c r="N24" s="15">
        <f t="shared" si="1"/>
        <v>16400</v>
      </c>
      <c r="P24" s="52">
        <f t="shared" si="2"/>
        <v>10000</v>
      </c>
      <c r="Q24"/>
      <c r="R24"/>
      <c r="S24"/>
    </row>
    <row r="25" spans="1:19" x14ac:dyDescent="0.35">
      <c r="A25" s="4" t="s">
        <v>7</v>
      </c>
      <c r="B25" s="5">
        <v>40185</v>
      </c>
      <c r="C25" s="4">
        <v>10</v>
      </c>
      <c r="D25" s="4">
        <v>0.55000000000000004</v>
      </c>
      <c r="E25" s="4">
        <v>13.3</v>
      </c>
      <c r="F25" s="4">
        <v>3.85</v>
      </c>
      <c r="G25" s="4">
        <v>13.85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3.85</v>
      </c>
      <c r="N25" s="16">
        <f t="shared" si="1"/>
        <v>38500</v>
      </c>
      <c r="P25" s="52"/>
      <c r="Q25"/>
      <c r="R25"/>
      <c r="S25"/>
    </row>
    <row r="26" spans="1:19" x14ac:dyDescent="0.35">
      <c r="A26" s="4" t="s">
        <v>7</v>
      </c>
      <c r="B26" s="5">
        <v>40378</v>
      </c>
      <c r="C26" s="4">
        <v>9.7200000000000006</v>
      </c>
      <c r="D26" s="4">
        <v>0.4</v>
      </c>
      <c r="E26" s="4">
        <v>13.3</v>
      </c>
      <c r="F26" s="4">
        <v>3.98</v>
      </c>
      <c r="G26" s="4">
        <v>13.7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3.98</v>
      </c>
      <c r="N26" s="16">
        <f t="shared" si="1"/>
        <v>39800</v>
      </c>
      <c r="P26" s="52"/>
      <c r="Q26"/>
      <c r="R26"/>
      <c r="S26"/>
    </row>
    <row r="27" spans="1:19" x14ac:dyDescent="0.35">
      <c r="A27" s="4" t="s">
        <v>7</v>
      </c>
      <c r="B27" s="5">
        <v>40385</v>
      </c>
      <c r="C27" s="4">
        <v>9.66</v>
      </c>
      <c r="D27" s="4">
        <v>0.4</v>
      </c>
      <c r="E27" s="4">
        <v>13.3</v>
      </c>
      <c r="F27" s="4">
        <v>4.04</v>
      </c>
      <c r="G27" s="4">
        <v>13.7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4.04</v>
      </c>
      <c r="N27" s="15">
        <f t="shared" si="1"/>
        <v>40400</v>
      </c>
      <c r="P27" s="52">
        <f t="shared" si="2"/>
        <v>10000</v>
      </c>
      <c r="Q27"/>
      <c r="R27"/>
      <c r="S27"/>
    </row>
    <row r="28" spans="1:19" x14ac:dyDescent="0.35">
      <c r="A28" s="4" t="s">
        <v>7</v>
      </c>
      <c r="B28" s="5">
        <v>40472</v>
      </c>
      <c r="C28" s="4">
        <v>12.02</v>
      </c>
      <c r="D28" s="4">
        <v>0.5</v>
      </c>
      <c r="E28" s="4">
        <v>13.3</v>
      </c>
      <c r="F28" s="4">
        <v>1.78</v>
      </c>
      <c r="G28" s="4">
        <v>13.8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1.78</v>
      </c>
      <c r="N28" s="15">
        <f t="shared" si="1"/>
        <v>17800</v>
      </c>
      <c r="P28" s="52">
        <f t="shared" si="2"/>
        <v>10000</v>
      </c>
      <c r="Q28"/>
      <c r="R28"/>
      <c r="S28"/>
    </row>
    <row r="29" spans="1:19" x14ac:dyDescent="0.35">
      <c r="A29" s="4" t="s">
        <v>7</v>
      </c>
      <c r="B29" s="5">
        <v>40492</v>
      </c>
      <c r="C29" s="4">
        <v>13.1</v>
      </c>
      <c r="D29" s="4">
        <v>0.55000000000000004</v>
      </c>
      <c r="E29" s="4">
        <v>13.3</v>
      </c>
      <c r="F29" s="4">
        <v>0.75</v>
      </c>
      <c r="G29" s="4">
        <v>13.85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0.75</v>
      </c>
      <c r="N29" s="15">
        <f t="shared" si="1"/>
        <v>7500</v>
      </c>
      <c r="P29" s="52">
        <f t="shared" si="2"/>
        <v>10000</v>
      </c>
      <c r="Q29"/>
      <c r="R29"/>
      <c r="S29"/>
    </row>
    <row r="30" spans="1:19" x14ac:dyDescent="0.35">
      <c r="A30" s="4" t="s">
        <v>7</v>
      </c>
      <c r="B30" s="5">
        <v>40568</v>
      </c>
      <c r="C30" s="4">
        <v>13.74</v>
      </c>
      <c r="D30" s="4">
        <v>0.7</v>
      </c>
      <c r="E30" s="4">
        <v>14.51</v>
      </c>
      <c r="F30" s="4">
        <v>1.47</v>
      </c>
      <c r="G30" s="4">
        <v>15.21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1.47</v>
      </c>
      <c r="N30" s="16">
        <f t="shared" si="1"/>
        <v>14700</v>
      </c>
      <c r="P30" s="52"/>
      <c r="Q30"/>
      <c r="R30"/>
      <c r="S30"/>
    </row>
    <row r="31" spans="1:19" x14ac:dyDescent="0.35">
      <c r="A31" s="4" t="s">
        <v>7</v>
      </c>
      <c r="B31" s="5">
        <v>40589</v>
      </c>
      <c r="C31" s="4">
        <v>13.68</v>
      </c>
      <c r="D31" s="4">
        <v>0.7</v>
      </c>
      <c r="E31" s="4">
        <v>14.08</v>
      </c>
      <c r="F31" s="4">
        <v>1.1000000000000001</v>
      </c>
      <c r="G31" s="4">
        <v>14.78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1.1000000000000001</v>
      </c>
      <c r="N31" s="16">
        <f t="shared" si="1"/>
        <v>11000</v>
      </c>
      <c r="P31" s="52"/>
      <c r="Q31"/>
      <c r="R31"/>
      <c r="S31"/>
    </row>
    <row r="32" spans="1:19" x14ac:dyDescent="0.35">
      <c r="A32" t="s">
        <v>8</v>
      </c>
      <c r="B32" s="1">
        <v>40568</v>
      </c>
      <c r="C32">
        <v>13.13</v>
      </c>
      <c r="D32">
        <v>0.7</v>
      </c>
      <c r="E32">
        <v>14.57</v>
      </c>
      <c r="F32">
        <v>2.14</v>
      </c>
      <c r="G32">
        <v>15.27</v>
      </c>
      <c r="H32">
        <v>10</v>
      </c>
      <c r="J32">
        <v>100000</v>
      </c>
      <c r="K32">
        <v>10</v>
      </c>
      <c r="L32">
        <f t="shared" si="0"/>
        <v>10000</v>
      </c>
      <c r="M32">
        <v>2.14</v>
      </c>
      <c r="N32" s="15">
        <f t="shared" si="1"/>
        <v>21400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40987</v>
      </c>
      <c r="C33">
        <v>13.66</v>
      </c>
      <c r="D33">
        <v>0.5</v>
      </c>
      <c r="E33">
        <v>15.03</v>
      </c>
      <c r="F33">
        <v>1.87</v>
      </c>
      <c r="G33">
        <v>15.53</v>
      </c>
      <c r="H33">
        <v>10</v>
      </c>
      <c r="J33">
        <v>100000</v>
      </c>
      <c r="K33">
        <v>10</v>
      </c>
      <c r="L33">
        <f t="shared" si="0"/>
        <v>10000</v>
      </c>
      <c r="M33">
        <v>1.87</v>
      </c>
      <c r="N33" s="8">
        <f t="shared" si="1"/>
        <v>18700</v>
      </c>
      <c r="P33" s="52"/>
      <c r="Q33"/>
      <c r="R33"/>
      <c r="S33"/>
    </row>
    <row r="34" spans="1:19" x14ac:dyDescent="0.35">
      <c r="A34" t="s">
        <v>8</v>
      </c>
      <c r="B34" s="1">
        <v>40996</v>
      </c>
      <c r="C34">
        <v>13.68</v>
      </c>
      <c r="D34">
        <v>0.5</v>
      </c>
      <c r="E34">
        <v>15.03</v>
      </c>
      <c r="F34">
        <v>1.85</v>
      </c>
      <c r="G34">
        <v>15.53</v>
      </c>
      <c r="H34">
        <v>10</v>
      </c>
      <c r="J34">
        <v>100000</v>
      </c>
      <c r="K34">
        <v>10</v>
      </c>
      <c r="L34">
        <f t="shared" si="0"/>
        <v>10000</v>
      </c>
      <c r="M34">
        <v>1.85</v>
      </c>
      <c r="N34" s="15">
        <f t="shared" si="1"/>
        <v>18500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41031</v>
      </c>
      <c r="C35">
        <v>14.8</v>
      </c>
      <c r="D35">
        <v>0.5</v>
      </c>
      <c r="E35">
        <v>14.8</v>
      </c>
      <c r="F35">
        <v>0.5</v>
      </c>
      <c r="G35">
        <v>15.3</v>
      </c>
      <c r="H35">
        <v>10</v>
      </c>
      <c r="J35">
        <v>100000</v>
      </c>
      <c r="K35">
        <v>10</v>
      </c>
      <c r="L35">
        <f t="shared" si="0"/>
        <v>10000</v>
      </c>
      <c r="M35">
        <v>0.5</v>
      </c>
      <c r="N35" s="15">
        <f t="shared" si="1"/>
        <v>5000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41052</v>
      </c>
      <c r="C36">
        <v>13.62</v>
      </c>
      <c r="D36">
        <v>0.5</v>
      </c>
      <c r="E36">
        <v>16.649999999999999</v>
      </c>
      <c r="F36">
        <v>3.53</v>
      </c>
      <c r="G36">
        <v>17.149999999999999</v>
      </c>
      <c r="H36">
        <v>10</v>
      </c>
      <c r="J36">
        <v>100000</v>
      </c>
      <c r="K36">
        <v>10</v>
      </c>
      <c r="L36">
        <f t="shared" si="0"/>
        <v>10000</v>
      </c>
      <c r="M36">
        <v>3.53</v>
      </c>
      <c r="N36" s="8">
        <f t="shared" si="1"/>
        <v>35300</v>
      </c>
      <c r="P36" s="52"/>
      <c r="Q36"/>
      <c r="R36"/>
      <c r="S36"/>
    </row>
    <row r="37" spans="1:19" x14ac:dyDescent="0.35">
      <c r="A37" t="s">
        <v>8</v>
      </c>
      <c r="B37" s="1">
        <v>41060</v>
      </c>
      <c r="C37">
        <v>13.4</v>
      </c>
      <c r="D37">
        <v>0.5</v>
      </c>
      <c r="E37">
        <v>16.649999999999999</v>
      </c>
      <c r="F37">
        <v>3.75</v>
      </c>
      <c r="G37">
        <v>17.149999999999999</v>
      </c>
      <c r="H37">
        <v>10</v>
      </c>
      <c r="J37">
        <v>100000</v>
      </c>
      <c r="K37">
        <v>10</v>
      </c>
      <c r="L37">
        <f t="shared" si="0"/>
        <v>10000</v>
      </c>
      <c r="M37">
        <v>3.75</v>
      </c>
      <c r="N37" s="15">
        <f t="shared" si="1"/>
        <v>37500</v>
      </c>
      <c r="P37" s="52">
        <f t="shared" si="2"/>
        <v>10000</v>
      </c>
      <c r="Q37"/>
      <c r="R37"/>
      <c r="S37"/>
    </row>
    <row r="38" spans="1:19" x14ac:dyDescent="0.35">
      <c r="A38" t="s">
        <v>8</v>
      </c>
      <c r="B38" s="1">
        <v>41086</v>
      </c>
      <c r="C38">
        <v>14.7</v>
      </c>
      <c r="D38">
        <v>0.5</v>
      </c>
      <c r="E38">
        <v>16.649999999999999</v>
      </c>
      <c r="F38">
        <v>2.4500000000000002</v>
      </c>
      <c r="G38">
        <v>17.149999999999999</v>
      </c>
      <c r="H38">
        <v>10</v>
      </c>
      <c r="J38">
        <v>100000</v>
      </c>
      <c r="K38">
        <v>10</v>
      </c>
      <c r="L38">
        <f t="shared" si="0"/>
        <v>10000</v>
      </c>
      <c r="M38">
        <v>2.4500000000000002</v>
      </c>
      <c r="N38" s="15">
        <f t="shared" si="1"/>
        <v>24500</v>
      </c>
      <c r="P38" s="52">
        <f t="shared" si="2"/>
        <v>10000</v>
      </c>
      <c r="Q38"/>
      <c r="R38"/>
      <c r="S38"/>
    </row>
    <row r="39" spans="1:19" x14ac:dyDescent="0.35">
      <c r="A39" t="s">
        <v>8</v>
      </c>
      <c r="B39" s="1">
        <v>41110</v>
      </c>
      <c r="C39">
        <v>17.579999999999998</v>
      </c>
      <c r="D39">
        <v>0.75</v>
      </c>
      <c r="E39">
        <v>17.579999999999998</v>
      </c>
      <c r="F39">
        <v>0.75</v>
      </c>
      <c r="G39">
        <v>18.329999999999998</v>
      </c>
      <c r="H39">
        <v>30</v>
      </c>
      <c r="J39">
        <v>100000</v>
      </c>
      <c r="K39">
        <v>30</v>
      </c>
      <c r="L39">
        <f t="shared" si="0"/>
        <v>30000</v>
      </c>
      <c r="M39">
        <v>0.75</v>
      </c>
      <c r="N39" s="8">
        <f t="shared" si="1"/>
        <v>22500</v>
      </c>
      <c r="P39" s="52"/>
      <c r="Q39"/>
      <c r="R39"/>
      <c r="S39"/>
    </row>
    <row r="40" spans="1:19" x14ac:dyDescent="0.35">
      <c r="A40" s="4" t="s">
        <v>9</v>
      </c>
      <c r="B40" s="5">
        <v>41017</v>
      </c>
      <c r="C40" s="4">
        <v>13.38</v>
      </c>
      <c r="D40" s="4">
        <v>0.5</v>
      </c>
      <c r="E40" s="4">
        <v>17.71</v>
      </c>
      <c r="F40" s="4">
        <v>4.83</v>
      </c>
      <c r="G40" s="4">
        <v>18.21</v>
      </c>
      <c r="H40" s="4">
        <v>10</v>
      </c>
      <c r="J40" s="4">
        <v>100000</v>
      </c>
      <c r="K40" s="4">
        <v>10</v>
      </c>
      <c r="L40" s="4">
        <f t="shared" si="0"/>
        <v>10000</v>
      </c>
      <c r="M40" s="4">
        <v>4.83</v>
      </c>
      <c r="N40" s="15">
        <f t="shared" si="1"/>
        <v>48300</v>
      </c>
      <c r="P40" s="52">
        <f t="shared" si="2"/>
        <v>10000</v>
      </c>
      <c r="Q40"/>
      <c r="R40"/>
      <c r="S40"/>
    </row>
    <row r="41" spans="1:19" x14ac:dyDescent="0.35">
      <c r="A41" s="4" t="s">
        <v>9</v>
      </c>
      <c r="B41" s="5">
        <v>41051</v>
      </c>
      <c r="C41" s="4">
        <v>12.82</v>
      </c>
      <c r="D41" s="4">
        <v>0.5</v>
      </c>
      <c r="E41" s="4">
        <v>17.71</v>
      </c>
      <c r="F41" s="4">
        <v>5.39</v>
      </c>
      <c r="G41" s="4">
        <v>18.21</v>
      </c>
      <c r="H41" s="4">
        <v>10</v>
      </c>
      <c r="J41" s="4">
        <v>100000</v>
      </c>
      <c r="K41" s="4">
        <v>10</v>
      </c>
      <c r="L41" s="4">
        <f t="shared" si="0"/>
        <v>10000</v>
      </c>
      <c r="M41" s="4">
        <v>5.39</v>
      </c>
      <c r="N41" s="15">
        <f t="shared" si="1"/>
        <v>53900</v>
      </c>
      <c r="P41" s="52">
        <f t="shared" si="2"/>
        <v>10000</v>
      </c>
      <c r="Q41"/>
      <c r="R41"/>
      <c r="S41"/>
    </row>
    <row r="42" spans="1:19" x14ac:dyDescent="0.35">
      <c r="A42" s="4" t="s">
        <v>9</v>
      </c>
      <c r="B42" s="5">
        <v>41114</v>
      </c>
      <c r="C42" s="4">
        <v>15.69</v>
      </c>
      <c r="D42" s="4">
        <v>0.75</v>
      </c>
      <c r="E42" s="4">
        <v>17.71</v>
      </c>
      <c r="F42" s="4">
        <v>2.77</v>
      </c>
      <c r="G42" s="4">
        <v>18.46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2.77</v>
      </c>
      <c r="N42" s="15">
        <f t="shared" si="1"/>
        <v>27700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41128</v>
      </c>
      <c r="C43" s="4">
        <v>15.66</v>
      </c>
      <c r="D43" s="4">
        <v>0.75</v>
      </c>
      <c r="E43" s="4">
        <v>17.71</v>
      </c>
      <c r="F43" s="4">
        <v>2.8</v>
      </c>
      <c r="G43" s="4">
        <v>18.46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2.8</v>
      </c>
      <c r="N43" s="15">
        <f t="shared" si="1"/>
        <v>28000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41404</v>
      </c>
      <c r="C44" s="4">
        <v>14.88</v>
      </c>
      <c r="D44" s="4">
        <v>0.68</v>
      </c>
      <c r="E44" s="4">
        <v>15.24</v>
      </c>
      <c r="F44" s="4">
        <v>1.04</v>
      </c>
      <c r="G44" s="4">
        <v>15.92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1.04</v>
      </c>
      <c r="N44" s="8">
        <f t="shared" si="1"/>
        <v>10400</v>
      </c>
      <c r="P44" s="52"/>
      <c r="Q44"/>
      <c r="R44"/>
      <c r="S44"/>
    </row>
    <row r="45" spans="1:19" x14ac:dyDescent="0.35">
      <c r="A45" s="4" t="s">
        <v>9</v>
      </c>
      <c r="B45" s="5">
        <v>41404</v>
      </c>
      <c r="C45" s="4">
        <v>14.88</v>
      </c>
      <c r="D45" s="4">
        <v>0.68</v>
      </c>
      <c r="E45" s="4">
        <v>15.24</v>
      </c>
      <c r="F45" s="4">
        <v>1.04</v>
      </c>
      <c r="G45" s="4">
        <v>15.92</v>
      </c>
      <c r="H45" s="4">
        <v>5</v>
      </c>
      <c r="J45" s="4">
        <v>100000</v>
      </c>
      <c r="K45" s="4">
        <v>5</v>
      </c>
      <c r="L45" s="4">
        <f t="shared" si="0"/>
        <v>5000</v>
      </c>
      <c r="M45" s="4">
        <v>1.04</v>
      </c>
      <c r="N45" s="8">
        <f t="shared" si="1"/>
        <v>5200</v>
      </c>
      <c r="P45" s="52"/>
      <c r="Q45"/>
      <c r="R45"/>
      <c r="S45"/>
    </row>
    <row r="46" spans="1:19" x14ac:dyDescent="0.35">
      <c r="A46" s="4" t="s">
        <v>9</v>
      </c>
      <c r="B46" s="5">
        <v>41414</v>
      </c>
      <c r="C46" s="4">
        <v>14.65</v>
      </c>
      <c r="D46" s="4">
        <v>0.68</v>
      </c>
      <c r="E46" s="4">
        <v>16.13</v>
      </c>
      <c r="F46" s="4">
        <v>2.16</v>
      </c>
      <c r="G46" s="4">
        <v>16.809999999999999</v>
      </c>
      <c r="H46" s="4">
        <v>15</v>
      </c>
      <c r="J46" s="4">
        <v>100000</v>
      </c>
      <c r="K46" s="4">
        <v>15</v>
      </c>
      <c r="L46" s="4">
        <f t="shared" si="0"/>
        <v>15000</v>
      </c>
      <c r="M46" s="4">
        <v>2.16</v>
      </c>
      <c r="N46" s="8">
        <f t="shared" si="1"/>
        <v>32400.000000000004</v>
      </c>
      <c r="P46" s="52"/>
      <c r="Q46"/>
      <c r="R46"/>
      <c r="S46"/>
    </row>
    <row r="47" spans="1:19" x14ac:dyDescent="0.35">
      <c r="A47" s="4" t="s">
        <v>9</v>
      </c>
      <c r="B47" s="5">
        <v>41467</v>
      </c>
      <c r="C47" s="4">
        <v>15.63</v>
      </c>
      <c r="D47" s="4">
        <v>0.68</v>
      </c>
      <c r="E47" s="4">
        <v>15.63</v>
      </c>
      <c r="F47" s="4">
        <v>0.68</v>
      </c>
      <c r="G47" s="4">
        <v>16.309999999999999</v>
      </c>
      <c r="H47" s="4">
        <v>10</v>
      </c>
      <c r="J47" s="4">
        <v>100000</v>
      </c>
      <c r="K47" s="4">
        <v>10</v>
      </c>
      <c r="L47" s="4">
        <f t="shared" si="0"/>
        <v>10000</v>
      </c>
      <c r="M47" s="4">
        <v>0.68</v>
      </c>
      <c r="N47" s="8">
        <f t="shared" si="1"/>
        <v>6800.0000000000009</v>
      </c>
      <c r="P47" s="52"/>
      <c r="Q47"/>
      <c r="R47"/>
      <c r="S47"/>
    </row>
    <row r="48" spans="1:19" x14ac:dyDescent="0.35">
      <c r="A48" s="4" t="s">
        <v>9</v>
      </c>
      <c r="B48" s="5">
        <v>41477</v>
      </c>
      <c r="C48" s="4">
        <v>15.2</v>
      </c>
      <c r="D48" s="4">
        <v>0.68</v>
      </c>
      <c r="E48" s="4">
        <v>15.2</v>
      </c>
      <c r="F48" s="4">
        <v>0.68</v>
      </c>
      <c r="G48" s="4">
        <v>15.88</v>
      </c>
      <c r="H48" s="4">
        <v>20</v>
      </c>
      <c r="J48" s="4">
        <v>100000</v>
      </c>
      <c r="K48" s="4">
        <v>20</v>
      </c>
      <c r="L48" s="4">
        <f t="shared" si="0"/>
        <v>20000</v>
      </c>
      <c r="M48" s="4">
        <v>0.68</v>
      </c>
      <c r="N48" s="8">
        <f t="shared" si="1"/>
        <v>13600.000000000002</v>
      </c>
      <c r="P48" s="52"/>
      <c r="Q48"/>
      <c r="R48"/>
      <c r="S48"/>
    </row>
    <row r="49" spans="1:19" x14ac:dyDescent="0.35">
      <c r="A49" t="s">
        <v>10</v>
      </c>
      <c r="B49" s="1">
        <v>41117</v>
      </c>
      <c r="C49">
        <v>12.65</v>
      </c>
      <c r="D49">
        <v>0.75</v>
      </c>
      <c r="E49">
        <v>17.68</v>
      </c>
      <c r="F49">
        <v>5.78</v>
      </c>
      <c r="G49">
        <v>18.43</v>
      </c>
      <c r="H49">
        <v>10</v>
      </c>
      <c r="J49">
        <v>100000</v>
      </c>
      <c r="K49">
        <v>10</v>
      </c>
      <c r="L49">
        <f t="shared" si="0"/>
        <v>10000</v>
      </c>
      <c r="M49">
        <v>5.78</v>
      </c>
      <c r="N49" s="15">
        <f t="shared" si="1"/>
        <v>57800</v>
      </c>
      <c r="P49" s="52">
        <f t="shared" si="2"/>
        <v>10000</v>
      </c>
      <c r="Q49"/>
      <c r="R49"/>
      <c r="S49"/>
    </row>
    <row r="50" spans="1:19" x14ac:dyDescent="0.35">
      <c r="A50" t="s">
        <v>10</v>
      </c>
      <c r="B50" s="1">
        <v>41169</v>
      </c>
      <c r="C50">
        <v>13.41</v>
      </c>
      <c r="D50">
        <v>0.75</v>
      </c>
      <c r="E50">
        <v>16.690000000000001</v>
      </c>
      <c r="F50">
        <v>4.03</v>
      </c>
      <c r="G50">
        <v>17.440000000000001</v>
      </c>
      <c r="H50">
        <v>10</v>
      </c>
      <c r="J50">
        <v>100000</v>
      </c>
      <c r="K50">
        <v>10</v>
      </c>
      <c r="L50">
        <f t="shared" si="0"/>
        <v>10000</v>
      </c>
      <c r="M50">
        <v>4.03</v>
      </c>
      <c r="N50" s="15">
        <f t="shared" si="1"/>
        <v>40300</v>
      </c>
      <c r="P50" s="52">
        <f t="shared" si="2"/>
        <v>10000</v>
      </c>
      <c r="Q50"/>
      <c r="R50"/>
      <c r="S50"/>
    </row>
    <row r="51" spans="1:19" x14ac:dyDescent="0.35">
      <c r="A51" t="s">
        <v>10</v>
      </c>
      <c r="B51" s="1">
        <v>41176</v>
      </c>
      <c r="C51">
        <v>13.52</v>
      </c>
      <c r="D51">
        <v>0.75</v>
      </c>
      <c r="E51">
        <v>16.11</v>
      </c>
      <c r="F51">
        <v>3.34</v>
      </c>
      <c r="G51">
        <v>16.86</v>
      </c>
      <c r="H51">
        <v>10</v>
      </c>
      <c r="J51">
        <v>100000</v>
      </c>
      <c r="K51">
        <v>10</v>
      </c>
      <c r="L51">
        <f t="shared" si="0"/>
        <v>10000</v>
      </c>
      <c r="M51">
        <v>3.34</v>
      </c>
      <c r="N51" s="15">
        <f t="shared" si="1"/>
        <v>33400</v>
      </c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41277</v>
      </c>
      <c r="C52">
        <v>12.92</v>
      </c>
      <c r="D52">
        <v>0.75</v>
      </c>
      <c r="E52">
        <v>14.89</v>
      </c>
      <c r="F52">
        <v>2.72</v>
      </c>
      <c r="G52">
        <v>15.64</v>
      </c>
      <c r="H52">
        <v>10</v>
      </c>
      <c r="J52">
        <v>100000</v>
      </c>
      <c r="K52">
        <v>10</v>
      </c>
      <c r="L52">
        <f t="shared" si="0"/>
        <v>10000</v>
      </c>
      <c r="M52">
        <v>2.72</v>
      </c>
      <c r="N52" s="15">
        <f t="shared" si="1"/>
        <v>27200.000000000004</v>
      </c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41430</v>
      </c>
      <c r="C53">
        <v>13</v>
      </c>
      <c r="D53">
        <v>0.68</v>
      </c>
      <c r="E53">
        <v>14.89</v>
      </c>
      <c r="F53">
        <v>2.57</v>
      </c>
      <c r="G53">
        <v>15.57</v>
      </c>
      <c r="H53">
        <v>10</v>
      </c>
      <c r="J53">
        <v>100000</v>
      </c>
      <c r="K53">
        <v>10</v>
      </c>
      <c r="L53">
        <f t="shared" si="0"/>
        <v>10000</v>
      </c>
      <c r="M53">
        <v>2.57</v>
      </c>
      <c r="N53" s="15">
        <f t="shared" si="1"/>
        <v>25700</v>
      </c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41438</v>
      </c>
      <c r="C54">
        <v>13.01</v>
      </c>
      <c r="D54">
        <v>0.68</v>
      </c>
      <c r="E54">
        <v>14.89</v>
      </c>
      <c r="F54">
        <v>2.56</v>
      </c>
      <c r="G54">
        <v>15.57</v>
      </c>
      <c r="H54">
        <v>10</v>
      </c>
      <c r="J54">
        <v>100000</v>
      </c>
      <c r="K54">
        <v>10</v>
      </c>
      <c r="L54">
        <f t="shared" si="0"/>
        <v>10000</v>
      </c>
      <c r="M54">
        <v>2.56</v>
      </c>
      <c r="N54" s="15">
        <f t="shared" si="1"/>
        <v>25600</v>
      </c>
      <c r="P54" s="52">
        <f t="shared" si="2"/>
        <v>10000</v>
      </c>
      <c r="Q54"/>
      <c r="R54"/>
      <c r="S54"/>
    </row>
    <row r="55" spans="1:19" x14ac:dyDescent="0.35">
      <c r="A55" t="s">
        <v>10</v>
      </c>
      <c r="B55" s="1">
        <v>41533</v>
      </c>
      <c r="C55">
        <v>13.48</v>
      </c>
      <c r="D55">
        <v>0.7</v>
      </c>
      <c r="E55">
        <v>13.48</v>
      </c>
      <c r="F55">
        <v>0.7</v>
      </c>
      <c r="G55">
        <v>14.18</v>
      </c>
      <c r="H55">
        <v>10</v>
      </c>
      <c r="J55">
        <v>100000</v>
      </c>
      <c r="K55">
        <v>10</v>
      </c>
      <c r="L55">
        <f t="shared" si="0"/>
        <v>10000</v>
      </c>
      <c r="M55">
        <v>0.7</v>
      </c>
      <c r="N55" s="15">
        <f t="shared" si="1"/>
        <v>7000</v>
      </c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41583</v>
      </c>
      <c r="C56">
        <v>12.59</v>
      </c>
      <c r="D56">
        <v>0.7</v>
      </c>
      <c r="E56">
        <v>13.2</v>
      </c>
      <c r="F56">
        <v>1.31</v>
      </c>
      <c r="G56">
        <v>13.9</v>
      </c>
      <c r="H56">
        <v>10</v>
      </c>
      <c r="J56">
        <v>100000</v>
      </c>
      <c r="K56">
        <v>10</v>
      </c>
      <c r="L56">
        <f t="shared" si="0"/>
        <v>10000</v>
      </c>
      <c r="M56">
        <v>1.31</v>
      </c>
      <c r="N56" s="15">
        <f t="shared" si="1"/>
        <v>13100</v>
      </c>
      <c r="P56" s="52">
        <f t="shared" si="2"/>
        <v>10000</v>
      </c>
      <c r="Q56"/>
      <c r="R56"/>
      <c r="S56"/>
    </row>
    <row r="57" spans="1:19" x14ac:dyDescent="0.35">
      <c r="A57" t="s">
        <v>10</v>
      </c>
      <c r="B57" s="1">
        <v>41618</v>
      </c>
      <c r="C57">
        <v>13.38</v>
      </c>
      <c r="D57">
        <v>0.57999999999999996</v>
      </c>
      <c r="E57">
        <v>13.47</v>
      </c>
      <c r="F57">
        <v>0.67</v>
      </c>
      <c r="G57">
        <v>14.05</v>
      </c>
      <c r="H57">
        <v>10</v>
      </c>
      <c r="J57">
        <v>100000</v>
      </c>
      <c r="K57">
        <v>10</v>
      </c>
      <c r="L57">
        <f t="shared" si="0"/>
        <v>10000</v>
      </c>
      <c r="M57">
        <v>0.67</v>
      </c>
      <c r="N57" s="16">
        <f t="shared" si="1"/>
        <v>6700</v>
      </c>
      <c r="P57" s="52"/>
      <c r="Q57"/>
      <c r="R57"/>
      <c r="S57"/>
    </row>
    <row r="58" spans="1:19" x14ac:dyDescent="0.35">
      <c r="A58" t="s">
        <v>10</v>
      </c>
      <c r="B58" s="1">
        <v>41684</v>
      </c>
      <c r="C58">
        <v>13.38</v>
      </c>
      <c r="D58">
        <v>0.5</v>
      </c>
      <c r="E58">
        <v>14.57</v>
      </c>
      <c r="F58">
        <v>1.69</v>
      </c>
      <c r="G58">
        <v>15.07</v>
      </c>
      <c r="H58">
        <v>10</v>
      </c>
      <c r="J58">
        <v>100000</v>
      </c>
      <c r="K58">
        <v>10</v>
      </c>
      <c r="L58">
        <f t="shared" si="0"/>
        <v>10000</v>
      </c>
      <c r="M58">
        <v>1.69</v>
      </c>
      <c r="N58" s="16">
        <f t="shared" si="1"/>
        <v>16900</v>
      </c>
      <c r="P58" s="52"/>
      <c r="Q58"/>
      <c r="R58"/>
      <c r="S58"/>
    </row>
    <row r="59" spans="1:19" x14ac:dyDescent="0.35">
      <c r="A59" s="4" t="s">
        <v>11</v>
      </c>
      <c r="B59" s="5">
        <v>41117</v>
      </c>
      <c r="C59" s="4">
        <v>12.47</v>
      </c>
      <c r="D59" s="4">
        <v>0.75</v>
      </c>
      <c r="E59" s="4">
        <v>17.68</v>
      </c>
      <c r="F59" s="4">
        <v>5.96</v>
      </c>
      <c r="G59" s="4">
        <v>18.43</v>
      </c>
      <c r="H59" s="4">
        <v>10</v>
      </c>
      <c r="J59" s="4">
        <v>100000</v>
      </c>
      <c r="K59" s="4">
        <v>10</v>
      </c>
      <c r="L59" s="4">
        <f t="shared" si="0"/>
        <v>10000</v>
      </c>
      <c r="M59" s="4">
        <v>5.96</v>
      </c>
      <c r="N59" s="15">
        <f t="shared" si="1"/>
        <v>59600</v>
      </c>
      <c r="P59" s="52">
        <f t="shared" si="2"/>
        <v>10000</v>
      </c>
      <c r="Q59"/>
      <c r="R59"/>
      <c r="S59"/>
    </row>
    <row r="60" spans="1:19" x14ac:dyDescent="0.35">
      <c r="A60" s="4" t="s">
        <v>11</v>
      </c>
      <c r="B60" s="5">
        <v>41169</v>
      </c>
      <c r="C60" s="4">
        <v>12.85</v>
      </c>
      <c r="D60" s="4">
        <v>0.75</v>
      </c>
      <c r="E60" s="4">
        <v>16.690000000000001</v>
      </c>
      <c r="F60" s="4">
        <v>4.59</v>
      </c>
      <c r="G60" s="4">
        <v>17.440000000000001</v>
      </c>
      <c r="H60" s="4">
        <v>10</v>
      </c>
      <c r="J60" s="4">
        <v>100000</v>
      </c>
      <c r="K60" s="4">
        <v>10</v>
      </c>
      <c r="L60" s="4">
        <f t="shared" si="0"/>
        <v>10000</v>
      </c>
      <c r="M60" s="4">
        <v>4.59</v>
      </c>
      <c r="N60" s="15">
        <f t="shared" si="1"/>
        <v>45900</v>
      </c>
      <c r="P60" s="52">
        <f t="shared" si="2"/>
        <v>10000</v>
      </c>
      <c r="Q60"/>
      <c r="R60"/>
      <c r="S60"/>
    </row>
    <row r="61" spans="1:19" x14ac:dyDescent="0.35">
      <c r="A61" s="4" t="s">
        <v>11</v>
      </c>
      <c r="B61" s="5">
        <v>41176</v>
      </c>
      <c r="C61" s="4">
        <v>13.01</v>
      </c>
      <c r="D61" s="4">
        <v>0.75</v>
      </c>
      <c r="E61" s="4">
        <v>16.11</v>
      </c>
      <c r="F61" s="4">
        <v>3.85</v>
      </c>
      <c r="G61" s="4">
        <v>16.86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3.85</v>
      </c>
      <c r="N61" s="15">
        <f t="shared" si="1"/>
        <v>38500</v>
      </c>
      <c r="P61" s="52">
        <f t="shared" si="2"/>
        <v>10000</v>
      </c>
      <c r="Q61"/>
      <c r="R61"/>
      <c r="S61"/>
    </row>
    <row r="62" spans="1:19" x14ac:dyDescent="0.35">
      <c r="A62" s="4" t="s">
        <v>11</v>
      </c>
      <c r="B62" s="5">
        <v>41712</v>
      </c>
      <c r="C62" s="4">
        <v>11.74</v>
      </c>
      <c r="D62" s="4">
        <v>0.5</v>
      </c>
      <c r="E62" s="4">
        <v>12.71</v>
      </c>
      <c r="F62" s="4">
        <v>1.47</v>
      </c>
      <c r="G62" s="4">
        <v>13.21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1.47</v>
      </c>
      <c r="N62" s="16">
        <f t="shared" si="1"/>
        <v>14700</v>
      </c>
      <c r="P62" s="52"/>
      <c r="Q62"/>
      <c r="R62"/>
      <c r="S62"/>
    </row>
    <row r="63" spans="1:19" x14ac:dyDescent="0.35">
      <c r="A63" s="4" t="s">
        <v>11</v>
      </c>
      <c r="B63" s="5">
        <v>41786</v>
      </c>
      <c r="C63" s="4">
        <v>12.39</v>
      </c>
      <c r="D63" s="4">
        <v>0.6</v>
      </c>
      <c r="E63" s="4">
        <v>12.44</v>
      </c>
      <c r="F63" s="4">
        <v>0.65</v>
      </c>
      <c r="G63" s="4">
        <v>13.04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0.65</v>
      </c>
      <c r="N63" s="16">
        <f t="shared" si="1"/>
        <v>6500</v>
      </c>
      <c r="P63" s="52"/>
      <c r="Q63"/>
      <c r="R63"/>
      <c r="S63"/>
    </row>
    <row r="64" spans="1:19" x14ac:dyDescent="0.35">
      <c r="A64" s="4" t="s">
        <v>11</v>
      </c>
      <c r="B64" s="5">
        <v>41820</v>
      </c>
      <c r="C64" s="4">
        <v>11.57</v>
      </c>
      <c r="D64" s="4">
        <v>0.6</v>
      </c>
      <c r="E64" s="4">
        <v>11.57</v>
      </c>
      <c r="F64" s="4">
        <v>0.6</v>
      </c>
      <c r="G64" s="4">
        <v>12.17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0.6</v>
      </c>
      <c r="N64" s="16">
        <f t="shared" si="1"/>
        <v>6000</v>
      </c>
      <c r="P64" s="52"/>
      <c r="Q64"/>
      <c r="R64"/>
      <c r="S64"/>
    </row>
    <row r="65" spans="1:19" x14ac:dyDescent="0.35">
      <c r="A65" s="4" t="s">
        <v>11</v>
      </c>
      <c r="B65" s="5">
        <v>42135</v>
      </c>
      <c r="C65" s="4">
        <v>9.83</v>
      </c>
      <c r="D65" s="4">
        <v>0.4</v>
      </c>
      <c r="E65" s="4">
        <v>9.83</v>
      </c>
      <c r="F65" s="4">
        <v>0.4</v>
      </c>
      <c r="G65" s="4">
        <v>10.23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0.4</v>
      </c>
      <c r="N65" s="16">
        <f t="shared" si="1"/>
        <v>4000</v>
      </c>
      <c r="P65" s="52"/>
      <c r="Q65"/>
      <c r="R65"/>
      <c r="S65"/>
    </row>
    <row r="66" spans="1:19" x14ac:dyDescent="0.35">
      <c r="A66" s="4" t="s">
        <v>11</v>
      </c>
      <c r="B66" s="5">
        <v>42144</v>
      </c>
      <c r="C66" s="4">
        <v>9.41</v>
      </c>
      <c r="D66" s="4">
        <v>0.4</v>
      </c>
      <c r="E66" s="4">
        <v>10.56</v>
      </c>
      <c r="F66" s="4">
        <v>1.55</v>
      </c>
      <c r="G66" s="4">
        <v>10.96</v>
      </c>
      <c r="H66" s="4">
        <v>10</v>
      </c>
      <c r="J66" s="4">
        <v>100000</v>
      </c>
      <c r="K66" s="4">
        <v>10</v>
      </c>
      <c r="L66" s="4">
        <f t="shared" si="0"/>
        <v>10000</v>
      </c>
      <c r="M66" s="4">
        <v>1.55</v>
      </c>
      <c r="N66" s="16">
        <f t="shared" si="1"/>
        <v>15500</v>
      </c>
      <c r="P66" s="52"/>
      <c r="Q66"/>
      <c r="R66"/>
      <c r="S66"/>
    </row>
    <row r="67" spans="1:19" x14ac:dyDescent="0.35">
      <c r="A67" s="4" t="s">
        <v>11</v>
      </c>
      <c r="B67" s="5">
        <v>42195</v>
      </c>
      <c r="C67" s="4">
        <v>10.44</v>
      </c>
      <c r="D67" s="4">
        <v>0.46</v>
      </c>
      <c r="E67" s="4">
        <v>10.45</v>
      </c>
      <c r="F67" s="4">
        <v>0.47</v>
      </c>
      <c r="G67" s="4">
        <v>10.91</v>
      </c>
      <c r="H67" s="4">
        <v>10</v>
      </c>
      <c r="J67" s="4">
        <v>100000</v>
      </c>
      <c r="K67" s="4">
        <v>10</v>
      </c>
      <c r="L67" s="4">
        <f t="shared" ref="L67:L87" si="5">(J67*(K67/100))</f>
        <v>10000</v>
      </c>
      <c r="M67" s="4">
        <v>0.47</v>
      </c>
      <c r="N67" s="16">
        <f t="shared" ref="N67:N87" si="6">PRODUCT(M67,L67)</f>
        <v>4700</v>
      </c>
      <c r="P67" s="52"/>
      <c r="Q67"/>
      <c r="R67"/>
      <c r="S67"/>
    </row>
    <row r="68" spans="1:19" x14ac:dyDescent="0.35">
      <c r="A68" s="4" t="s">
        <v>11</v>
      </c>
      <c r="B68" s="5">
        <v>42205</v>
      </c>
      <c r="C68" s="4">
        <v>10.08</v>
      </c>
      <c r="D68" s="4">
        <v>0.46</v>
      </c>
      <c r="E68" s="4">
        <v>10.45</v>
      </c>
      <c r="F68" s="4">
        <v>0.83</v>
      </c>
      <c r="G68" s="4">
        <v>10.91</v>
      </c>
      <c r="H68" s="4">
        <v>10</v>
      </c>
      <c r="J68" s="4">
        <v>100000</v>
      </c>
      <c r="K68" s="4">
        <v>10</v>
      </c>
      <c r="L68" s="4">
        <f t="shared" si="5"/>
        <v>10000</v>
      </c>
      <c r="M68" s="4">
        <v>0.83</v>
      </c>
      <c r="N68" s="16">
        <f t="shared" si="6"/>
        <v>8300</v>
      </c>
      <c r="P68" s="52"/>
      <c r="Q68"/>
      <c r="R68"/>
      <c r="S68"/>
    </row>
    <row r="69" spans="1:19" x14ac:dyDescent="0.35">
      <c r="A69" t="s">
        <v>12</v>
      </c>
      <c r="B69" s="1">
        <v>42191</v>
      </c>
      <c r="C69">
        <v>10.15</v>
      </c>
      <c r="D69">
        <v>0.46</v>
      </c>
      <c r="E69">
        <v>10.28</v>
      </c>
      <c r="F69">
        <v>0.59</v>
      </c>
      <c r="G69">
        <v>10.74</v>
      </c>
      <c r="H69">
        <v>10</v>
      </c>
      <c r="J69">
        <v>100000</v>
      </c>
      <c r="K69">
        <v>10</v>
      </c>
      <c r="L69">
        <f t="shared" si="5"/>
        <v>10000</v>
      </c>
      <c r="M69">
        <v>0.59</v>
      </c>
      <c r="N69" s="15">
        <f t="shared" si="6"/>
        <v>5900</v>
      </c>
      <c r="P69" s="52">
        <f t="shared" ref="P69:P82" si="7">L69</f>
        <v>10000</v>
      </c>
      <c r="Q69"/>
      <c r="R69"/>
      <c r="S69"/>
    </row>
    <row r="70" spans="1:19" x14ac:dyDescent="0.35">
      <c r="A70" t="s">
        <v>12</v>
      </c>
      <c r="B70" s="1">
        <v>42200</v>
      </c>
      <c r="C70">
        <v>10.16</v>
      </c>
      <c r="D70">
        <v>0.46</v>
      </c>
      <c r="E70">
        <v>10.16</v>
      </c>
      <c r="F70">
        <v>0.46</v>
      </c>
      <c r="G70">
        <v>10.62</v>
      </c>
      <c r="H70">
        <v>10</v>
      </c>
      <c r="J70">
        <v>100000</v>
      </c>
      <c r="K70">
        <v>10</v>
      </c>
      <c r="L70">
        <f t="shared" si="5"/>
        <v>10000</v>
      </c>
      <c r="M70">
        <v>0.46</v>
      </c>
      <c r="N70" s="15">
        <f t="shared" si="6"/>
        <v>4600</v>
      </c>
      <c r="P70" s="52">
        <f t="shared" si="7"/>
        <v>10000</v>
      </c>
      <c r="Q70"/>
      <c r="R70"/>
      <c r="S70"/>
    </row>
    <row r="71" spans="1:19" x14ac:dyDescent="0.35">
      <c r="A71" t="s">
        <v>12</v>
      </c>
      <c r="B71" s="1">
        <v>42482</v>
      </c>
      <c r="C71">
        <v>9.8699999999999992</v>
      </c>
      <c r="D71">
        <v>0.35</v>
      </c>
      <c r="E71">
        <v>10.76</v>
      </c>
      <c r="F71">
        <v>1.24</v>
      </c>
      <c r="G71">
        <v>11.11</v>
      </c>
      <c r="H71">
        <v>10</v>
      </c>
      <c r="J71">
        <v>100000</v>
      </c>
      <c r="K71">
        <v>10</v>
      </c>
      <c r="L71">
        <f t="shared" si="5"/>
        <v>10000</v>
      </c>
      <c r="M71">
        <v>1.24</v>
      </c>
      <c r="N71" s="15">
        <f t="shared" si="6"/>
        <v>12400</v>
      </c>
      <c r="P71" s="52">
        <f t="shared" si="7"/>
        <v>10000</v>
      </c>
      <c r="Q71"/>
      <c r="R71"/>
      <c r="S71"/>
    </row>
    <row r="72" spans="1:19" x14ac:dyDescent="0.35">
      <c r="A72" t="s">
        <v>12</v>
      </c>
      <c r="B72" s="1">
        <v>42508</v>
      </c>
      <c r="C72">
        <v>10.75</v>
      </c>
      <c r="D72">
        <v>0.46</v>
      </c>
      <c r="E72">
        <v>11.78</v>
      </c>
      <c r="F72">
        <v>1.49</v>
      </c>
      <c r="G72">
        <v>12.24</v>
      </c>
      <c r="H72">
        <v>10</v>
      </c>
      <c r="J72">
        <v>100000</v>
      </c>
      <c r="K72">
        <v>10</v>
      </c>
      <c r="L72">
        <f t="shared" si="5"/>
        <v>10000</v>
      </c>
      <c r="M72">
        <v>1.49</v>
      </c>
      <c r="N72" s="8">
        <f t="shared" si="6"/>
        <v>14900</v>
      </c>
      <c r="P72" s="52">
        <f t="shared" si="7"/>
        <v>10000</v>
      </c>
      <c r="Q72"/>
      <c r="R72"/>
      <c r="S72"/>
    </row>
    <row r="73" spans="1:19" x14ac:dyDescent="0.35">
      <c r="A73" t="s">
        <v>12</v>
      </c>
      <c r="B73" s="1">
        <v>42534</v>
      </c>
      <c r="C73">
        <v>11.69</v>
      </c>
      <c r="D73">
        <v>0.47</v>
      </c>
      <c r="E73">
        <v>11.75</v>
      </c>
      <c r="F73">
        <v>0.53</v>
      </c>
      <c r="G73">
        <v>12.22</v>
      </c>
      <c r="H73">
        <v>10</v>
      </c>
      <c r="J73">
        <v>100000</v>
      </c>
      <c r="K73">
        <v>10</v>
      </c>
      <c r="L73">
        <f t="shared" si="5"/>
        <v>10000</v>
      </c>
      <c r="M73">
        <v>0.53</v>
      </c>
      <c r="N73" s="8">
        <f t="shared" si="6"/>
        <v>5300</v>
      </c>
      <c r="P73" s="52">
        <f t="shared" si="7"/>
        <v>10000</v>
      </c>
      <c r="Q73"/>
      <c r="R73"/>
      <c r="S73"/>
    </row>
    <row r="74" spans="1:19" x14ac:dyDescent="0.35">
      <c r="A74" t="s">
        <v>12</v>
      </c>
      <c r="B74" s="1">
        <v>42552</v>
      </c>
      <c r="C74">
        <v>11.69</v>
      </c>
      <c r="D74">
        <v>0.48</v>
      </c>
      <c r="E74">
        <v>11.69</v>
      </c>
      <c r="F74">
        <v>0.48</v>
      </c>
      <c r="G74">
        <v>12.17</v>
      </c>
      <c r="H74">
        <v>10</v>
      </c>
      <c r="J74">
        <v>100000</v>
      </c>
      <c r="K74">
        <v>10</v>
      </c>
      <c r="L74">
        <f t="shared" si="5"/>
        <v>10000</v>
      </c>
      <c r="M74">
        <v>0.48</v>
      </c>
      <c r="N74" s="15">
        <f t="shared" si="6"/>
        <v>4800</v>
      </c>
      <c r="P74" s="52">
        <f t="shared" si="7"/>
        <v>10000</v>
      </c>
      <c r="Q74"/>
      <c r="R74"/>
      <c r="S74"/>
    </row>
    <row r="75" spans="1:19" x14ac:dyDescent="0.35">
      <c r="A75" t="s">
        <v>12</v>
      </c>
      <c r="B75" s="1">
        <v>42558</v>
      </c>
      <c r="C75">
        <v>10.54</v>
      </c>
      <c r="D75">
        <v>0.48</v>
      </c>
      <c r="E75">
        <v>11.28</v>
      </c>
      <c r="F75">
        <v>1.22</v>
      </c>
      <c r="G75">
        <v>11.76</v>
      </c>
      <c r="H75">
        <v>20</v>
      </c>
      <c r="J75">
        <v>100000</v>
      </c>
      <c r="K75">
        <v>20</v>
      </c>
      <c r="L75">
        <f t="shared" si="5"/>
        <v>20000</v>
      </c>
      <c r="M75">
        <v>1.22</v>
      </c>
      <c r="N75" s="15">
        <f t="shared" si="6"/>
        <v>24400</v>
      </c>
      <c r="P75" s="52">
        <f t="shared" si="7"/>
        <v>20000</v>
      </c>
      <c r="Q75"/>
      <c r="R75"/>
      <c r="S75"/>
    </row>
    <row r="76" spans="1:19" x14ac:dyDescent="0.35">
      <c r="A76" t="s">
        <v>12</v>
      </c>
      <c r="B76" s="1">
        <v>42566</v>
      </c>
      <c r="C76">
        <v>10.73</v>
      </c>
      <c r="D76">
        <v>0.5</v>
      </c>
      <c r="E76">
        <v>10.78</v>
      </c>
      <c r="F76">
        <v>0.55000000000000004</v>
      </c>
      <c r="G76">
        <v>11.28</v>
      </c>
      <c r="H76">
        <v>10</v>
      </c>
      <c r="J76">
        <v>100000</v>
      </c>
      <c r="K76">
        <v>10</v>
      </c>
      <c r="L76">
        <f t="shared" si="5"/>
        <v>10000</v>
      </c>
      <c r="M76">
        <v>0.55000000000000004</v>
      </c>
      <c r="N76" s="8">
        <f t="shared" si="6"/>
        <v>5500</v>
      </c>
      <c r="P76" s="52"/>
      <c r="Q76"/>
      <c r="R76"/>
      <c r="S76"/>
    </row>
    <row r="77" spans="1:19" x14ac:dyDescent="0.35">
      <c r="A77" t="s">
        <v>12</v>
      </c>
      <c r="B77" s="1">
        <v>42570</v>
      </c>
      <c r="C77">
        <v>10.44</v>
      </c>
      <c r="D77">
        <v>0.5</v>
      </c>
      <c r="E77">
        <v>10.44</v>
      </c>
      <c r="F77">
        <v>0.5</v>
      </c>
      <c r="G77">
        <v>10.94</v>
      </c>
      <c r="H77">
        <v>10</v>
      </c>
      <c r="J77">
        <v>100000</v>
      </c>
      <c r="K77">
        <v>10</v>
      </c>
      <c r="L77">
        <f t="shared" si="5"/>
        <v>10000</v>
      </c>
      <c r="M77">
        <v>0.5</v>
      </c>
      <c r="N77" s="8">
        <f t="shared" si="6"/>
        <v>5000</v>
      </c>
      <c r="P77" s="52"/>
      <c r="Q77"/>
      <c r="R77"/>
      <c r="S77"/>
    </row>
    <row r="78" spans="1:19" x14ac:dyDescent="0.35">
      <c r="A78" s="4" t="s">
        <v>13</v>
      </c>
      <c r="B78" s="5">
        <v>42482</v>
      </c>
      <c r="C78" s="4">
        <v>9.83</v>
      </c>
      <c r="D78" s="4">
        <v>0.35</v>
      </c>
      <c r="E78" s="4">
        <v>11.63</v>
      </c>
      <c r="F78" s="4">
        <v>2.15</v>
      </c>
      <c r="G78" s="4">
        <v>11.98</v>
      </c>
      <c r="H78" s="4">
        <v>10</v>
      </c>
      <c r="J78" s="4">
        <v>100000</v>
      </c>
      <c r="K78" s="4">
        <v>10</v>
      </c>
      <c r="L78" s="4">
        <f t="shared" si="5"/>
        <v>10000</v>
      </c>
      <c r="M78" s="4">
        <v>2.15</v>
      </c>
      <c r="N78" s="15">
        <f t="shared" si="6"/>
        <v>21500</v>
      </c>
      <c r="P78" s="52">
        <f t="shared" si="7"/>
        <v>10000</v>
      </c>
      <c r="Q78"/>
      <c r="R78"/>
      <c r="S78"/>
    </row>
    <row r="79" spans="1:19" x14ac:dyDescent="0.35">
      <c r="A79" s="4" t="s">
        <v>13</v>
      </c>
      <c r="B79" s="5">
        <v>42534</v>
      </c>
      <c r="C79" s="4">
        <v>11.59</v>
      </c>
      <c r="D79" s="4">
        <v>0.47</v>
      </c>
      <c r="E79" s="4">
        <v>11.59</v>
      </c>
      <c r="F79" s="4">
        <v>0.47</v>
      </c>
      <c r="G79" s="4">
        <v>12.06</v>
      </c>
      <c r="H79" s="4">
        <v>10</v>
      </c>
      <c r="J79" s="4">
        <v>100000</v>
      </c>
      <c r="K79" s="4">
        <v>10</v>
      </c>
      <c r="L79" s="4">
        <f t="shared" si="5"/>
        <v>10000</v>
      </c>
      <c r="M79" s="4">
        <v>0.47</v>
      </c>
      <c r="N79" s="15">
        <f t="shared" si="6"/>
        <v>4700</v>
      </c>
      <c r="P79" s="52">
        <f t="shared" si="7"/>
        <v>10000</v>
      </c>
      <c r="Q79"/>
      <c r="R79"/>
      <c r="S79"/>
    </row>
    <row r="80" spans="1:19" x14ac:dyDescent="0.35">
      <c r="A80" s="4" t="s">
        <v>13</v>
      </c>
      <c r="B80" s="5">
        <v>42558</v>
      </c>
      <c r="C80" s="4">
        <v>10.25</v>
      </c>
      <c r="D80" s="4">
        <v>0.48</v>
      </c>
      <c r="E80" s="4">
        <v>11.05</v>
      </c>
      <c r="F80" s="4">
        <v>1.29</v>
      </c>
      <c r="G80" s="4">
        <v>11.54</v>
      </c>
      <c r="H80" s="4">
        <v>10</v>
      </c>
      <c r="J80" s="4">
        <v>100000</v>
      </c>
      <c r="K80" s="4">
        <v>10</v>
      </c>
      <c r="L80" s="4">
        <f t="shared" si="5"/>
        <v>10000</v>
      </c>
      <c r="M80" s="4">
        <v>1.29</v>
      </c>
      <c r="N80" s="8">
        <f t="shared" si="6"/>
        <v>12900</v>
      </c>
      <c r="P80" s="52"/>
      <c r="Q80"/>
      <c r="R80"/>
      <c r="S80"/>
    </row>
    <row r="81" spans="1:19" x14ac:dyDescent="0.35">
      <c r="A81" s="4" t="s">
        <v>13</v>
      </c>
      <c r="B81" s="5">
        <v>42565</v>
      </c>
      <c r="C81" s="4">
        <v>10.62</v>
      </c>
      <c r="D81" s="4">
        <v>0.5</v>
      </c>
      <c r="E81" s="4">
        <v>10.66</v>
      </c>
      <c r="F81" s="4">
        <v>0.55000000000000004</v>
      </c>
      <c r="G81" s="4">
        <v>11.17</v>
      </c>
      <c r="H81" s="4">
        <v>10</v>
      </c>
      <c r="J81" s="4">
        <v>100000</v>
      </c>
      <c r="K81" s="4">
        <v>10</v>
      </c>
      <c r="L81" s="4">
        <f t="shared" si="5"/>
        <v>10000</v>
      </c>
      <c r="M81" s="4">
        <v>0.55000000000000004</v>
      </c>
      <c r="N81" s="15">
        <f t="shared" si="6"/>
        <v>5500</v>
      </c>
      <c r="P81" s="52">
        <f t="shared" si="7"/>
        <v>10000</v>
      </c>
      <c r="Q81"/>
      <c r="R81"/>
      <c r="S81"/>
    </row>
    <row r="82" spans="1:19" x14ac:dyDescent="0.35">
      <c r="A82" s="4" t="s">
        <v>13</v>
      </c>
      <c r="B82" s="5">
        <v>42573</v>
      </c>
      <c r="C82" s="4">
        <v>9.8800000000000008</v>
      </c>
      <c r="D82" s="4">
        <v>0.5</v>
      </c>
      <c r="E82" s="4">
        <v>10.16</v>
      </c>
      <c r="F82" s="4">
        <v>0.78</v>
      </c>
      <c r="G82" s="4">
        <v>10.66</v>
      </c>
      <c r="H82" s="4">
        <v>10</v>
      </c>
      <c r="J82" s="4">
        <v>100000</v>
      </c>
      <c r="K82" s="4">
        <v>10</v>
      </c>
      <c r="L82" s="4">
        <f t="shared" si="5"/>
        <v>10000</v>
      </c>
      <c r="M82" s="4">
        <v>0.78</v>
      </c>
      <c r="N82" s="15">
        <f t="shared" si="6"/>
        <v>7800</v>
      </c>
      <c r="P82" s="52">
        <f t="shared" si="7"/>
        <v>10000</v>
      </c>
      <c r="Q82"/>
      <c r="R82"/>
      <c r="S82"/>
    </row>
    <row r="83" spans="1:19" x14ac:dyDescent="0.35">
      <c r="A83" s="4" t="s">
        <v>13</v>
      </c>
      <c r="B83" s="5">
        <v>42755</v>
      </c>
      <c r="C83" s="4">
        <v>10.68</v>
      </c>
      <c r="D83" s="4">
        <v>0.36</v>
      </c>
      <c r="E83" s="4">
        <v>10.68</v>
      </c>
      <c r="F83" s="4">
        <v>0.36</v>
      </c>
      <c r="G83" s="4">
        <v>11.04</v>
      </c>
      <c r="H83" s="4">
        <v>10</v>
      </c>
      <c r="J83" s="4">
        <v>100000</v>
      </c>
      <c r="K83" s="4">
        <v>10</v>
      </c>
      <c r="L83" s="4">
        <f t="shared" si="5"/>
        <v>10000</v>
      </c>
      <c r="M83" s="4">
        <v>0.36</v>
      </c>
      <c r="N83" s="8">
        <f t="shared" si="6"/>
        <v>3600</v>
      </c>
      <c r="P83" s="52"/>
      <c r="Q83"/>
      <c r="R83"/>
      <c r="S83"/>
    </row>
    <row r="84" spans="1:19" x14ac:dyDescent="0.35">
      <c r="A84" s="4" t="s">
        <v>13</v>
      </c>
      <c r="B84" s="5">
        <v>42865</v>
      </c>
      <c r="C84" s="4">
        <v>9.6199999999999992</v>
      </c>
      <c r="D84" s="4">
        <v>0.36</v>
      </c>
      <c r="E84" s="4">
        <v>9.65</v>
      </c>
      <c r="F84" s="4">
        <v>0.4</v>
      </c>
      <c r="G84" s="4">
        <v>10.02</v>
      </c>
      <c r="H84" s="4">
        <v>10</v>
      </c>
      <c r="J84" s="4">
        <v>100000</v>
      </c>
      <c r="K84" s="4">
        <v>10</v>
      </c>
      <c r="L84" s="4">
        <f t="shared" si="5"/>
        <v>10000</v>
      </c>
      <c r="M84" s="4">
        <v>0.4</v>
      </c>
      <c r="N84" s="8">
        <f t="shared" si="6"/>
        <v>4000</v>
      </c>
      <c r="P84" s="52"/>
      <c r="Q84"/>
      <c r="R84"/>
      <c r="S84"/>
    </row>
    <row r="85" spans="1:19" x14ac:dyDescent="0.35">
      <c r="A85" s="4" t="s">
        <v>13</v>
      </c>
      <c r="B85" s="5">
        <v>42877</v>
      </c>
      <c r="C85" s="4">
        <v>9.56</v>
      </c>
      <c r="D85" s="4">
        <v>0.36</v>
      </c>
      <c r="E85" s="4">
        <v>10.25</v>
      </c>
      <c r="F85" s="4">
        <v>1.06</v>
      </c>
      <c r="G85" s="4">
        <v>10.62</v>
      </c>
      <c r="H85" s="4">
        <v>10</v>
      </c>
      <c r="J85" s="4">
        <v>100000</v>
      </c>
      <c r="K85" s="4">
        <v>10</v>
      </c>
      <c r="L85" s="4">
        <f t="shared" si="5"/>
        <v>10000</v>
      </c>
      <c r="M85" s="4">
        <v>1.06</v>
      </c>
      <c r="N85" s="8">
        <f t="shared" si="6"/>
        <v>10600</v>
      </c>
      <c r="P85" s="52"/>
      <c r="Q85"/>
      <c r="R85"/>
      <c r="S85"/>
    </row>
    <row r="86" spans="1:19" x14ac:dyDescent="0.35">
      <c r="A86" s="4" t="s">
        <v>13</v>
      </c>
      <c r="B86" s="5">
        <v>42926</v>
      </c>
      <c r="C86" s="4">
        <v>10.199999999999999</v>
      </c>
      <c r="D86" s="4">
        <v>0.36</v>
      </c>
      <c r="E86" s="4">
        <v>10.25</v>
      </c>
      <c r="F86" s="4">
        <v>0.42</v>
      </c>
      <c r="G86" s="4">
        <v>10.62</v>
      </c>
      <c r="H86" s="4">
        <v>10</v>
      </c>
      <c r="J86" s="4">
        <v>100000</v>
      </c>
      <c r="K86" s="4">
        <v>10</v>
      </c>
      <c r="L86" s="4">
        <f t="shared" si="5"/>
        <v>10000</v>
      </c>
      <c r="M86" s="4">
        <v>0.42</v>
      </c>
      <c r="N86" s="8">
        <f t="shared" si="6"/>
        <v>4200</v>
      </c>
      <c r="P86" s="52"/>
      <c r="Q86"/>
      <c r="R86"/>
      <c r="S86"/>
    </row>
    <row r="87" spans="1:19" x14ac:dyDescent="0.35">
      <c r="A87" s="4" t="s">
        <v>13</v>
      </c>
      <c r="B87" s="5">
        <v>42936</v>
      </c>
      <c r="C87" s="4">
        <v>10.130000000000001</v>
      </c>
      <c r="D87" s="4">
        <v>0.37</v>
      </c>
      <c r="E87" s="4">
        <v>10.130000000000001</v>
      </c>
      <c r="F87" s="4">
        <v>0.37</v>
      </c>
      <c r="G87" s="4">
        <v>10.5</v>
      </c>
      <c r="H87" s="4">
        <v>10</v>
      </c>
      <c r="J87" s="4">
        <v>100000</v>
      </c>
      <c r="K87" s="4">
        <v>10</v>
      </c>
      <c r="L87" s="4">
        <f t="shared" si="5"/>
        <v>10000</v>
      </c>
      <c r="M87" s="4">
        <v>0.37</v>
      </c>
      <c r="N87" s="8">
        <f t="shared" si="6"/>
        <v>3700</v>
      </c>
      <c r="P87" s="52"/>
      <c r="Q87"/>
      <c r="R87"/>
      <c r="S87"/>
    </row>
    <row r="88" spans="1:19" x14ac:dyDescent="0.35">
      <c r="P88" s="52"/>
      <c r="Q88"/>
      <c r="R88"/>
    </row>
    <row r="89" spans="1:19" x14ac:dyDescent="0.35">
      <c r="Q89"/>
      <c r="R89"/>
    </row>
    <row r="90" spans="1:19" x14ac:dyDescent="0.35">
      <c r="Q90"/>
      <c r="R90"/>
    </row>
    <row r="91" spans="1:19" x14ac:dyDescent="0.35">
      <c r="Q91"/>
      <c r="R91"/>
    </row>
    <row r="92" spans="1:19" x14ac:dyDescent="0.35">
      <c r="Q92"/>
      <c r="R92"/>
    </row>
    <row r="93" spans="1:19" x14ac:dyDescent="0.35">
      <c r="Q93"/>
      <c r="R93"/>
    </row>
    <row r="94" spans="1:19" x14ac:dyDescent="0.35">
      <c r="Q94"/>
      <c r="R94"/>
    </row>
    <row r="95" spans="1:19" x14ac:dyDescent="0.35">
      <c r="Q95"/>
      <c r="R95"/>
    </row>
    <row r="96" spans="1:19" x14ac:dyDescent="0.35">
      <c r="Q96"/>
      <c r="R96"/>
    </row>
    <row r="97" spans="17:18" x14ac:dyDescent="0.35">
      <c r="Q97"/>
      <c r="R97"/>
    </row>
    <row r="98" spans="17:18" x14ac:dyDescent="0.35">
      <c r="Q98"/>
      <c r="R98"/>
    </row>
    <row r="99" spans="17:18" x14ac:dyDescent="0.35">
      <c r="Q99"/>
      <c r="R99"/>
    </row>
    <row r="100" spans="17:18" x14ac:dyDescent="0.35">
      <c r="Q100"/>
      <c r="R100"/>
    </row>
    <row r="101" spans="17:18" x14ac:dyDescent="0.35">
      <c r="Q101"/>
      <c r="R101"/>
    </row>
    <row r="102" spans="17:18" x14ac:dyDescent="0.35">
      <c r="Q102"/>
      <c r="R102"/>
    </row>
    <row r="103" spans="17:18" x14ac:dyDescent="0.35">
      <c r="Q103"/>
      <c r="R103"/>
    </row>
    <row r="104" spans="17:18" x14ac:dyDescent="0.35">
      <c r="Q104"/>
      <c r="R104"/>
    </row>
    <row r="105" spans="17:18" x14ac:dyDescent="0.35">
      <c r="Q105"/>
      <c r="R105"/>
    </row>
    <row r="106" spans="17:18" x14ac:dyDescent="0.35">
      <c r="Q106"/>
      <c r="R106"/>
    </row>
    <row r="107" spans="17:18" x14ac:dyDescent="0.35">
      <c r="Q107"/>
      <c r="R107"/>
    </row>
    <row r="108" spans="17:18" x14ac:dyDescent="0.35">
      <c r="Q108"/>
      <c r="R108"/>
    </row>
    <row r="109" spans="17:18" x14ac:dyDescent="0.35">
      <c r="Q109"/>
      <c r="R109"/>
    </row>
    <row r="110" spans="17:18" x14ac:dyDescent="0.35">
      <c r="Q110"/>
      <c r="R110"/>
    </row>
    <row r="111" spans="17:18" x14ac:dyDescent="0.35">
      <c r="Q111"/>
      <c r="R111"/>
    </row>
    <row r="112" spans="17:18" x14ac:dyDescent="0.35">
      <c r="Q112"/>
      <c r="R112"/>
    </row>
  </sheetData>
  <mergeCells count="1">
    <mergeCell ref="X2:Y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E50-0133-4F04-98D7-D405AD39D5E1}">
  <dimension ref="A1:N14"/>
  <sheetViews>
    <sheetView workbookViewId="0">
      <selection activeCell="E18" sqref="E18"/>
    </sheetView>
  </sheetViews>
  <sheetFormatPr defaultRowHeight="14.5" x14ac:dyDescent="0.35"/>
  <sheetData>
    <row r="1" spans="1:14" x14ac:dyDescent="0.35">
      <c r="B1" s="28"/>
    </row>
    <row r="2" spans="1:14" x14ac:dyDescent="0.35">
      <c r="B2" s="28"/>
    </row>
    <row r="3" spans="1:14" x14ac:dyDescent="0.35">
      <c r="B3" s="28"/>
      <c r="F3" s="29"/>
      <c r="G3" s="62" t="s">
        <v>38</v>
      </c>
      <c r="H3" s="63"/>
      <c r="I3" s="63"/>
      <c r="J3" s="64"/>
      <c r="K3" s="62" t="s">
        <v>39</v>
      </c>
      <c r="L3" s="63"/>
      <c r="M3" s="63"/>
      <c r="N3" s="64"/>
    </row>
    <row r="4" spans="1:14" x14ac:dyDescent="0.35">
      <c r="B4" s="28"/>
      <c r="F4" s="21" t="s">
        <v>31</v>
      </c>
      <c r="G4" s="18" t="s">
        <v>34</v>
      </c>
      <c r="H4" s="19" t="s">
        <v>35</v>
      </c>
      <c r="I4" s="19" t="s">
        <v>36</v>
      </c>
      <c r="J4" s="19" t="s">
        <v>37</v>
      </c>
      <c r="K4" s="27" t="s">
        <v>34</v>
      </c>
      <c r="L4" s="19" t="s">
        <v>35</v>
      </c>
      <c r="M4" s="19" t="s">
        <v>36</v>
      </c>
      <c r="N4" s="20" t="s">
        <v>37</v>
      </c>
    </row>
    <row r="5" spans="1:14" x14ac:dyDescent="0.35">
      <c r="A5" s="39" t="s">
        <v>41</v>
      </c>
      <c r="B5" s="39" t="s">
        <v>42</v>
      </c>
      <c r="C5" s="38" t="s">
        <v>40</v>
      </c>
      <c r="F5" s="21" t="s">
        <v>5</v>
      </c>
      <c r="G5" s="21">
        <v>0.76100000000000001</v>
      </c>
      <c r="H5" s="22">
        <v>0.76100000000000001</v>
      </c>
      <c r="I5" s="22">
        <v>0.76700000000000002</v>
      </c>
      <c r="J5" s="22">
        <v>0.76700000000000002</v>
      </c>
      <c r="K5" s="21">
        <v>1.645</v>
      </c>
      <c r="L5" s="22">
        <v>1.645</v>
      </c>
      <c r="M5" s="22">
        <v>1.718</v>
      </c>
      <c r="N5" s="23">
        <v>1.855</v>
      </c>
    </row>
    <row r="6" spans="1:14" x14ac:dyDescent="0.35">
      <c r="A6" s="62" t="s">
        <v>38</v>
      </c>
      <c r="B6" s="34" t="s">
        <v>34</v>
      </c>
      <c r="C6" s="40">
        <v>0.50758333333333339</v>
      </c>
      <c r="F6" s="21" t="s">
        <v>6</v>
      </c>
      <c r="G6" s="21">
        <v>0.308</v>
      </c>
      <c r="H6" s="22">
        <v>0.55800000000000005</v>
      </c>
      <c r="I6" s="22">
        <v>0.23</v>
      </c>
      <c r="J6" s="22">
        <v>0.55800000000000005</v>
      </c>
      <c r="K6" s="21">
        <v>0.54800000000000004</v>
      </c>
      <c r="L6" s="22">
        <v>0.84599999999999997</v>
      </c>
      <c r="M6" s="22">
        <v>0.83199999999999996</v>
      </c>
      <c r="N6" s="23">
        <v>0.84599999999999997</v>
      </c>
    </row>
    <row r="7" spans="1:14" x14ac:dyDescent="0.35">
      <c r="A7" s="72"/>
      <c r="B7" s="35" t="s">
        <v>35</v>
      </c>
      <c r="C7" s="23">
        <v>0.72675000000000012</v>
      </c>
      <c r="F7" s="21" t="s">
        <v>7</v>
      </c>
      <c r="G7" s="21">
        <v>0.62</v>
      </c>
      <c r="H7" s="22">
        <v>0.54900000000000004</v>
      </c>
      <c r="I7" s="22">
        <v>0.71199999999999997</v>
      </c>
      <c r="J7" s="22">
        <v>0.54900000000000004</v>
      </c>
      <c r="K7" s="21">
        <v>1.627</v>
      </c>
      <c r="L7" s="22">
        <v>2.1190000000000002</v>
      </c>
      <c r="M7" s="22">
        <v>1.44</v>
      </c>
      <c r="N7" s="23">
        <v>1.4830000000000001</v>
      </c>
    </row>
    <row r="8" spans="1:14" x14ac:dyDescent="0.35">
      <c r="A8" s="72"/>
      <c r="B8" s="35" t="s">
        <v>36</v>
      </c>
      <c r="C8" s="23">
        <v>0.45499999999999996</v>
      </c>
      <c r="F8" s="21" t="s">
        <v>8</v>
      </c>
      <c r="G8" s="21">
        <v>0.81200000000000006</v>
      </c>
      <c r="H8" s="22">
        <v>0.81200000000000006</v>
      </c>
      <c r="I8" s="22">
        <v>0.879</v>
      </c>
      <c r="J8" s="22">
        <v>0.879</v>
      </c>
      <c r="K8" s="21">
        <v>1.32</v>
      </c>
      <c r="L8" s="22">
        <v>1.32</v>
      </c>
      <c r="M8" s="22">
        <v>1.069</v>
      </c>
      <c r="N8" s="23">
        <v>1.069</v>
      </c>
    </row>
    <row r="9" spans="1:14" x14ac:dyDescent="0.35">
      <c r="A9" s="73"/>
      <c r="B9" s="37" t="s">
        <v>37</v>
      </c>
      <c r="C9" s="26">
        <v>0.68083333333333329</v>
      </c>
      <c r="F9" s="21" t="s">
        <v>9</v>
      </c>
      <c r="G9" s="21">
        <v>1.2250000000000001</v>
      </c>
      <c r="H9" s="22">
        <v>1.2250000000000001</v>
      </c>
      <c r="I9" s="22">
        <v>0.70099999999999996</v>
      </c>
      <c r="J9" s="22">
        <v>0.70099999999999996</v>
      </c>
      <c r="K9" s="21">
        <v>2.3090000000000002</v>
      </c>
      <c r="L9" s="22">
        <v>2.5529999999999999</v>
      </c>
      <c r="M9" s="22">
        <v>1.579</v>
      </c>
      <c r="N9" s="23">
        <v>1.579</v>
      </c>
    </row>
    <row r="10" spans="1:14" x14ac:dyDescent="0.35">
      <c r="A10" s="72" t="s">
        <v>39</v>
      </c>
      <c r="B10" s="36" t="s">
        <v>34</v>
      </c>
      <c r="C10" s="23">
        <v>1.0904074074074075</v>
      </c>
      <c r="F10" s="21" t="s">
        <v>10</v>
      </c>
      <c r="G10" s="21">
        <v>0.17199999999999999</v>
      </c>
      <c r="H10" s="22">
        <v>1.0529999999999999</v>
      </c>
      <c r="I10" s="22">
        <v>0.13</v>
      </c>
      <c r="J10" s="22">
        <v>1.0529999999999999</v>
      </c>
      <c r="K10" s="21">
        <v>1.048</v>
      </c>
      <c r="L10" s="22">
        <v>2.2690000000000001</v>
      </c>
      <c r="M10" s="22">
        <v>1.236</v>
      </c>
      <c r="N10" s="23">
        <v>2.3010000000000002</v>
      </c>
    </row>
    <row r="11" spans="1:14" x14ac:dyDescent="0.35">
      <c r="A11" s="72"/>
      <c r="B11" s="35" t="s">
        <v>35</v>
      </c>
      <c r="C11" s="23">
        <v>1.4942962962962965</v>
      </c>
      <c r="F11" s="21" t="s">
        <v>11</v>
      </c>
      <c r="G11" s="21">
        <v>0.38850000000000001</v>
      </c>
      <c r="H11" s="22">
        <v>1.3009999999999999</v>
      </c>
      <c r="I11" s="22">
        <v>0.35649999999999998</v>
      </c>
      <c r="J11" s="22">
        <v>1.3009999999999999</v>
      </c>
      <c r="K11" s="21">
        <v>0.36099999999999999</v>
      </c>
      <c r="L11" s="22">
        <v>1.7410000000000001</v>
      </c>
      <c r="M11" s="22">
        <v>0.27400000000000002</v>
      </c>
      <c r="N11" s="23">
        <v>1.44</v>
      </c>
    </row>
    <row r="12" spans="1:14" x14ac:dyDescent="0.35">
      <c r="A12" s="72"/>
      <c r="B12" s="35" t="s">
        <v>36</v>
      </c>
      <c r="C12" s="23">
        <v>1.0071111111111111</v>
      </c>
      <c r="F12" s="21" t="s">
        <v>12</v>
      </c>
      <c r="G12" s="21">
        <v>0.15</v>
      </c>
      <c r="H12" s="22">
        <v>0.15</v>
      </c>
      <c r="I12" s="22">
        <v>0.14749999999999999</v>
      </c>
      <c r="J12" s="22">
        <v>0.14749999999999999</v>
      </c>
      <c r="K12" s="21">
        <v>0.57166666666666666</v>
      </c>
      <c r="L12" s="22">
        <v>0.57166666666666666</v>
      </c>
      <c r="M12" s="22">
        <v>0.52100000000000002</v>
      </c>
      <c r="N12" s="23">
        <v>0.52100000000000002</v>
      </c>
    </row>
    <row r="13" spans="1:14" x14ac:dyDescent="0.35">
      <c r="A13" s="73"/>
      <c r="B13" s="37" t="s">
        <v>37</v>
      </c>
      <c r="C13" s="26">
        <v>1.2765555555555554</v>
      </c>
      <c r="F13" s="24" t="s">
        <v>13</v>
      </c>
      <c r="G13" s="24">
        <v>0.13175000000000001</v>
      </c>
      <c r="H13" s="25">
        <v>0.13175000000000001</v>
      </c>
      <c r="I13" s="25">
        <v>0.17199999999999999</v>
      </c>
      <c r="J13" s="25">
        <v>0.17199999999999999</v>
      </c>
      <c r="K13" s="24">
        <v>0.38400000000000001</v>
      </c>
      <c r="L13" s="25">
        <v>0.38400000000000001</v>
      </c>
      <c r="M13" s="25">
        <v>0.39500000000000002</v>
      </c>
      <c r="N13" s="26">
        <v>0.39500000000000002</v>
      </c>
    </row>
    <row r="14" spans="1:14" x14ac:dyDescent="0.35">
      <c r="F14" s="33" t="s">
        <v>40</v>
      </c>
      <c r="G14" s="30">
        <f t="shared" ref="G14:N14" si="0">AVERAGE(G5:G13)</f>
        <v>0.50758333333333339</v>
      </c>
      <c r="H14" s="30">
        <f t="shared" si="0"/>
        <v>0.72675000000000012</v>
      </c>
      <c r="I14" s="30">
        <f t="shared" si="0"/>
        <v>0.45499999999999996</v>
      </c>
      <c r="J14" s="30">
        <f t="shared" si="0"/>
        <v>0.68083333333333329</v>
      </c>
      <c r="K14" s="32">
        <f t="shared" si="0"/>
        <v>1.0904074074074075</v>
      </c>
      <c r="L14" s="30">
        <f t="shared" si="0"/>
        <v>1.4942962962962965</v>
      </c>
      <c r="M14" s="30">
        <f t="shared" si="0"/>
        <v>1.0071111111111111</v>
      </c>
      <c r="N14" s="31">
        <f t="shared" si="0"/>
        <v>1.2765555555555554</v>
      </c>
    </row>
  </sheetData>
  <mergeCells count="4">
    <mergeCell ref="G3:J3"/>
    <mergeCell ref="K3:N3"/>
    <mergeCell ref="A6:A9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D4B6-8AF5-4CDA-BF23-58224215A49D}">
  <sheetPr codeName="Sheet2"/>
  <dimension ref="A1:P62"/>
  <sheetViews>
    <sheetView tabSelected="1" zoomScale="85" zoomScaleNormal="85" workbookViewId="0">
      <selection activeCell="G12" sqref="G12"/>
    </sheetView>
  </sheetViews>
  <sheetFormatPr defaultColWidth="12.7265625" defaultRowHeight="14.5" x14ac:dyDescent="0.35"/>
  <cols>
    <col min="2" max="2" width="13.36328125" bestFit="1" customWidth="1"/>
    <col min="3" max="6" width="13.6328125" customWidth="1"/>
    <col min="7" max="10" width="13.6328125" style="28" customWidth="1"/>
    <col min="12" max="12" width="5.81640625" bestFit="1" customWidth="1"/>
  </cols>
  <sheetData>
    <row r="1" spans="1:16" x14ac:dyDescent="0.35">
      <c r="A1" s="28"/>
      <c r="B1" s="28"/>
    </row>
    <row r="2" spans="1:16" x14ac:dyDescent="0.35">
      <c r="C2" s="59" t="s">
        <v>47</v>
      </c>
      <c r="D2" s="60"/>
      <c r="E2" s="60"/>
      <c r="F2" s="61"/>
      <c r="G2" s="87"/>
      <c r="H2" s="87"/>
      <c r="I2" s="87"/>
      <c r="J2" s="87"/>
    </row>
    <row r="3" spans="1:16" x14ac:dyDescent="0.35">
      <c r="B3" s="54"/>
      <c r="C3" s="72" t="s">
        <v>38</v>
      </c>
      <c r="D3" s="88"/>
      <c r="E3" s="88"/>
      <c r="F3" s="89"/>
      <c r="L3">
        <f>QUARTILE(C5:C13,1)</f>
        <v>0.43</v>
      </c>
    </row>
    <row r="4" spans="1:16" x14ac:dyDescent="0.35">
      <c r="B4" s="55" t="s">
        <v>31</v>
      </c>
      <c r="C4" s="58" t="s">
        <v>34</v>
      </c>
      <c r="D4" s="19" t="s">
        <v>35</v>
      </c>
      <c r="E4" s="19" t="s">
        <v>36</v>
      </c>
      <c r="F4" s="20" t="s">
        <v>37</v>
      </c>
      <c r="L4">
        <f>QUARTILE(C5:C13,2)</f>
        <v>0.77700000000000002</v>
      </c>
    </row>
    <row r="5" spans="1:16" x14ac:dyDescent="0.35">
      <c r="B5" s="55" t="s">
        <v>5</v>
      </c>
      <c r="C5" s="75">
        <f>'Corn PO'!$T3</f>
        <v>2.5366666666666666</v>
      </c>
      <c r="D5" s="76">
        <f>'Corn POMY'!$T3</f>
        <v>2.5366666666666666</v>
      </c>
      <c r="E5" s="77">
        <f>'Corn TS'!$T3</f>
        <v>2.5566666666666666</v>
      </c>
      <c r="F5" s="78">
        <f>'Corn TSMY'!$T3</f>
        <v>2.5566666666666666</v>
      </c>
      <c r="L5">
        <f>QUARTILE(C5:C13,3)</f>
        <v>1.6240000000000001</v>
      </c>
    </row>
    <row r="6" spans="1:16" x14ac:dyDescent="0.35">
      <c r="B6" s="55" t="s">
        <v>6</v>
      </c>
      <c r="C6" s="79">
        <f>'Corn PO'!T4</f>
        <v>0.77</v>
      </c>
      <c r="D6" s="77">
        <f>'Corn POMY'!$T4</f>
        <v>2.79</v>
      </c>
      <c r="E6" s="76">
        <f>'Corn TS'!$T4</f>
        <v>0.76666666666666672</v>
      </c>
      <c r="F6" s="80">
        <f>'Corn TSMY'!$T4</f>
        <v>2.79</v>
      </c>
    </row>
    <row r="7" spans="1:16" x14ac:dyDescent="0.35">
      <c r="B7" s="55" t="s">
        <v>7</v>
      </c>
      <c r="C7" s="79">
        <f>'Corn PO'!T5</f>
        <v>1.0333333333333334</v>
      </c>
      <c r="D7" s="76">
        <f>'Corn POMY'!$T5</f>
        <v>2.7450000000000001</v>
      </c>
      <c r="E7" s="76">
        <f>'Corn TS'!$T5</f>
        <v>1.4239999999999999</v>
      </c>
      <c r="F7" s="78">
        <f>'Corn TSMY'!$T5</f>
        <v>2.7450000000000001</v>
      </c>
    </row>
    <row r="8" spans="1:16" x14ac:dyDescent="0.35">
      <c r="B8" s="55" t="s">
        <v>8</v>
      </c>
      <c r="C8" s="79">
        <f>'Corn PO'!T6</f>
        <v>1.6240000000000001</v>
      </c>
      <c r="D8" s="76">
        <f>'Corn POMY'!$T6</f>
        <v>1.6240000000000001</v>
      </c>
      <c r="E8" s="76">
        <f>'Corn TS'!$T6</f>
        <v>1.758</v>
      </c>
      <c r="F8" s="78">
        <f>'Corn TSMY'!$T6</f>
        <v>1.758</v>
      </c>
    </row>
    <row r="9" spans="1:16" x14ac:dyDescent="0.35">
      <c r="B9" s="55" t="s">
        <v>9</v>
      </c>
      <c r="C9" s="79">
        <f>'Corn PO'!T7</f>
        <v>2.4500000000000002</v>
      </c>
      <c r="D9" s="76">
        <f>'Corn POMY'!$T7</f>
        <v>2.4500000000000002</v>
      </c>
      <c r="E9" s="76">
        <f>'Corn TS'!$T7</f>
        <v>2.3366666666666664</v>
      </c>
      <c r="F9" s="78">
        <f>'Corn TSMY'!$T7</f>
        <v>2.3366666666666664</v>
      </c>
    </row>
    <row r="10" spans="1:16" x14ac:dyDescent="0.35">
      <c r="B10" s="55" t="s">
        <v>10</v>
      </c>
      <c r="C10" s="79">
        <f>'Corn PO'!T8</f>
        <v>0.43</v>
      </c>
      <c r="D10" s="76">
        <f>'Corn POMY'!$T8</f>
        <v>1.7549999999999999</v>
      </c>
      <c r="E10" s="76">
        <f>'Corn TS'!$T8</f>
        <v>0.43333333333333335</v>
      </c>
      <c r="F10" s="78">
        <f>'Corn TSMY'!$T8</f>
        <v>1.7549999999999999</v>
      </c>
    </row>
    <row r="11" spans="1:16" x14ac:dyDescent="0.35">
      <c r="B11" s="55" t="s">
        <v>11</v>
      </c>
      <c r="C11" s="79">
        <f>'Corn PO'!T9</f>
        <v>0.77700000000000002</v>
      </c>
      <c r="D11" s="76">
        <f>'Corn POMY'!$T9</f>
        <v>2.1683333333333334</v>
      </c>
      <c r="E11" s="76">
        <f>'Corn TS'!$T9</f>
        <v>0.71299999999999997</v>
      </c>
      <c r="F11" s="78">
        <f>'Corn TSMY'!$T9</f>
        <v>2.1683333333333334</v>
      </c>
      <c r="K11" s="17"/>
      <c r="L11" s="17"/>
      <c r="M11" s="17"/>
      <c r="N11" s="17"/>
      <c r="O11" s="17"/>
      <c r="P11" s="17"/>
    </row>
    <row r="12" spans="1:16" x14ac:dyDescent="0.35">
      <c r="B12" s="55" t="s">
        <v>12</v>
      </c>
      <c r="C12" s="79">
        <f>'Corn PO'!T10</f>
        <v>0.27272727272727271</v>
      </c>
      <c r="D12" s="76">
        <f>'Corn POMY'!$T10</f>
        <v>0.27272727272727271</v>
      </c>
      <c r="E12" s="76">
        <f>'Corn TS'!$T10</f>
        <v>0.21851851851851853</v>
      </c>
      <c r="F12" s="78">
        <f>'Corn TSMY'!$T10</f>
        <v>0.21851851851851853</v>
      </c>
    </row>
    <row r="13" spans="1:16" x14ac:dyDescent="0.35">
      <c r="B13" s="55" t="s">
        <v>13</v>
      </c>
      <c r="C13" s="81">
        <f>'Corn PO'!T11</f>
        <v>0.35133333333333333</v>
      </c>
      <c r="D13" s="82">
        <f>'Corn POMY'!$T11</f>
        <v>0.35133333333333333</v>
      </c>
      <c r="E13" s="82">
        <f>'Corn TS'!$T11</f>
        <v>0.28666666666666668</v>
      </c>
      <c r="F13" s="83">
        <f>'Corn TSMY'!$T11</f>
        <v>0.28666666666666668</v>
      </c>
    </row>
    <row r="14" spans="1:16" x14ac:dyDescent="0.35">
      <c r="B14" s="85" t="s">
        <v>46</v>
      </c>
      <c r="C14" s="67">
        <f>AVERAGE(C5:C13)</f>
        <v>1.1383400673400674</v>
      </c>
      <c r="D14" s="67">
        <f t="shared" ref="D14:F14" si="0">AVERAGE(D5:D13)</f>
        <v>1.8547845117845116</v>
      </c>
      <c r="E14" s="67">
        <f t="shared" si="0"/>
        <v>1.1659465020576132</v>
      </c>
      <c r="F14" s="69">
        <f t="shared" si="0"/>
        <v>1.8460946502057611</v>
      </c>
    </row>
    <row r="15" spans="1:16" x14ac:dyDescent="0.35">
      <c r="B15" s="86"/>
      <c r="C15" s="68"/>
      <c r="D15" s="68"/>
      <c r="E15" s="68"/>
      <c r="F15" s="70"/>
    </row>
    <row r="16" spans="1:16" x14ac:dyDescent="0.35">
      <c r="B16" s="84"/>
      <c r="C16" s="57"/>
      <c r="D16" s="57"/>
      <c r="E16" s="57"/>
      <c r="F16" s="57"/>
      <c r="G16" s="57"/>
      <c r="H16" s="57"/>
      <c r="I16" s="57"/>
      <c r="J16" s="57"/>
    </row>
    <row r="17" spans="2:10" x14ac:dyDescent="0.35">
      <c r="B17" s="84"/>
      <c r="C17" s="59" t="s">
        <v>47</v>
      </c>
      <c r="D17" s="60"/>
      <c r="E17" s="60"/>
      <c r="F17" s="61"/>
      <c r="G17" s="57"/>
      <c r="H17" s="57"/>
      <c r="I17" s="57"/>
      <c r="J17" s="57"/>
    </row>
    <row r="18" spans="2:10" x14ac:dyDescent="0.35">
      <c r="B18" s="54"/>
      <c r="C18" s="62" t="s">
        <v>39</v>
      </c>
      <c r="D18" s="63"/>
      <c r="E18" s="63"/>
      <c r="F18" s="64"/>
      <c r="G18" s="57"/>
      <c r="H18" s="57"/>
      <c r="I18" s="57"/>
      <c r="J18" s="57"/>
    </row>
    <row r="19" spans="2:10" x14ac:dyDescent="0.35">
      <c r="B19" s="55" t="s">
        <v>31</v>
      </c>
      <c r="C19" s="27" t="s">
        <v>34</v>
      </c>
      <c r="D19" s="19" t="s">
        <v>35</v>
      </c>
      <c r="E19" s="19" t="s">
        <v>36</v>
      </c>
      <c r="F19" s="20" t="s">
        <v>37</v>
      </c>
      <c r="G19" s="57"/>
      <c r="H19" s="57"/>
      <c r="I19" s="57"/>
      <c r="J19" s="57"/>
    </row>
    <row r="20" spans="2:10" x14ac:dyDescent="0.35">
      <c r="B20" s="55" t="s">
        <v>5</v>
      </c>
      <c r="C20" s="79">
        <f>'Soybean PO'!$T3</f>
        <v>3.29</v>
      </c>
      <c r="D20" s="76">
        <f>'Soybean POMY'!$T3</f>
        <v>3.29</v>
      </c>
      <c r="E20" s="76">
        <f>'Soybean TS'!$T3</f>
        <v>3.4359999999999999</v>
      </c>
      <c r="F20" s="78">
        <f>'Soybean TSMY'!$T3</f>
        <v>3.0916666666666668</v>
      </c>
      <c r="G20" s="57"/>
      <c r="H20" s="57"/>
      <c r="I20" s="57"/>
      <c r="J20" s="57"/>
    </row>
    <row r="21" spans="2:10" x14ac:dyDescent="0.35">
      <c r="B21" s="55" t="s">
        <v>6</v>
      </c>
      <c r="C21" s="79">
        <f>'Soybean PO'!$T4</f>
        <v>1.37</v>
      </c>
      <c r="D21" s="76">
        <f>'Soybean POMY'!$T4</f>
        <v>2.82</v>
      </c>
      <c r="E21" s="76">
        <f>'Soybean TS'!$T4</f>
        <v>1.3866666666666667</v>
      </c>
      <c r="F21" s="78">
        <f>'Soybean TSMY'!$T4</f>
        <v>2.82</v>
      </c>
      <c r="G21" s="57"/>
      <c r="H21" s="57"/>
      <c r="I21" s="57"/>
      <c r="J21" s="57"/>
    </row>
    <row r="22" spans="2:10" x14ac:dyDescent="0.35">
      <c r="B22" s="55" t="s">
        <v>7</v>
      </c>
      <c r="C22" s="79">
        <f>'Soybean PO'!$T5</f>
        <v>2.7116666666666664</v>
      </c>
      <c r="D22" s="76">
        <f>'Soybean POMY'!$T5</f>
        <v>2.3544444444444443</v>
      </c>
      <c r="E22" s="76">
        <f>'Soybean TS'!$T5</f>
        <v>2.88</v>
      </c>
      <c r="F22" s="78">
        <f>'Soybean TSMY'!$T5</f>
        <v>2.4716666666666667</v>
      </c>
      <c r="G22" s="57"/>
      <c r="H22" s="57"/>
      <c r="I22" s="57"/>
      <c r="J22" s="57"/>
    </row>
    <row r="23" spans="2:10" x14ac:dyDescent="0.35">
      <c r="B23" s="55" t="s">
        <v>8</v>
      </c>
      <c r="C23" s="79">
        <f>'Soybean PO'!$T6</f>
        <v>1.8857142857142857</v>
      </c>
      <c r="D23" s="76">
        <f>'Soybean POMY'!$T6</f>
        <v>1.8857142857142857</v>
      </c>
      <c r="E23" s="76">
        <f>'Soybean TS'!$T6</f>
        <v>2.1379999999999999</v>
      </c>
      <c r="F23" s="78">
        <f>'Soybean TSMY'!$T6</f>
        <v>2.1379999999999999</v>
      </c>
      <c r="G23" s="57"/>
      <c r="H23" s="57"/>
      <c r="I23" s="57"/>
      <c r="J23" s="57"/>
    </row>
    <row r="24" spans="2:10" x14ac:dyDescent="0.35">
      <c r="B24" s="55" t="s">
        <v>9</v>
      </c>
      <c r="C24" s="75">
        <f>'Soybean PO'!$T7</f>
        <v>4.6180000000000003</v>
      </c>
      <c r="D24" s="77">
        <f>'Soybean POMY'!$T7</f>
        <v>4.2549999999999999</v>
      </c>
      <c r="E24" s="77">
        <f>'Soybean TS'!$T7</f>
        <v>3.9474999999999998</v>
      </c>
      <c r="F24" s="78">
        <f>'Soybean TSMY'!$T7</f>
        <v>3.9474999999999998</v>
      </c>
      <c r="G24" s="57"/>
      <c r="H24" s="57"/>
      <c r="I24" s="57"/>
      <c r="J24" s="57"/>
    </row>
    <row r="25" spans="2:10" x14ac:dyDescent="0.35">
      <c r="B25" s="55" t="s">
        <v>10</v>
      </c>
      <c r="C25" s="79">
        <f>'Soybean PO'!$T8</f>
        <v>2.0960000000000001</v>
      </c>
      <c r="D25" s="76">
        <f>'Soybean POMY'!$T8</f>
        <v>2.8362500000000002</v>
      </c>
      <c r="E25" s="76">
        <f>'Soybean TS'!$T8</f>
        <v>2.472</v>
      </c>
      <c r="F25" s="78">
        <f>'Soybean TSMY'!$T8</f>
        <v>2.8762500000000002</v>
      </c>
      <c r="G25" s="57"/>
      <c r="H25" s="57"/>
      <c r="I25" s="57"/>
      <c r="J25" s="57"/>
    </row>
    <row r="26" spans="2:10" x14ac:dyDescent="0.35">
      <c r="B26" s="55" t="s">
        <v>11</v>
      </c>
      <c r="C26" s="79">
        <f>'Soybean PO'!$T9</f>
        <v>1.2033333333333334</v>
      </c>
      <c r="D26" s="76">
        <f>'Soybean POMY'!$T9</f>
        <v>3.4820000000000002</v>
      </c>
      <c r="E26" s="76">
        <f>'Soybean TS'!$T9</f>
        <v>0.91333333333333333</v>
      </c>
      <c r="F26" s="80">
        <f>'Soybean TSMY'!$T9</f>
        <v>4.8</v>
      </c>
      <c r="G26" s="57"/>
      <c r="H26" s="57"/>
      <c r="I26" s="57"/>
      <c r="J26" s="57"/>
    </row>
    <row r="27" spans="2:10" x14ac:dyDescent="0.35">
      <c r="B27" s="55" t="s">
        <v>12</v>
      </c>
      <c r="C27" s="79">
        <f>'Soybean PO'!$T10</f>
        <v>0.63518518518518519</v>
      </c>
      <c r="D27" s="76">
        <f>'Soybean POMY'!$T10</f>
        <v>0.63518518518518519</v>
      </c>
      <c r="E27" s="76">
        <f>'Soybean TS'!$T10</f>
        <v>0.86833333333333329</v>
      </c>
      <c r="F27" s="78">
        <f>'Soybean TSMY'!$T10</f>
        <v>0.86833333333333329</v>
      </c>
      <c r="G27" s="57"/>
      <c r="H27" s="57"/>
      <c r="I27" s="57"/>
      <c r="J27" s="57"/>
    </row>
    <row r="28" spans="2:10" x14ac:dyDescent="0.35">
      <c r="B28" s="56" t="s">
        <v>13</v>
      </c>
      <c r="C28" s="81">
        <f>'Soybean PO'!$T11</f>
        <v>1.28</v>
      </c>
      <c r="D28" s="82">
        <f>'Soybean POMY'!$T11</f>
        <v>1.28</v>
      </c>
      <c r="E28" s="82">
        <f>'Soybean TS'!$T11</f>
        <v>0.98750000000000004</v>
      </c>
      <c r="F28" s="83">
        <f>'Soybean TSMY'!$T11</f>
        <v>0.98750000000000004</v>
      </c>
      <c r="G28" s="57"/>
      <c r="H28" s="57"/>
      <c r="I28" s="57"/>
      <c r="J28" s="57"/>
    </row>
    <row r="29" spans="2:10" x14ac:dyDescent="0.35">
      <c r="B29" s="85" t="s">
        <v>46</v>
      </c>
      <c r="C29" s="65">
        <f>AVERAGE(C20:C28)</f>
        <v>2.1210999412110527</v>
      </c>
      <c r="D29" s="67">
        <f>AVERAGE(D20:D28)</f>
        <v>2.5376215461493241</v>
      </c>
      <c r="E29" s="67">
        <f>AVERAGE(E20:E28)</f>
        <v>2.1143703703703705</v>
      </c>
      <c r="F29" s="69">
        <f>AVERAGE(F20:F28)</f>
        <v>2.6667685185185181</v>
      </c>
      <c r="G29" s="57"/>
      <c r="H29" s="57"/>
      <c r="I29" s="57"/>
      <c r="J29" s="57"/>
    </row>
    <row r="30" spans="2:10" x14ac:dyDescent="0.35">
      <c r="B30" s="86"/>
      <c r="C30" s="66"/>
      <c r="D30" s="68"/>
      <c r="E30" s="68"/>
      <c r="F30" s="70"/>
      <c r="G30" s="74"/>
      <c r="H30" s="74"/>
      <c r="I30" s="74"/>
      <c r="J30" s="74"/>
    </row>
    <row r="33" spans="2:10" x14ac:dyDescent="0.35">
      <c r="C33" s="59" t="s">
        <v>45</v>
      </c>
      <c r="D33" s="60"/>
      <c r="E33" s="60"/>
      <c r="F33" s="61"/>
      <c r="G33" s="87"/>
      <c r="H33" s="87"/>
      <c r="I33" s="87"/>
      <c r="J33" s="87"/>
    </row>
    <row r="34" spans="2:10" x14ac:dyDescent="0.35">
      <c r="B34" s="29"/>
      <c r="C34" s="62" t="s">
        <v>38</v>
      </c>
      <c r="D34" s="63"/>
      <c r="E34" s="63"/>
      <c r="F34" s="64"/>
    </row>
    <row r="35" spans="2:10" x14ac:dyDescent="0.35">
      <c r="B35" s="51" t="s">
        <v>31</v>
      </c>
      <c r="C35" s="58" t="s">
        <v>34</v>
      </c>
      <c r="D35" s="19" t="s">
        <v>35</v>
      </c>
      <c r="E35" s="19" t="s">
        <v>36</v>
      </c>
      <c r="F35" s="20" t="s">
        <v>37</v>
      </c>
    </row>
    <row r="36" spans="2:10" x14ac:dyDescent="0.35">
      <c r="B36" s="51" t="s">
        <v>5</v>
      </c>
      <c r="C36" s="46">
        <f>'Corn PO'!V3</f>
        <v>12683.333333333334</v>
      </c>
      <c r="D36" s="49">
        <f>'Corn POMY'!V3</f>
        <v>12683.333333333334</v>
      </c>
      <c r="E36" s="45">
        <f>'Corn TS'!V3</f>
        <v>12783.333333333334</v>
      </c>
      <c r="F36" s="50">
        <f>'Corn TSMY'!V3</f>
        <v>12783.333333333334</v>
      </c>
    </row>
    <row r="37" spans="2:10" x14ac:dyDescent="0.35">
      <c r="B37" s="51" t="s">
        <v>6</v>
      </c>
      <c r="C37" s="48">
        <f>'Corn PO'!V4</f>
        <v>3850</v>
      </c>
      <c r="D37" s="45">
        <f>'Corn POMY'!V4</f>
        <v>13950</v>
      </c>
      <c r="E37" s="49">
        <f>'Corn TS'!V4</f>
        <v>3833.3333333333335</v>
      </c>
      <c r="F37" s="47">
        <f>'Corn TSMY'!V4</f>
        <v>13950</v>
      </c>
    </row>
    <row r="38" spans="2:10" x14ac:dyDescent="0.35">
      <c r="B38" s="51" t="s">
        <v>7</v>
      </c>
      <c r="C38" s="48">
        <f>'Corn PO'!V5</f>
        <v>5166.666666666667</v>
      </c>
      <c r="D38" s="49">
        <f>'Corn POMY'!V5</f>
        <v>13725</v>
      </c>
      <c r="E38" s="49">
        <f>'Corn TS'!V5</f>
        <v>7120</v>
      </c>
      <c r="F38" s="50">
        <f>'Corn TSMY'!V5</f>
        <v>13725</v>
      </c>
    </row>
    <row r="39" spans="2:10" x14ac:dyDescent="0.35">
      <c r="B39" s="51" t="s">
        <v>8</v>
      </c>
      <c r="C39" s="48">
        <f>'Corn PO'!V6</f>
        <v>8120</v>
      </c>
      <c r="D39" s="49">
        <f>'Corn POMY'!V6</f>
        <v>8120</v>
      </c>
      <c r="E39" s="49">
        <f>'Corn TS'!V6</f>
        <v>8790</v>
      </c>
      <c r="F39" s="50">
        <f>'Corn TSMY'!V6</f>
        <v>8790</v>
      </c>
    </row>
    <row r="40" spans="2:10" x14ac:dyDescent="0.35">
      <c r="B40" s="51" t="s">
        <v>9</v>
      </c>
      <c r="C40" s="48">
        <f>'Corn PO'!V7</f>
        <v>12250</v>
      </c>
      <c r="D40" s="49">
        <f>'Corn POMY'!V7</f>
        <v>12250</v>
      </c>
      <c r="E40" s="49">
        <f>'Corn TS'!V7</f>
        <v>7010</v>
      </c>
      <c r="F40" s="50">
        <f>'Corn TSMY'!V7</f>
        <v>11683.333333333334</v>
      </c>
    </row>
    <row r="41" spans="2:10" x14ac:dyDescent="0.35">
      <c r="B41" s="51" t="s">
        <v>10</v>
      </c>
      <c r="C41" s="48">
        <f>'Corn PO'!V8</f>
        <v>2150</v>
      </c>
      <c r="D41" s="49">
        <f>'Corn POMY'!V8</f>
        <v>8775</v>
      </c>
      <c r="E41" s="49">
        <f>'Corn TS'!V8</f>
        <v>2166.6666666666665</v>
      </c>
      <c r="F41" s="50">
        <f>'Corn TSMY'!V8</f>
        <v>8775</v>
      </c>
    </row>
    <row r="42" spans="2:10" x14ac:dyDescent="0.35">
      <c r="B42" s="51" t="s">
        <v>11</v>
      </c>
      <c r="C42" s="48">
        <f>'Corn PO'!V9</f>
        <v>3885</v>
      </c>
      <c r="D42" s="49">
        <f>'Corn POMY'!V9</f>
        <v>10841.666666666666</v>
      </c>
      <c r="E42" s="49">
        <f>'Corn TS'!V9</f>
        <v>5941.666666666667</v>
      </c>
      <c r="F42" s="50">
        <f>'Corn TSMY'!V9</f>
        <v>10841.666666666666</v>
      </c>
    </row>
    <row r="43" spans="2:10" x14ac:dyDescent="0.35">
      <c r="B43" s="51" t="s">
        <v>12</v>
      </c>
      <c r="C43" s="48">
        <f>'Corn PO'!V10</f>
        <v>1250</v>
      </c>
      <c r="D43" s="49">
        <f>'Corn POMY'!V10</f>
        <v>1250</v>
      </c>
      <c r="E43" s="49">
        <f>'Corn TS'!V10</f>
        <v>1475</v>
      </c>
      <c r="F43" s="50">
        <f>'Corn TSMY'!V10</f>
        <v>983.33333333333337</v>
      </c>
    </row>
    <row r="44" spans="2:10" x14ac:dyDescent="0.35">
      <c r="B44" s="51" t="s">
        <v>13</v>
      </c>
      <c r="C44" s="42">
        <f>'Corn PO'!V11</f>
        <v>1646.875</v>
      </c>
      <c r="D44" s="43">
        <f>'Corn POMY'!V11</f>
        <v>1646.875</v>
      </c>
      <c r="E44" s="43">
        <f>'Corn TS'!V11</f>
        <v>1433.3333333333333</v>
      </c>
      <c r="F44" s="44">
        <f>'Corn TSMY'!V11</f>
        <v>1433.3333333333333</v>
      </c>
    </row>
    <row r="45" spans="2:10" x14ac:dyDescent="0.35">
      <c r="B45" s="85" t="s">
        <v>46</v>
      </c>
      <c r="C45" s="65">
        <f>AVERAGE(C36:C44)</f>
        <v>5666.875</v>
      </c>
      <c r="D45" s="67">
        <f t="shared" ref="D45:J45" si="1">AVERAGE(D36:D44)</f>
        <v>9249.0972222222244</v>
      </c>
      <c r="E45" s="67">
        <f t="shared" si="1"/>
        <v>5617.0370370370374</v>
      </c>
      <c r="F45" s="69">
        <f t="shared" si="1"/>
        <v>9218.3333333333339</v>
      </c>
    </row>
    <row r="46" spans="2:10" x14ac:dyDescent="0.35">
      <c r="B46" s="86"/>
      <c r="C46" s="66"/>
      <c r="D46" s="68"/>
      <c r="E46" s="68"/>
      <c r="F46" s="70"/>
    </row>
    <row r="49" spans="2:6" x14ac:dyDescent="0.35">
      <c r="C49" s="59" t="s">
        <v>45</v>
      </c>
      <c r="D49" s="60"/>
      <c r="E49" s="60"/>
      <c r="F49" s="61"/>
    </row>
    <row r="50" spans="2:6" x14ac:dyDescent="0.35">
      <c r="B50" s="29"/>
      <c r="C50" s="62" t="s">
        <v>39</v>
      </c>
      <c r="D50" s="63"/>
      <c r="E50" s="63"/>
      <c r="F50" s="64"/>
    </row>
    <row r="51" spans="2:6" x14ac:dyDescent="0.35">
      <c r="B51" s="55" t="s">
        <v>31</v>
      </c>
      <c r="C51" s="27" t="s">
        <v>34</v>
      </c>
      <c r="D51" s="19" t="s">
        <v>35</v>
      </c>
      <c r="E51" s="19" t="s">
        <v>36</v>
      </c>
      <c r="F51" s="20" t="s">
        <v>37</v>
      </c>
    </row>
    <row r="52" spans="2:6" x14ac:dyDescent="0.35">
      <c r="B52" s="55" t="s">
        <v>5</v>
      </c>
      <c r="C52" s="48">
        <f>'Soybean PO'!V3</f>
        <v>16450</v>
      </c>
      <c r="D52" s="49">
        <f>'Soybean POMY'!V3</f>
        <v>16450</v>
      </c>
      <c r="E52" s="49">
        <f>'Soybean TS'!V3</f>
        <v>17180</v>
      </c>
      <c r="F52" s="50">
        <f>'Soybean TSMY'!V3</f>
        <v>15458.333333333334</v>
      </c>
    </row>
    <row r="53" spans="2:6" x14ac:dyDescent="0.35">
      <c r="B53" s="55" t="s">
        <v>6</v>
      </c>
      <c r="C53" s="48">
        <f>'Soybean PO'!V4</f>
        <v>6850</v>
      </c>
      <c r="D53" s="49">
        <f>'Soybean POMY'!V4</f>
        <v>14100</v>
      </c>
      <c r="E53" s="49">
        <f>'Soybean TS'!V4</f>
        <v>6933.333333333333</v>
      </c>
      <c r="F53" s="50">
        <f>'Soybean TSMY'!V4</f>
        <v>14100</v>
      </c>
    </row>
    <row r="54" spans="2:6" x14ac:dyDescent="0.35">
      <c r="B54" s="55" t="s">
        <v>7</v>
      </c>
      <c r="C54" s="48">
        <f>'Soybean PO'!V5</f>
        <v>13558.333333333334</v>
      </c>
      <c r="D54" s="49">
        <f>'Soybean POMY'!V5</f>
        <v>11772.222222222223</v>
      </c>
      <c r="E54" s="49">
        <f>'Soybean TS'!V5</f>
        <v>14400</v>
      </c>
      <c r="F54" s="50">
        <f>'Soybean TSMY'!V5</f>
        <v>12358.333333333334</v>
      </c>
    </row>
    <row r="55" spans="2:6" x14ac:dyDescent="0.35">
      <c r="B55" s="55" t="s">
        <v>8</v>
      </c>
      <c r="C55" s="48">
        <f>'Soybean PO'!V6</f>
        <v>9428.5714285714294</v>
      </c>
      <c r="D55" s="49">
        <f>'Soybean POMY'!V6</f>
        <v>9428.5714285714294</v>
      </c>
      <c r="E55" s="49">
        <f>'Soybean TS'!V6</f>
        <v>10690</v>
      </c>
      <c r="F55" s="50">
        <f>'Soybean TSMY'!V6</f>
        <v>10690</v>
      </c>
    </row>
    <row r="56" spans="2:6" x14ac:dyDescent="0.35">
      <c r="B56" s="55" t="s">
        <v>9</v>
      </c>
      <c r="C56" s="46">
        <f>'Soybean PO'!V7</f>
        <v>23090</v>
      </c>
      <c r="D56" s="45">
        <f>'Soybean POMY'!V7</f>
        <v>21275</v>
      </c>
      <c r="E56" s="45">
        <f>'Soybean TS'!V7</f>
        <v>19737.5</v>
      </c>
      <c r="F56" s="50">
        <f>'Soybean TSMY'!V7</f>
        <v>19737.5</v>
      </c>
    </row>
    <row r="57" spans="2:6" x14ac:dyDescent="0.35">
      <c r="B57" s="55" t="s">
        <v>10</v>
      </c>
      <c r="C57" s="48">
        <f>'Soybean PO'!V8</f>
        <v>10480</v>
      </c>
      <c r="D57" s="49">
        <f>'Soybean POMY'!V8</f>
        <v>14181.25</v>
      </c>
      <c r="E57" s="49">
        <f>'Soybean TS'!V8</f>
        <v>12360</v>
      </c>
      <c r="F57" s="50">
        <f>'Soybean TSMY'!V8</f>
        <v>14381.25</v>
      </c>
    </row>
    <row r="58" spans="2:6" x14ac:dyDescent="0.35">
      <c r="B58" s="55" t="s">
        <v>11</v>
      </c>
      <c r="C58" s="48">
        <f>'Soybean PO'!V9</f>
        <v>6016.666666666667</v>
      </c>
      <c r="D58" s="49">
        <f>'Soybean POMY'!V9</f>
        <v>17410</v>
      </c>
      <c r="E58" s="49">
        <f>'Soybean TS'!V9</f>
        <v>4566.666666666667</v>
      </c>
      <c r="F58" s="47">
        <f>'Soybean TSMY'!V9</f>
        <v>24000</v>
      </c>
    </row>
    <row r="59" spans="2:6" x14ac:dyDescent="0.35">
      <c r="B59" s="55" t="s">
        <v>12</v>
      </c>
      <c r="C59" s="48">
        <f>'Soybean PO'!V10</f>
        <v>3008.7719298245611</v>
      </c>
      <c r="D59" s="49">
        <f>'Soybean POMY'!V10</f>
        <v>3008.7719298245611</v>
      </c>
      <c r="E59" s="49">
        <f>'Soybean TS'!V10</f>
        <v>4341.666666666667</v>
      </c>
      <c r="F59" s="50">
        <f>'Soybean TSMY'!V10</f>
        <v>3256.25</v>
      </c>
    </row>
    <row r="60" spans="2:6" x14ac:dyDescent="0.35">
      <c r="B60" s="55" t="s">
        <v>13</v>
      </c>
      <c r="C60" s="42">
        <f>'Soybean PO'!V11</f>
        <v>6400</v>
      </c>
      <c r="D60" s="43">
        <f>'Soybean POMY'!V11</f>
        <v>6400</v>
      </c>
      <c r="E60" s="43">
        <f>'Soybean TS'!V11</f>
        <v>4937.5</v>
      </c>
      <c r="F60" s="44">
        <f>'Soybean TSMY'!V11</f>
        <v>4937.5</v>
      </c>
    </row>
    <row r="61" spans="2:6" x14ac:dyDescent="0.35">
      <c r="B61" s="85" t="s">
        <v>46</v>
      </c>
      <c r="C61" s="65">
        <f>AVERAGE(C52:C60)</f>
        <v>10586.927039821778</v>
      </c>
      <c r="D61" s="67">
        <f>AVERAGE(D52:D60)</f>
        <v>12669.535064513133</v>
      </c>
      <c r="E61" s="67">
        <f>AVERAGE(E52:E60)</f>
        <v>10571.851851851852</v>
      </c>
      <c r="F61" s="69">
        <f>AVERAGE(F52:F60)</f>
        <v>13213.240740740741</v>
      </c>
    </row>
    <row r="62" spans="2:6" x14ac:dyDescent="0.35">
      <c r="B62" s="86"/>
      <c r="C62" s="66"/>
      <c r="D62" s="68"/>
      <c r="E62" s="68"/>
      <c r="F62" s="70"/>
    </row>
  </sheetData>
  <mergeCells count="28">
    <mergeCell ref="B14:B15"/>
    <mergeCell ref="C49:F49"/>
    <mergeCell ref="F29:F30"/>
    <mergeCell ref="E29:E30"/>
    <mergeCell ref="D29:D30"/>
    <mergeCell ref="C29:C30"/>
    <mergeCell ref="B29:B30"/>
    <mergeCell ref="C3:F3"/>
    <mergeCell ref="C18:F18"/>
    <mergeCell ref="C14:C15"/>
    <mergeCell ref="D14:D15"/>
    <mergeCell ref="E14:E15"/>
    <mergeCell ref="F14:F15"/>
    <mergeCell ref="C2:F2"/>
    <mergeCell ref="C17:F17"/>
    <mergeCell ref="C34:F34"/>
    <mergeCell ref="C50:F50"/>
    <mergeCell ref="B45:B46"/>
    <mergeCell ref="C45:C46"/>
    <mergeCell ref="D45:D46"/>
    <mergeCell ref="E45:E46"/>
    <mergeCell ref="F45:F46"/>
    <mergeCell ref="C61:C62"/>
    <mergeCell ref="D61:D62"/>
    <mergeCell ref="E61:E62"/>
    <mergeCell ref="F61:F62"/>
    <mergeCell ref="B61:B62"/>
    <mergeCell ref="C33:F3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93"/>
  <sheetViews>
    <sheetView topLeftCell="M1" zoomScaleNormal="100" workbookViewId="0">
      <selection activeCell="S19" sqref="S19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5.453125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8" bestFit="1" customWidth="1"/>
    <col min="15" max="15" width="9.8164062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8" t="s">
        <v>28</v>
      </c>
      <c r="P1" s="8" t="s">
        <v>48</v>
      </c>
    </row>
    <row r="2" spans="1:25" x14ac:dyDescent="0.35">
      <c r="A2" s="2" t="s">
        <v>5</v>
      </c>
      <c r="B2" s="3">
        <v>39470</v>
      </c>
      <c r="C2" s="2">
        <v>4.84</v>
      </c>
      <c r="D2" s="2">
        <v>0.19</v>
      </c>
      <c r="E2" s="2">
        <v>7.88</v>
      </c>
      <c r="F2" s="2">
        <v>3.23</v>
      </c>
      <c r="G2" s="2">
        <v>8.07</v>
      </c>
      <c r="H2" s="2">
        <v>10</v>
      </c>
      <c r="J2" s="2">
        <v>100000</v>
      </c>
      <c r="K2" s="2">
        <v>10</v>
      </c>
      <c r="L2" s="2">
        <f>(J2*(K2/100))</f>
        <v>10000</v>
      </c>
      <c r="M2" s="2">
        <v>3.23</v>
      </c>
      <c r="N2" s="15">
        <f>PRODUCT(M2,L2)</f>
        <v>32300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2" t="s">
        <v>5</v>
      </c>
      <c r="B3" s="3">
        <v>39525</v>
      </c>
      <c r="C3" s="2">
        <v>5.61</v>
      </c>
      <c r="D3" s="2">
        <v>0.2</v>
      </c>
      <c r="E3" s="2">
        <v>7.88</v>
      </c>
      <c r="F3" s="2">
        <v>2.4700000000000002</v>
      </c>
      <c r="G3" s="2">
        <v>8.08</v>
      </c>
      <c r="H3" s="2">
        <v>10</v>
      </c>
      <c r="J3" s="2">
        <v>100000</v>
      </c>
      <c r="K3" s="2">
        <v>10</v>
      </c>
      <c r="L3" s="2">
        <f t="shared" ref="L3:L66" si="0">(J3*(K3/100))</f>
        <v>10000</v>
      </c>
      <c r="M3" s="2">
        <v>2.4700000000000002</v>
      </c>
      <c r="N3" s="15">
        <f t="shared" ref="N3:N66" si="1">PRODUCT(M3,L3)</f>
        <v>24700.000000000004</v>
      </c>
      <c r="P3" s="52">
        <f t="shared" ref="P3:P64" si="2">L3</f>
        <v>10000</v>
      </c>
      <c r="Q3" s="11" t="s">
        <v>5</v>
      </c>
      <c r="R3" s="12">
        <f>SUM(N2:N4)</f>
        <v>76100</v>
      </c>
      <c r="S3" s="53">
        <f>SUM(P2:P4)</f>
        <v>30000</v>
      </c>
      <c r="T3" s="8">
        <f>R3/S3</f>
        <v>2.5366666666666666</v>
      </c>
      <c r="U3" s="41">
        <v>6</v>
      </c>
      <c r="V3" s="8">
        <f>R3/U3</f>
        <v>12683.333333333334</v>
      </c>
      <c r="X3" s="6" t="s">
        <v>0</v>
      </c>
      <c r="Y3" t="s">
        <v>18</v>
      </c>
    </row>
    <row r="4" spans="1:25" x14ac:dyDescent="0.35">
      <c r="A4" s="2" t="s">
        <v>5</v>
      </c>
      <c r="B4" s="3">
        <v>39584</v>
      </c>
      <c r="C4" s="2">
        <v>6.17</v>
      </c>
      <c r="D4" s="2">
        <v>0.2</v>
      </c>
      <c r="E4" s="2">
        <v>7.88</v>
      </c>
      <c r="F4" s="2">
        <v>1.91</v>
      </c>
      <c r="G4" s="2">
        <v>8.08</v>
      </c>
      <c r="H4" s="2">
        <v>10</v>
      </c>
      <c r="J4" s="2">
        <v>100000</v>
      </c>
      <c r="K4" s="2">
        <v>10</v>
      </c>
      <c r="L4" s="2">
        <f t="shared" si="0"/>
        <v>10000</v>
      </c>
      <c r="M4" s="2">
        <v>1.91</v>
      </c>
      <c r="N4" s="15">
        <f t="shared" si="1"/>
        <v>19100</v>
      </c>
      <c r="P4" s="52">
        <f t="shared" si="2"/>
        <v>10000</v>
      </c>
      <c r="Q4" s="11" t="s">
        <v>6</v>
      </c>
      <c r="R4" s="12">
        <f>SUM(N12:N15)</f>
        <v>30800</v>
      </c>
      <c r="S4" s="53">
        <f>SUM(P12:P15)</f>
        <v>40000</v>
      </c>
      <c r="T4" s="8">
        <f t="shared" ref="T4:T11" si="3">R4/S4</f>
        <v>0.77</v>
      </c>
      <c r="U4" s="41">
        <v>8</v>
      </c>
      <c r="V4" s="8">
        <f t="shared" ref="V4:V11" si="4">R4/U4</f>
        <v>3850</v>
      </c>
      <c r="X4" s="6" t="s">
        <v>1</v>
      </c>
      <c r="Y4" t="s">
        <v>19</v>
      </c>
    </row>
    <row r="5" spans="1:25" x14ac:dyDescent="0.35">
      <c r="A5" s="2" t="s">
        <v>5</v>
      </c>
      <c r="B5" s="3">
        <v>39636</v>
      </c>
      <c r="C5" s="2">
        <v>7.47</v>
      </c>
      <c r="D5" s="2">
        <v>0.3</v>
      </c>
      <c r="E5" s="2">
        <v>7.47</v>
      </c>
      <c r="F5" s="2">
        <v>0.3</v>
      </c>
      <c r="G5" s="2">
        <v>7.77</v>
      </c>
      <c r="H5" s="2">
        <v>10</v>
      </c>
      <c r="J5" s="2">
        <v>100000</v>
      </c>
      <c r="K5" s="2">
        <v>10</v>
      </c>
      <c r="L5" s="2">
        <f t="shared" si="0"/>
        <v>10000</v>
      </c>
      <c r="M5" s="2">
        <v>0.3</v>
      </c>
      <c r="N5" s="8">
        <f t="shared" si="1"/>
        <v>3000</v>
      </c>
      <c r="P5" s="52"/>
      <c r="Q5" s="11" t="s">
        <v>7</v>
      </c>
      <c r="R5" s="12">
        <f>SUM(N22:N26,N31)</f>
        <v>62000</v>
      </c>
      <c r="S5" s="53">
        <f>SUM(P22:P26,P31)</f>
        <v>60000</v>
      </c>
      <c r="T5" s="8">
        <f t="shared" si="3"/>
        <v>1.0333333333333334</v>
      </c>
      <c r="U5" s="41">
        <v>12</v>
      </c>
      <c r="V5" s="8">
        <f t="shared" si="4"/>
        <v>5166.666666666667</v>
      </c>
      <c r="X5" s="6" t="s">
        <v>2</v>
      </c>
      <c r="Y5" t="s">
        <v>20</v>
      </c>
    </row>
    <row r="6" spans="1:25" x14ac:dyDescent="0.35">
      <c r="A6" s="2" t="s">
        <v>5</v>
      </c>
      <c r="B6" s="3">
        <v>39643</v>
      </c>
      <c r="C6" s="2">
        <v>6.82</v>
      </c>
      <c r="D6" s="2">
        <v>0.3</v>
      </c>
      <c r="E6" s="2">
        <v>6.82</v>
      </c>
      <c r="F6" s="2">
        <v>0.3</v>
      </c>
      <c r="G6" s="2">
        <v>7.12</v>
      </c>
      <c r="H6" s="2">
        <v>10</v>
      </c>
      <c r="J6" s="2">
        <v>100000</v>
      </c>
      <c r="K6" s="2">
        <v>10</v>
      </c>
      <c r="L6" s="2">
        <f t="shared" si="0"/>
        <v>10000</v>
      </c>
      <c r="M6" s="2">
        <v>0.3</v>
      </c>
      <c r="N6" s="8">
        <f t="shared" si="1"/>
        <v>3000</v>
      </c>
      <c r="P6" s="52"/>
      <c r="Q6" s="11" t="s">
        <v>8</v>
      </c>
      <c r="R6" s="12">
        <f>SUM(N32:N36)</f>
        <v>81200</v>
      </c>
      <c r="S6" s="53">
        <f>SUM(P32:P36)</f>
        <v>50000</v>
      </c>
      <c r="T6" s="8">
        <f t="shared" si="3"/>
        <v>1.6240000000000001</v>
      </c>
      <c r="U6" s="41">
        <v>10</v>
      </c>
      <c r="V6" s="8">
        <f t="shared" si="4"/>
        <v>8120</v>
      </c>
      <c r="X6" s="6" t="s">
        <v>14</v>
      </c>
      <c r="Y6" t="s">
        <v>21</v>
      </c>
    </row>
    <row r="7" spans="1:25" x14ac:dyDescent="0.35">
      <c r="A7" s="2" t="s">
        <v>5</v>
      </c>
      <c r="B7" s="3">
        <v>39706</v>
      </c>
      <c r="C7" s="2">
        <v>5.62</v>
      </c>
      <c r="D7" s="2">
        <v>0.3</v>
      </c>
      <c r="E7" s="2">
        <v>5.63</v>
      </c>
      <c r="F7" s="2">
        <v>0.31</v>
      </c>
      <c r="G7" s="2">
        <v>5.93</v>
      </c>
      <c r="H7" s="2">
        <v>10</v>
      </c>
      <c r="J7" s="2">
        <v>100000</v>
      </c>
      <c r="K7" s="2">
        <v>10</v>
      </c>
      <c r="L7" s="2">
        <f t="shared" si="0"/>
        <v>10000</v>
      </c>
      <c r="M7" s="2">
        <v>0.31</v>
      </c>
      <c r="N7" s="8">
        <f t="shared" si="1"/>
        <v>3100</v>
      </c>
      <c r="P7" s="52"/>
      <c r="Q7" s="11" t="s">
        <v>9</v>
      </c>
      <c r="R7" s="12">
        <f>SUM(N42:N46)</f>
        <v>122500</v>
      </c>
      <c r="S7" s="53">
        <f>SUM(P42:P46)</f>
        <v>50000</v>
      </c>
      <c r="T7" s="8">
        <f t="shared" si="3"/>
        <v>2.4500000000000002</v>
      </c>
      <c r="U7" s="41">
        <v>10</v>
      </c>
      <c r="V7" s="8">
        <f t="shared" si="4"/>
        <v>12250</v>
      </c>
      <c r="X7" s="6" t="s">
        <v>15</v>
      </c>
      <c r="Y7" t="s">
        <v>22</v>
      </c>
    </row>
    <row r="8" spans="1:25" x14ac:dyDescent="0.35">
      <c r="A8" s="2" t="s">
        <v>5</v>
      </c>
      <c r="B8" s="3">
        <v>39882</v>
      </c>
      <c r="C8" s="2">
        <v>3.67</v>
      </c>
      <c r="D8" s="2">
        <v>0.3</v>
      </c>
      <c r="E8" s="2">
        <v>3.91</v>
      </c>
      <c r="F8" s="2">
        <v>0.54</v>
      </c>
      <c r="G8" s="2">
        <v>4.21</v>
      </c>
      <c r="H8" s="2">
        <v>10</v>
      </c>
      <c r="J8" s="2">
        <v>100000</v>
      </c>
      <c r="K8" s="2">
        <v>10</v>
      </c>
      <c r="L8" s="2">
        <f t="shared" si="0"/>
        <v>10000</v>
      </c>
      <c r="M8" s="2">
        <v>0.54</v>
      </c>
      <c r="N8" s="8">
        <f t="shared" si="1"/>
        <v>5400</v>
      </c>
      <c r="P8" s="52"/>
      <c r="Q8" s="11" t="s">
        <v>10</v>
      </c>
      <c r="R8" s="12">
        <f>SUM(N51:N52,N55:N56)</f>
        <v>17200</v>
      </c>
      <c r="S8" s="53">
        <f>SUM(P51:P52,P55:P56)</f>
        <v>40000</v>
      </c>
      <c r="T8" s="8">
        <f t="shared" si="3"/>
        <v>0.43</v>
      </c>
      <c r="U8" s="41">
        <v>8</v>
      </c>
      <c r="V8" s="8">
        <f t="shared" si="4"/>
        <v>2150</v>
      </c>
      <c r="X8" s="6" t="s">
        <v>3</v>
      </c>
      <c r="Y8" t="s">
        <v>23</v>
      </c>
    </row>
    <row r="9" spans="1:25" x14ac:dyDescent="0.35">
      <c r="A9" s="2" t="s">
        <v>5</v>
      </c>
      <c r="B9" s="3">
        <v>39892</v>
      </c>
      <c r="C9" s="2">
        <v>3.96</v>
      </c>
      <c r="D9" s="2">
        <v>0.3</v>
      </c>
      <c r="E9" s="2">
        <v>4.22</v>
      </c>
      <c r="F9" s="2">
        <v>0.56000000000000005</v>
      </c>
      <c r="G9" s="2">
        <v>4.5199999999999996</v>
      </c>
      <c r="H9" s="2">
        <v>10</v>
      </c>
      <c r="J9" s="2">
        <v>100000</v>
      </c>
      <c r="K9" s="2">
        <v>10</v>
      </c>
      <c r="L9" s="2">
        <f t="shared" si="0"/>
        <v>10000</v>
      </c>
      <c r="M9" s="2">
        <v>0.56000000000000005</v>
      </c>
      <c r="N9" s="8">
        <f t="shared" si="1"/>
        <v>5600.0000000000009</v>
      </c>
      <c r="P9" s="52"/>
      <c r="Q9" s="11" t="s">
        <v>11</v>
      </c>
      <c r="R9" s="12">
        <f>SUM(N61,N64,N68:N69)</f>
        <v>38850</v>
      </c>
      <c r="S9" s="53">
        <f>SUM(P61,P64,P68:P69)</f>
        <v>50000</v>
      </c>
      <c r="T9" s="8">
        <f t="shared" si="3"/>
        <v>0.77700000000000002</v>
      </c>
      <c r="U9" s="41">
        <v>10</v>
      </c>
      <c r="V9" s="8">
        <f t="shared" si="4"/>
        <v>3885</v>
      </c>
      <c r="X9" s="6" t="s">
        <v>4</v>
      </c>
      <c r="Y9" t="s">
        <v>24</v>
      </c>
    </row>
    <row r="10" spans="1:25" x14ac:dyDescent="0.35">
      <c r="A10" s="2" t="s">
        <v>5</v>
      </c>
      <c r="B10" s="3">
        <v>39903</v>
      </c>
      <c r="C10" s="2">
        <v>4.05</v>
      </c>
      <c r="D10" s="2">
        <v>0.3</v>
      </c>
      <c r="E10" s="2">
        <v>4.22</v>
      </c>
      <c r="F10" s="2">
        <v>0.47</v>
      </c>
      <c r="G10" s="2">
        <v>4.5199999999999996</v>
      </c>
      <c r="H10" s="2">
        <v>10</v>
      </c>
      <c r="J10" s="2">
        <v>100000</v>
      </c>
      <c r="K10" s="2">
        <v>10</v>
      </c>
      <c r="L10" s="2">
        <f t="shared" si="0"/>
        <v>10000</v>
      </c>
      <c r="M10" s="2">
        <v>0.47</v>
      </c>
      <c r="N10" s="8">
        <f t="shared" si="1"/>
        <v>4700</v>
      </c>
      <c r="P10" s="52"/>
      <c r="Q10" s="11" t="s">
        <v>12</v>
      </c>
      <c r="R10" s="12">
        <f>SUM(N70:N71,N75:N76)</f>
        <v>15000</v>
      </c>
      <c r="S10" s="53">
        <f>SUM(P70:P71,P75:P76)</f>
        <v>55000</v>
      </c>
      <c r="T10" s="8">
        <f t="shared" si="3"/>
        <v>0.27272727272727271</v>
      </c>
      <c r="U10" s="41">
        <v>12</v>
      </c>
      <c r="V10" s="8">
        <f t="shared" si="4"/>
        <v>1250</v>
      </c>
      <c r="X10" s="6" t="s">
        <v>16</v>
      </c>
      <c r="Y10" t="s">
        <v>25</v>
      </c>
    </row>
    <row r="11" spans="1:25" ht="15" thickBot="1" x14ac:dyDescent="0.4">
      <c r="A11" s="2" t="s">
        <v>5</v>
      </c>
      <c r="B11" s="3">
        <v>39934</v>
      </c>
      <c r="C11" s="2">
        <v>4.0599999999999996</v>
      </c>
      <c r="D11" s="2">
        <v>0.3</v>
      </c>
      <c r="E11" s="2">
        <v>4.22</v>
      </c>
      <c r="F11" s="2">
        <v>0.46</v>
      </c>
      <c r="G11" s="2">
        <v>4.5199999999999996</v>
      </c>
      <c r="H11" s="2">
        <v>10</v>
      </c>
      <c r="J11" s="2">
        <v>100000</v>
      </c>
      <c r="K11" s="2">
        <v>10</v>
      </c>
      <c r="L11" s="2">
        <f t="shared" si="0"/>
        <v>10000</v>
      </c>
      <c r="M11" s="2">
        <v>0.46</v>
      </c>
      <c r="N11" s="8">
        <f t="shared" si="1"/>
        <v>4600</v>
      </c>
      <c r="P11" s="52"/>
      <c r="Q11" s="13" t="s">
        <v>13</v>
      </c>
      <c r="R11" s="14">
        <f>SUM(N78:N79,N85)</f>
        <v>13175</v>
      </c>
      <c r="S11" s="53">
        <f>SUM(P78:P79,P85)</f>
        <v>37500</v>
      </c>
      <c r="T11" s="8">
        <f t="shared" si="3"/>
        <v>0.35133333333333333</v>
      </c>
      <c r="U11" s="41">
        <v>8</v>
      </c>
      <c r="V11" s="8">
        <f t="shared" si="4"/>
        <v>1646.875</v>
      </c>
    </row>
    <row r="12" spans="1:25" x14ac:dyDescent="0.35">
      <c r="A12" t="s">
        <v>6</v>
      </c>
      <c r="B12" s="1">
        <v>39876</v>
      </c>
      <c r="C12">
        <v>3.94</v>
      </c>
      <c r="D12">
        <v>0.3</v>
      </c>
      <c r="E12">
        <v>4.7300000000000004</v>
      </c>
      <c r="F12">
        <v>1.0900000000000001</v>
      </c>
      <c r="G12">
        <v>5.03</v>
      </c>
      <c r="H12">
        <v>10</v>
      </c>
      <c r="J12">
        <v>100000</v>
      </c>
      <c r="K12">
        <v>10</v>
      </c>
      <c r="L12">
        <f t="shared" si="0"/>
        <v>10000</v>
      </c>
      <c r="M12">
        <v>1.0900000000000001</v>
      </c>
      <c r="N12" s="15">
        <f t="shared" si="1"/>
        <v>10900</v>
      </c>
      <c r="P12" s="52">
        <f>L12</f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39884</v>
      </c>
      <c r="C13">
        <v>4.16</v>
      </c>
      <c r="D13">
        <v>0.3</v>
      </c>
      <c r="E13">
        <v>4.7300000000000004</v>
      </c>
      <c r="F13">
        <v>0.87</v>
      </c>
      <c r="G13">
        <v>5.03</v>
      </c>
      <c r="H13">
        <v>10</v>
      </c>
      <c r="J13">
        <v>100000</v>
      </c>
      <c r="K13">
        <v>10</v>
      </c>
      <c r="L13">
        <f t="shared" si="0"/>
        <v>10000</v>
      </c>
      <c r="M13">
        <v>0.87</v>
      </c>
      <c r="N13" s="15">
        <f t="shared" si="1"/>
        <v>8700</v>
      </c>
      <c r="P13" s="52">
        <f t="shared" si="2"/>
        <v>10000</v>
      </c>
    </row>
    <row r="14" spans="1:25" x14ac:dyDescent="0.35">
      <c r="A14" t="s">
        <v>6</v>
      </c>
      <c r="B14" s="1">
        <v>39903</v>
      </c>
      <c r="C14">
        <v>4.3600000000000003</v>
      </c>
      <c r="D14">
        <v>0.3</v>
      </c>
      <c r="E14">
        <v>4.7300000000000004</v>
      </c>
      <c r="F14">
        <v>0.67</v>
      </c>
      <c r="G14">
        <v>5.03</v>
      </c>
      <c r="H14">
        <v>10</v>
      </c>
      <c r="J14">
        <v>100000</v>
      </c>
      <c r="K14">
        <v>10</v>
      </c>
      <c r="L14">
        <f t="shared" si="0"/>
        <v>10000</v>
      </c>
      <c r="M14">
        <v>0.67</v>
      </c>
      <c r="N14" s="15">
        <f t="shared" si="1"/>
        <v>6700</v>
      </c>
      <c r="P14" s="52">
        <f t="shared" si="2"/>
        <v>10000</v>
      </c>
    </row>
    <row r="15" spans="1:25" x14ac:dyDescent="0.35">
      <c r="A15" t="s">
        <v>6</v>
      </c>
      <c r="B15" s="1">
        <v>39955</v>
      </c>
      <c r="C15">
        <v>4.5199999999999996</v>
      </c>
      <c r="D15">
        <v>0.24</v>
      </c>
      <c r="E15">
        <v>4.7300000000000004</v>
      </c>
      <c r="F15">
        <v>0.45</v>
      </c>
      <c r="G15">
        <v>4.97</v>
      </c>
      <c r="H15">
        <v>10</v>
      </c>
      <c r="J15">
        <v>100000</v>
      </c>
      <c r="K15">
        <v>10</v>
      </c>
      <c r="L15">
        <f t="shared" si="0"/>
        <v>10000</v>
      </c>
      <c r="M15">
        <v>0.45</v>
      </c>
      <c r="N15" s="15">
        <f t="shared" si="1"/>
        <v>4500</v>
      </c>
      <c r="P15" s="52">
        <f t="shared" si="2"/>
        <v>10000</v>
      </c>
    </row>
    <row r="16" spans="1:25" x14ac:dyDescent="0.35">
      <c r="A16" t="s">
        <v>6</v>
      </c>
      <c r="B16" s="1">
        <v>40107</v>
      </c>
      <c r="C16">
        <v>3.98</v>
      </c>
      <c r="D16">
        <v>0.24</v>
      </c>
      <c r="E16">
        <v>4.07</v>
      </c>
      <c r="F16">
        <v>0.33</v>
      </c>
      <c r="G16">
        <v>4.3099999999999996</v>
      </c>
      <c r="H16">
        <v>10</v>
      </c>
      <c r="J16">
        <v>100000</v>
      </c>
      <c r="K16">
        <v>10</v>
      </c>
      <c r="L16">
        <f t="shared" si="0"/>
        <v>10000</v>
      </c>
      <c r="M16">
        <v>0.33</v>
      </c>
      <c r="N16" s="8">
        <f t="shared" si="1"/>
        <v>3300</v>
      </c>
      <c r="P16" s="52"/>
    </row>
    <row r="17" spans="1:16" x14ac:dyDescent="0.35">
      <c r="A17" t="s">
        <v>6</v>
      </c>
      <c r="B17" s="1">
        <v>40175</v>
      </c>
      <c r="C17">
        <v>4.16</v>
      </c>
      <c r="D17">
        <v>0.2</v>
      </c>
      <c r="E17">
        <v>4.2300000000000004</v>
      </c>
      <c r="F17">
        <v>0.27</v>
      </c>
      <c r="G17">
        <v>4.43</v>
      </c>
      <c r="H17">
        <v>10</v>
      </c>
      <c r="J17">
        <v>100000</v>
      </c>
      <c r="K17">
        <v>10</v>
      </c>
      <c r="L17">
        <f t="shared" si="0"/>
        <v>10000</v>
      </c>
      <c r="M17">
        <v>0.27</v>
      </c>
      <c r="N17" s="8">
        <f t="shared" si="1"/>
        <v>2700</v>
      </c>
      <c r="P17" s="52"/>
    </row>
    <row r="18" spans="1:16" x14ac:dyDescent="0.35">
      <c r="A18" t="s">
        <v>6</v>
      </c>
      <c r="B18" s="1">
        <v>40247</v>
      </c>
      <c r="C18">
        <v>3.56</v>
      </c>
      <c r="D18">
        <v>0.2</v>
      </c>
      <c r="E18">
        <v>3.63</v>
      </c>
      <c r="F18">
        <v>0.27</v>
      </c>
      <c r="G18">
        <v>3.83</v>
      </c>
      <c r="H18">
        <v>10</v>
      </c>
      <c r="J18">
        <v>100000</v>
      </c>
      <c r="K18">
        <v>10</v>
      </c>
      <c r="L18">
        <f t="shared" si="0"/>
        <v>10000</v>
      </c>
      <c r="M18">
        <v>0.27</v>
      </c>
      <c r="N18" s="8">
        <f t="shared" si="1"/>
        <v>2700</v>
      </c>
      <c r="P18" s="52"/>
    </row>
    <row r="19" spans="1:16" x14ac:dyDescent="0.35">
      <c r="A19" t="s">
        <v>6</v>
      </c>
      <c r="B19" s="1">
        <v>40259</v>
      </c>
      <c r="C19">
        <v>3.71</v>
      </c>
      <c r="D19">
        <v>0.2</v>
      </c>
      <c r="E19">
        <v>3.72</v>
      </c>
      <c r="F19">
        <v>0.21</v>
      </c>
      <c r="G19">
        <v>3.92</v>
      </c>
      <c r="H19">
        <v>10</v>
      </c>
      <c r="J19">
        <v>100000</v>
      </c>
      <c r="K19">
        <v>10</v>
      </c>
      <c r="L19">
        <f t="shared" si="0"/>
        <v>10000</v>
      </c>
      <c r="M19">
        <v>0.21</v>
      </c>
      <c r="N19" s="8">
        <f t="shared" si="1"/>
        <v>2100</v>
      </c>
      <c r="P19" s="52"/>
    </row>
    <row r="20" spans="1:16" x14ac:dyDescent="0.35">
      <c r="A20" t="s">
        <v>6</v>
      </c>
      <c r="B20" s="1">
        <v>40339</v>
      </c>
      <c r="C20">
        <v>3.43</v>
      </c>
      <c r="D20">
        <v>0.17</v>
      </c>
      <c r="E20">
        <v>3.92</v>
      </c>
      <c r="F20">
        <v>0.66</v>
      </c>
      <c r="G20">
        <v>4.09</v>
      </c>
      <c r="H20">
        <v>10</v>
      </c>
      <c r="J20">
        <v>100000</v>
      </c>
      <c r="K20">
        <v>10</v>
      </c>
      <c r="L20">
        <f t="shared" si="0"/>
        <v>10000</v>
      </c>
      <c r="M20">
        <v>0.66</v>
      </c>
      <c r="N20" s="8">
        <f t="shared" si="1"/>
        <v>6600</v>
      </c>
      <c r="P20" s="52"/>
    </row>
    <row r="21" spans="1:16" x14ac:dyDescent="0.35">
      <c r="A21" t="s">
        <v>6</v>
      </c>
      <c r="B21" s="1">
        <v>40350</v>
      </c>
      <c r="C21">
        <v>3.55</v>
      </c>
      <c r="D21">
        <v>0.17</v>
      </c>
      <c r="E21">
        <v>3.92</v>
      </c>
      <c r="F21">
        <v>0.54</v>
      </c>
      <c r="G21">
        <v>4.09</v>
      </c>
      <c r="H21">
        <v>10</v>
      </c>
      <c r="J21">
        <v>100000</v>
      </c>
      <c r="K21">
        <v>10</v>
      </c>
      <c r="L21">
        <f t="shared" si="0"/>
        <v>10000</v>
      </c>
      <c r="M21">
        <v>0.54</v>
      </c>
      <c r="N21" s="8">
        <f t="shared" si="1"/>
        <v>5400</v>
      </c>
      <c r="P21" s="52"/>
    </row>
    <row r="22" spans="1:16" x14ac:dyDescent="0.35">
      <c r="A22" s="4" t="s">
        <v>7</v>
      </c>
      <c r="B22" s="5">
        <v>40396</v>
      </c>
      <c r="C22" s="4">
        <v>4.2</v>
      </c>
      <c r="D22" s="4">
        <v>0.19</v>
      </c>
      <c r="E22" s="4">
        <v>5.9</v>
      </c>
      <c r="F22" s="4">
        <v>1.89</v>
      </c>
      <c r="G22" s="4">
        <v>6.09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1.89</v>
      </c>
      <c r="N22" s="15">
        <f t="shared" si="1"/>
        <v>18900</v>
      </c>
      <c r="P22" s="52">
        <f t="shared" si="2"/>
        <v>10000</v>
      </c>
    </row>
    <row r="23" spans="1:16" x14ac:dyDescent="0.35">
      <c r="A23" s="4" t="s">
        <v>7</v>
      </c>
      <c r="B23" s="5">
        <v>40420</v>
      </c>
      <c r="C23" s="4">
        <v>4.41</v>
      </c>
      <c r="D23" s="4">
        <v>0.19</v>
      </c>
      <c r="E23" s="4">
        <v>5.9</v>
      </c>
      <c r="F23" s="4">
        <v>1.68</v>
      </c>
      <c r="G23" s="4">
        <v>6.09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1.68</v>
      </c>
      <c r="N23" s="15">
        <f t="shared" si="1"/>
        <v>16800</v>
      </c>
      <c r="P23" s="52">
        <f t="shared" si="2"/>
        <v>10000</v>
      </c>
    </row>
    <row r="24" spans="1:16" x14ac:dyDescent="0.35">
      <c r="A24" s="4" t="s">
        <v>7</v>
      </c>
      <c r="B24" s="5">
        <v>40438</v>
      </c>
      <c r="C24" s="4">
        <v>5.13</v>
      </c>
      <c r="D24" s="4">
        <v>0.19</v>
      </c>
      <c r="E24" s="4">
        <v>5.9</v>
      </c>
      <c r="F24" s="4">
        <v>0.96</v>
      </c>
      <c r="G24" s="4">
        <v>6.09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0.96</v>
      </c>
      <c r="N24" s="15">
        <f t="shared" si="1"/>
        <v>9600</v>
      </c>
      <c r="P24" s="52">
        <f t="shared" si="2"/>
        <v>10000</v>
      </c>
    </row>
    <row r="25" spans="1:16" x14ac:dyDescent="0.35">
      <c r="A25" s="4" t="s">
        <v>7</v>
      </c>
      <c r="B25" s="5">
        <v>40445</v>
      </c>
      <c r="C25" s="4">
        <v>5.22</v>
      </c>
      <c r="D25" s="4">
        <v>0.19</v>
      </c>
      <c r="E25" s="4">
        <v>5.9</v>
      </c>
      <c r="F25" s="4">
        <v>0.87</v>
      </c>
      <c r="G25" s="4">
        <v>6.09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0.87</v>
      </c>
      <c r="N25" s="15">
        <f t="shared" si="1"/>
        <v>8700</v>
      </c>
      <c r="P25" s="52">
        <f t="shared" si="2"/>
        <v>10000</v>
      </c>
    </row>
    <row r="26" spans="1:16" x14ac:dyDescent="0.35">
      <c r="A26" s="4" t="s">
        <v>7</v>
      </c>
      <c r="B26" s="5">
        <v>40463</v>
      </c>
      <c r="C26" s="4">
        <v>5.79</v>
      </c>
      <c r="D26" s="4">
        <v>0.3</v>
      </c>
      <c r="E26" s="4">
        <v>5.9</v>
      </c>
      <c r="F26" s="4">
        <v>0.41</v>
      </c>
      <c r="G26" s="4">
        <v>6.2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0.41</v>
      </c>
      <c r="N26" s="15">
        <f t="shared" si="1"/>
        <v>4100</v>
      </c>
      <c r="P26" s="52">
        <f t="shared" si="2"/>
        <v>10000</v>
      </c>
    </row>
    <row r="27" spans="1:16" x14ac:dyDescent="0.35">
      <c r="A27" s="4" t="s">
        <v>7</v>
      </c>
      <c r="B27" s="5">
        <v>40529</v>
      </c>
      <c r="C27" s="4">
        <v>5.97</v>
      </c>
      <c r="D27" s="4">
        <v>0.3</v>
      </c>
      <c r="E27" s="4">
        <v>7.3</v>
      </c>
      <c r="F27" s="4">
        <v>1.63</v>
      </c>
      <c r="G27" s="4">
        <v>7.6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1.63</v>
      </c>
      <c r="N27" s="8">
        <f t="shared" si="1"/>
        <v>16299.999999999998</v>
      </c>
      <c r="P27" s="52"/>
    </row>
    <row r="28" spans="1:16" x14ac:dyDescent="0.35">
      <c r="A28" s="4" t="s">
        <v>7</v>
      </c>
      <c r="B28" s="5">
        <v>40550</v>
      </c>
      <c r="C28" s="4">
        <v>5.95</v>
      </c>
      <c r="D28" s="4">
        <v>0.3</v>
      </c>
      <c r="E28" s="4">
        <v>7.3</v>
      </c>
      <c r="F28" s="4">
        <v>1.65</v>
      </c>
      <c r="G28" s="4">
        <v>7.6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1.65</v>
      </c>
      <c r="N28" s="8">
        <f t="shared" si="1"/>
        <v>16500</v>
      </c>
      <c r="P28" s="52"/>
    </row>
    <row r="29" spans="1:16" x14ac:dyDescent="0.35">
      <c r="A29" s="4" t="s">
        <v>7</v>
      </c>
      <c r="B29" s="5">
        <v>40620</v>
      </c>
      <c r="C29" s="4">
        <v>6.84</v>
      </c>
      <c r="D29" s="4">
        <v>0.3</v>
      </c>
      <c r="E29" s="4">
        <v>7.76</v>
      </c>
      <c r="F29" s="4">
        <v>1.22</v>
      </c>
      <c r="G29" s="4">
        <v>8.06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1.22</v>
      </c>
      <c r="N29" s="8">
        <f t="shared" si="1"/>
        <v>12200</v>
      </c>
      <c r="P29" s="52"/>
    </row>
    <row r="30" spans="1:16" x14ac:dyDescent="0.35">
      <c r="A30" s="4" t="s">
        <v>7</v>
      </c>
      <c r="B30" s="5">
        <v>40633</v>
      </c>
      <c r="C30" s="4">
        <v>6.93</v>
      </c>
      <c r="D30" s="4">
        <v>0.3</v>
      </c>
      <c r="E30" s="4">
        <v>7.76</v>
      </c>
      <c r="F30" s="4">
        <v>1.1299999999999999</v>
      </c>
      <c r="G30" s="4">
        <v>8.06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1.1299999999999999</v>
      </c>
      <c r="N30" s="8">
        <f t="shared" si="1"/>
        <v>11299.999999999998</v>
      </c>
      <c r="P30" s="52"/>
    </row>
    <row r="31" spans="1:16" x14ac:dyDescent="0.35">
      <c r="A31" s="4" t="s">
        <v>7</v>
      </c>
      <c r="B31" s="5">
        <v>40658</v>
      </c>
      <c r="C31" s="4">
        <v>7.62</v>
      </c>
      <c r="D31" s="4">
        <v>0.35</v>
      </c>
      <c r="E31" s="4">
        <v>7.66</v>
      </c>
      <c r="F31" s="4">
        <v>0.39</v>
      </c>
      <c r="G31" s="4">
        <v>8.01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0.39</v>
      </c>
      <c r="N31" s="15">
        <f t="shared" si="1"/>
        <v>3900</v>
      </c>
      <c r="P31" s="52">
        <f t="shared" si="2"/>
        <v>10000</v>
      </c>
    </row>
    <row r="32" spans="1:16" x14ac:dyDescent="0.35">
      <c r="A32" t="s">
        <v>8</v>
      </c>
      <c r="B32" s="1">
        <v>40564</v>
      </c>
      <c r="C32">
        <v>5.87</v>
      </c>
      <c r="D32">
        <v>0.3</v>
      </c>
      <c r="E32">
        <v>7.75</v>
      </c>
      <c r="F32">
        <v>2.1800000000000002</v>
      </c>
      <c r="G32">
        <v>8.0500000000000007</v>
      </c>
      <c r="H32">
        <v>10</v>
      </c>
      <c r="J32">
        <v>100000</v>
      </c>
      <c r="K32">
        <v>10</v>
      </c>
      <c r="L32">
        <f t="shared" si="0"/>
        <v>10000</v>
      </c>
      <c r="M32">
        <v>2.1800000000000002</v>
      </c>
      <c r="N32" s="15">
        <f t="shared" si="1"/>
        <v>21800</v>
      </c>
      <c r="P32" s="52">
        <f t="shared" si="2"/>
        <v>10000</v>
      </c>
    </row>
    <row r="33" spans="1:19" x14ac:dyDescent="0.35">
      <c r="A33" t="s">
        <v>8</v>
      </c>
      <c r="B33" s="1">
        <v>40585</v>
      </c>
      <c r="C33">
        <v>6.18</v>
      </c>
      <c r="D33">
        <v>0.3</v>
      </c>
      <c r="E33">
        <v>7.75</v>
      </c>
      <c r="F33">
        <v>1.87</v>
      </c>
      <c r="G33">
        <v>8.0500000000000007</v>
      </c>
      <c r="H33">
        <v>10</v>
      </c>
      <c r="J33">
        <v>100000</v>
      </c>
      <c r="K33">
        <v>10</v>
      </c>
      <c r="L33">
        <f t="shared" si="0"/>
        <v>10000</v>
      </c>
      <c r="M33">
        <v>1.87</v>
      </c>
      <c r="N33" s="15">
        <f t="shared" si="1"/>
        <v>18700</v>
      </c>
      <c r="P33" s="52">
        <f t="shared" si="2"/>
        <v>10000</v>
      </c>
    </row>
    <row r="34" spans="1:19" x14ac:dyDescent="0.35">
      <c r="A34" t="s">
        <v>8</v>
      </c>
      <c r="B34" s="1">
        <v>40637</v>
      </c>
      <c r="C34">
        <v>6.45</v>
      </c>
      <c r="D34">
        <v>0.35</v>
      </c>
      <c r="E34">
        <v>7.75</v>
      </c>
      <c r="F34">
        <v>1.65</v>
      </c>
      <c r="G34">
        <v>8.1</v>
      </c>
      <c r="H34">
        <v>10</v>
      </c>
      <c r="J34">
        <v>100000</v>
      </c>
      <c r="K34">
        <v>10</v>
      </c>
      <c r="L34">
        <f t="shared" si="0"/>
        <v>10000</v>
      </c>
      <c r="M34">
        <v>1.65</v>
      </c>
      <c r="N34" s="15">
        <f t="shared" si="1"/>
        <v>16500</v>
      </c>
      <c r="P34" s="52">
        <f t="shared" si="2"/>
        <v>10000</v>
      </c>
    </row>
    <row r="35" spans="1:19" x14ac:dyDescent="0.35">
      <c r="A35" t="s">
        <v>8</v>
      </c>
      <c r="B35" s="1">
        <v>40690</v>
      </c>
      <c r="C35">
        <v>6.84</v>
      </c>
      <c r="D35">
        <v>0.35</v>
      </c>
      <c r="E35">
        <v>7.75</v>
      </c>
      <c r="F35">
        <v>1.26</v>
      </c>
      <c r="G35">
        <v>8.1</v>
      </c>
      <c r="H35">
        <v>10</v>
      </c>
      <c r="J35">
        <v>100000</v>
      </c>
      <c r="K35">
        <v>10</v>
      </c>
      <c r="L35">
        <f t="shared" si="0"/>
        <v>10000</v>
      </c>
      <c r="M35">
        <v>1.26</v>
      </c>
      <c r="N35" s="15">
        <f t="shared" si="1"/>
        <v>12600</v>
      </c>
      <c r="P35" s="52">
        <f t="shared" si="2"/>
        <v>10000</v>
      </c>
    </row>
    <row r="36" spans="1:19" x14ac:dyDescent="0.35">
      <c r="A36" t="s">
        <v>8</v>
      </c>
      <c r="B36" s="1">
        <v>40702</v>
      </c>
      <c r="C36">
        <v>6.94</v>
      </c>
      <c r="D36">
        <v>0.35</v>
      </c>
      <c r="E36">
        <v>7.75</v>
      </c>
      <c r="F36">
        <v>1.1599999999999999</v>
      </c>
      <c r="G36">
        <v>8.1</v>
      </c>
      <c r="H36">
        <v>10</v>
      </c>
      <c r="J36">
        <v>100000</v>
      </c>
      <c r="K36">
        <v>10</v>
      </c>
      <c r="L36">
        <f t="shared" si="0"/>
        <v>10000</v>
      </c>
      <c r="M36">
        <v>1.1599999999999999</v>
      </c>
      <c r="N36" s="15">
        <f t="shared" si="1"/>
        <v>11600</v>
      </c>
      <c r="P36" s="52">
        <f t="shared" si="2"/>
        <v>10000</v>
      </c>
    </row>
    <row r="37" spans="1:19" x14ac:dyDescent="0.35">
      <c r="A37" t="s">
        <v>8</v>
      </c>
      <c r="B37" s="1">
        <v>40973</v>
      </c>
      <c r="C37">
        <v>6.66</v>
      </c>
      <c r="D37">
        <v>0.35</v>
      </c>
      <c r="E37">
        <v>6.74</v>
      </c>
      <c r="F37">
        <v>0.43</v>
      </c>
      <c r="G37">
        <v>7.09</v>
      </c>
      <c r="H37">
        <v>10</v>
      </c>
      <c r="J37">
        <v>100000</v>
      </c>
      <c r="K37">
        <v>10</v>
      </c>
      <c r="L37">
        <f t="shared" si="0"/>
        <v>10000</v>
      </c>
      <c r="M37">
        <v>0.43</v>
      </c>
      <c r="N37" s="8">
        <f t="shared" si="1"/>
        <v>4300</v>
      </c>
      <c r="P37" s="52"/>
    </row>
    <row r="38" spans="1:19" x14ac:dyDescent="0.35">
      <c r="A38" t="s">
        <v>8</v>
      </c>
      <c r="B38" s="1">
        <v>40980</v>
      </c>
      <c r="C38">
        <v>6.72</v>
      </c>
      <c r="D38">
        <v>0.35</v>
      </c>
      <c r="E38">
        <v>6.74</v>
      </c>
      <c r="F38">
        <v>0.37</v>
      </c>
      <c r="G38">
        <v>7.09</v>
      </c>
      <c r="H38">
        <v>10</v>
      </c>
      <c r="J38">
        <v>100000</v>
      </c>
      <c r="K38">
        <v>10</v>
      </c>
      <c r="L38">
        <f t="shared" si="0"/>
        <v>10000</v>
      </c>
      <c r="M38">
        <v>0.37</v>
      </c>
      <c r="N38" s="8">
        <f t="shared" si="1"/>
        <v>3700</v>
      </c>
      <c r="P38" s="52"/>
    </row>
    <row r="39" spans="1:19" x14ac:dyDescent="0.35">
      <c r="A39" t="s">
        <v>8</v>
      </c>
      <c r="B39" s="1">
        <v>40988</v>
      </c>
      <c r="C39">
        <v>6.47</v>
      </c>
      <c r="D39">
        <v>0.35</v>
      </c>
      <c r="E39">
        <v>6.66</v>
      </c>
      <c r="F39">
        <v>0.54</v>
      </c>
      <c r="G39">
        <v>7.01</v>
      </c>
      <c r="H39">
        <v>10</v>
      </c>
      <c r="J39">
        <v>100000</v>
      </c>
      <c r="K39">
        <v>10</v>
      </c>
      <c r="L39">
        <f t="shared" si="0"/>
        <v>10000</v>
      </c>
      <c r="M39">
        <v>0.54</v>
      </c>
      <c r="N39" s="8">
        <f t="shared" si="1"/>
        <v>5400</v>
      </c>
      <c r="P39" s="52"/>
    </row>
    <row r="40" spans="1:19" x14ac:dyDescent="0.35">
      <c r="A40" t="s">
        <v>8</v>
      </c>
      <c r="B40" s="1">
        <v>41033</v>
      </c>
      <c r="C40">
        <v>6.62</v>
      </c>
      <c r="D40">
        <v>0.27</v>
      </c>
      <c r="E40">
        <v>6.66</v>
      </c>
      <c r="F40">
        <v>0.31</v>
      </c>
      <c r="G40">
        <v>6.93</v>
      </c>
      <c r="H40">
        <v>10</v>
      </c>
      <c r="J40">
        <v>100000</v>
      </c>
      <c r="K40">
        <v>10</v>
      </c>
      <c r="L40">
        <f t="shared" si="0"/>
        <v>10000</v>
      </c>
      <c r="M40">
        <v>0.31</v>
      </c>
      <c r="N40" s="8">
        <f t="shared" si="1"/>
        <v>3100</v>
      </c>
      <c r="P40" s="52"/>
    </row>
    <row r="41" spans="1:19" x14ac:dyDescent="0.35">
      <c r="A41" t="s">
        <v>8</v>
      </c>
      <c r="B41" s="1">
        <v>41080</v>
      </c>
      <c r="C41">
        <v>6.12</v>
      </c>
      <c r="D41">
        <v>0.26</v>
      </c>
      <c r="E41">
        <v>7.77</v>
      </c>
      <c r="F41">
        <v>1.91</v>
      </c>
      <c r="G41">
        <v>8.0299999999999994</v>
      </c>
      <c r="H41">
        <v>10</v>
      </c>
      <c r="J41">
        <v>100000</v>
      </c>
      <c r="K41">
        <v>10</v>
      </c>
      <c r="L41">
        <f t="shared" si="0"/>
        <v>10000</v>
      </c>
      <c r="M41">
        <v>1.91</v>
      </c>
      <c r="N41" s="8">
        <f t="shared" si="1"/>
        <v>19100</v>
      </c>
      <c r="P41" s="52"/>
      <c r="Q41"/>
      <c r="R41"/>
      <c r="S41"/>
    </row>
    <row r="42" spans="1:19" x14ac:dyDescent="0.35">
      <c r="A42" s="4" t="s">
        <v>9</v>
      </c>
      <c r="B42" s="5">
        <v>40984</v>
      </c>
      <c r="C42" s="4">
        <v>5.74</v>
      </c>
      <c r="D42" s="4">
        <v>0.35</v>
      </c>
      <c r="E42" s="4">
        <v>8.39</v>
      </c>
      <c r="F42" s="4">
        <v>3</v>
      </c>
      <c r="G42" s="4">
        <v>8.74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3</v>
      </c>
      <c r="N42" s="15">
        <f t="shared" si="1"/>
        <v>30000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41004</v>
      </c>
      <c r="C43" s="4">
        <v>5.5</v>
      </c>
      <c r="D43" s="4">
        <v>0.35</v>
      </c>
      <c r="E43" s="4">
        <v>8.39</v>
      </c>
      <c r="F43" s="4">
        <v>3.24</v>
      </c>
      <c r="G43" s="4">
        <v>8.74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3.24</v>
      </c>
      <c r="N43" s="15">
        <f t="shared" si="1"/>
        <v>32400.000000000004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41079</v>
      </c>
      <c r="C44" s="4">
        <v>5.64</v>
      </c>
      <c r="D44" s="4">
        <v>0.26</v>
      </c>
      <c r="E44" s="4">
        <v>8.39</v>
      </c>
      <c r="F44" s="4">
        <v>3.01</v>
      </c>
      <c r="G44" s="4">
        <v>8.65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3.01</v>
      </c>
      <c r="N44" s="15">
        <f t="shared" si="1"/>
        <v>30099.999999999996</v>
      </c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41086</v>
      </c>
      <c r="C45" s="4">
        <v>6.24</v>
      </c>
      <c r="D45" s="4">
        <v>0.26</v>
      </c>
      <c r="E45" s="4">
        <v>8.39</v>
      </c>
      <c r="F45" s="4">
        <v>2.41</v>
      </c>
      <c r="G45" s="4">
        <v>8.65</v>
      </c>
      <c r="H45" s="4">
        <v>10</v>
      </c>
      <c r="J45" s="4">
        <v>100000</v>
      </c>
      <c r="K45" s="4">
        <v>10</v>
      </c>
      <c r="L45" s="4">
        <f t="shared" si="0"/>
        <v>10000</v>
      </c>
      <c r="M45" s="4">
        <v>2.41</v>
      </c>
      <c r="N45" s="15">
        <f t="shared" si="1"/>
        <v>24100</v>
      </c>
      <c r="P45" s="52">
        <f t="shared" si="2"/>
        <v>10000</v>
      </c>
      <c r="Q45"/>
      <c r="R45"/>
      <c r="S45"/>
    </row>
    <row r="46" spans="1:19" x14ac:dyDescent="0.35">
      <c r="A46" s="4" t="s">
        <v>9</v>
      </c>
      <c r="B46" s="5">
        <v>41149</v>
      </c>
      <c r="C46" s="4">
        <v>7.95</v>
      </c>
      <c r="D46" s="4">
        <v>0.4</v>
      </c>
      <c r="E46" s="4">
        <v>8.14</v>
      </c>
      <c r="F46" s="4">
        <v>0.59</v>
      </c>
      <c r="G46" s="4">
        <v>8.5399999999999991</v>
      </c>
      <c r="H46" s="4">
        <v>10</v>
      </c>
      <c r="J46" s="4">
        <v>100000</v>
      </c>
      <c r="K46" s="4">
        <v>10</v>
      </c>
      <c r="L46" s="4">
        <f t="shared" si="0"/>
        <v>10000</v>
      </c>
      <c r="M46" s="4">
        <v>0.59</v>
      </c>
      <c r="N46" s="15">
        <f t="shared" si="1"/>
        <v>5900</v>
      </c>
      <c r="P46" s="52">
        <f t="shared" si="2"/>
        <v>10000</v>
      </c>
      <c r="Q46"/>
      <c r="R46"/>
      <c r="S46"/>
    </row>
    <row r="47" spans="1:19" x14ac:dyDescent="0.35">
      <c r="A47" s="4" t="s">
        <v>9</v>
      </c>
      <c r="B47" s="5">
        <v>41344</v>
      </c>
      <c r="C47" s="4">
        <v>7.34</v>
      </c>
      <c r="D47" s="4">
        <v>0.32</v>
      </c>
      <c r="E47" s="4">
        <v>7.41</v>
      </c>
      <c r="F47" s="4">
        <v>0.4</v>
      </c>
      <c r="G47" s="4">
        <v>7.74</v>
      </c>
      <c r="H47" s="4">
        <v>12.5</v>
      </c>
      <c r="J47" s="4">
        <v>100000</v>
      </c>
      <c r="K47" s="4">
        <v>12.5</v>
      </c>
      <c r="L47" s="4">
        <f t="shared" si="0"/>
        <v>12500</v>
      </c>
      <c r="M47" s="4">
        <v>0.4</v>
      </c>
      <c r="N47" s="8">
        <f t="shared" si="1"/>
        <v>5000</v>
      </c>
      <c r="P47" s="52"/>
      <c r="Q47"/>
      <c r="R47"/>
      <c r="S47"/>
    </row>
    <row r="48" spans="1:19" x14ac:dyDescent="0.35">
      <c r="A48" s="4" t="s">
        <v>9</v>
      </c>
      <c r="B48" s="5">
        <v>41353</v>
      </c>
      <c r="C48" s="4">
        <v>7.32</v>
      </c>
      <c r="D48" s="4">
        <v>0.32</v>
      </c>
      <c r="E48" s="4">
        <v>7.35</v>
      </c>
      <c r="F48" s="4">
        <v>0.35</v>
      </c>
      <c r="G48" s="4">
        <v>7.67</v>
      </c>
      <c r="H48" s="4">
        <v>12.5</v>
      </c>
      <c r="J48" s="4">
        <v>100000</v>
      </c>
      <c r="K48" s="4">
        <v>12.5</v>
      </c>
      <c r="L48" s="4">
        <f t="shared" si="0"/>
        <v>12500</v>
      </c>
      <c r="M48" s="4">
        <v>0.35</v>
      </c>
      <c r="N48" s="8">
        <f t="shared" si="1"/>
        <v>4375</v>
      </c>
      <c r="P48" s="52"/>
      <c r="Q48"/>
      <c r="R48"/>
      <c r="S48"/>
    </row>
    <row r="49" spans="1:19" x14ac:dyDescent="0.35">
      <c r="A49" s="4" t="s">
        <v>9</v>
      </c>
      <c r="B49" s="5">
        <v>41435</v>
      </c>
      <c r="C49" s="4">
        <v>6.5</v>
      </c>
      <c r="D49" s="4">
        <v>0.4</v>
      </c>
      <c r="E49" s="4">
        <v>7.17</v>
      </c>
      <c r="F49" s="4">
        <v>1.07</v>
      </c>
      <c r="G49" s="4">
        <v>7.57</v>
      </c>
      <c r="H49" s="4">
        <v>12.5</v>
      </c>
      <c r="J49" s="4">
        <v>100000</v>
      </c>
      <c r="K49" s="4">
        <v>12.5</v>
      </c>
      <c r="L49" s="4">
        <f t="shared" si="0"/>
        <v>12500</v>
      </c>
      <c r="M49" s="4">
        <v>1.07</v>
      </c>
      <c r="N49" s="8">
        <f t="shared" si="1"/>
        <v>13375</v>
      </c>
      <c r="P49" s="52"/>
      <c r="Q49"/>
      <c r="R49"/>
      <c r="S49"/>
    </row>
    <row r="50" spans="1:19" x14ac:dyDescent="0.35">
      <c r="A50" s="4" t="s">
        <v>9</v>
      </c>
      <c r="B50" s="5">
        <v>41445</v>
      </c>
      <c r="C50" s="4">
        <v>6.73</v>
      </c>
      <c r="D50" s="4">
        <v>0.4</v>
      </c>
      <c r="E50" s="4">
        <v>7.17</v>
      </c>
      <c r="F50" s="4">
        <v>0.84</v>
      </c>
      <c r="G50" s="4">
        <v>7.57</v>
      </c>
      <c r="H50" s="4">
        <v>12.5</v>
      </c>
      <c r="J50" s="4">
        <v>100000</v>
      </c>
      <c r="K50" s="4">
        <v>12.5</v>
      </c>
      <c r="L50" s="4">
        <f t="shared" si="0"/>
        <v>12500</v>
      </c>
      <c r="M50" s="4">
        <v>0.84</v>
      </c>
      <c r="N50" s="8">
        <f t="shared" si="1"/>
        <v>10500</v>
      </c>
      <c r="P50" s="52"/>
      <c r="Q50"/>
      <c r="R50"/>
      <c r="S50"/>
    </row>
    <row r="51" spans="1:19" x14ac:dyDescent="0.35">
      <c r="A51" t="s">
        <v>10</v>
      </c>
      <c r="B51" s="1">
        <v>41354</v>
      </c>
      <c r="C51">
        <v>5.68</v>
      </c>
      <c r="D51">
        <v>0.32</v>
      </c>
      <c r="E51">
        <v>5.72</v>
      </c>
      <c r="F51">
        <v>0.36</v>
      </c>
      <c r="G51">
        <v>6.04</v>
      </c>
      <c r="H51">
        <v>10</v>
      </c>
      <c r="J51">
        <v>100000</v>
      </c>
      <c r="K51">
        <v>10</v>
      </c>
      <c r="L51">
        <f t="shared" si="0"/>
        <v>10000</v>
      </c>
      <c r="M51">
        <v>0.36</v>
      </c>
      <c r="N51" s="15">
        <f t="shared" si="1"/>
        <v>3600</v>
      </c>
      <c r="O51" s="8">
        <v>3600</v>
      </c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41444</v>
      </c>
      <c r="C52">
        <v>5.7</v>
      </c>
      <c r="D52">
        <v>0.4</v>
      </c>
      <c r="E52">
        <v>5.7</v>
      </c>
      <c r="F52">
        <v>0.4</v>
      </c>
      <c r="G52">
        <v>6.1</v>
      </c>
      <c r="H52">
        <v>10</v>
      </c>
      <c r="J52">
        <v>100000</v>
      </c>
      <c r="K52">
        <v>10</v>
      </c>
      <c r="L52">
        <f t="shared" si="0"/>
        <v>10000</v>
      </c>
      <c r="M52">
        <v>0.4</v>
      </c>
      <c r="N52" s="15">
        <f t="shared" si="1"/>
        <v>4000</v>
      </c>
      <c r="O52" s="8">
        <v>4000</v>
      </c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41702</v>
      </c>
      <c r="C53">
        <v>4.7699999999999996</v>
      </c>
      <c r="D53">
        <v>0.35</v>
      </c>
      <c r="E53">
        <v>4.8600000000000003</v>
      </c>
      <c r="F53">
        <v>0.44</v>
      </c>
      <c r="G53">
        <v>5.21</v>
      </c>
      <c r="H53">
        <v>10</v>
      </c>
      <c r="J53">
        <v>100000</v>
      </c>
      <c r="K53">
        <v>10</v>
      </c>
      <c r="L53">
        <f t="shared" si="0"/>
        <v>10000</v>
      </c>
      <c r="M53">
        <v>0.44</v>
      </c>
      <c r="N53" s="16">
        <f t="shared" si="1"/>
        <v>4400</v>
      </c>
      <c r="P53" s="52"/>
      <c r="Q53"/>
      <c r="R53"/>
      <c r="S53"/>
    </row>
    <row r="54" spans="1:19" x14ac:dyDescent="0.35">
      <c r="A54" t="s">
        <v>10</v>
      </c>
      <c r="B54" s="1">
        <v>41729</v>
      </c>
      <c r="C54">
        <v>5.0199999999999996</v>
      </c>
      <c r="D54">
        <v>0.35</v>
      </c>
      <c r="E54">
        <v>5.16</v>
      </c>
      <c r="F54">
        <v>0.49</v>
      </c>
      <c r="G54">
        <v>5.51</v>
      </c>
      <c r="H54">
        <v>10</v>
      </c>
      <c r="J54">
        <v>100000</v>
      </c>
      <c r="K54">
        <v>10</v>
      </c>
      <c r="L54">
        <f t="shared" si="0"/>
        <v>10000</v>
      </c>
      <c r="M54">
        <v>0.49</v>
      </c>
      <c r="N54" s="16">
        <f t="shared" si="1"/>
        <v>4900</v>
      </c>
      <c r="P54" s="52"/>
      <c r="Q54"/>
      <c r="R54"/>
      <c r="S54"/>
    </row>
    <row r="55" spans="1:19" x14ac:dyDescent="0.35">
      <c r="A55" t="s">
        <v>10</v>
      </c>
      <c r="B55" s="1">
        <v>41743</v>
      </c>
      <c r="C55">
        <v>5.03</v>
      </c>
      <c r="D55">
        <v>0.35</v>
      </c>
      <c r="E55">
        <v>5.16</v>
      </c>
      <c r="F55">
        <v>0.48</v>
      </c>
      <c r="G55">
        <v>5.51</v>
      </c>
      <c r="H55">
        <v>10</v>
      </c>
      <c r="J55">
        <v>100000</v>
      </c>
      <c r="K55">
        <v>10</v>
      </c>
      <c r="L55">
        <f t="shared" si="0"/>
        <v>10000</v>
      </c>
      <c r="M55">
        <v>0.48</v>
      </c>
      <c r="N55" s="15">
        <f t="shared" si="1"/>
        <v>4800</v>
      </c>
      <c r="O55" s="8">
        <v>4800</v>
      </c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41752</v>
      </c>
      <c r="C56">
        <v>5.03</v>
      </c>
      <c r="D56">
        <v>0.35</v>
      </c>
      <c r="E56">
        <v>5.16</v>
      </c>
      <c r="F56">
        <v>0.48</v>
      </c>
      <c r="G56">
        <v>5.51</v>
      </c>
      <c r="H56">
        <v>10</v>
      </c>
      <c r="J56">
        <v>100000</v>
      </c>
      <c r="K56">
        <v>10</v>
      </c>
      <c r="L56">
        <f t="shared" si="0"/>
        <v>10000</v>
      </c>
      <c r="M56">
        <v>0.48</v>
      </c>
      <c r="N56" s="15">
        <f t="shared" si="1"/>
        <v>4800</v>
      </c>
      <c r="O56" s="8">
        <v>4800</v>
      </c>
      <c r="P56" s="52">
        <f t="shared" si="2"/>
        <v>10000</v>
      </c>
      <c r="Q56"/>
      <c r="R56"/>
      <c r="S56"/>
    </row>
    <row r="57" spans="1:19" x14ac:dyDescent="0.35">
      <c r="A57" t="s">
        <v>10</v>
      </c>
      <c r="B57" s="1">
        <v>41764</v>
      </c>
      <c r="C57">
        <v>5.03</v>
      </c>
      <c r="D57">
        <v>0.35</v>
      </c>
      <c r="E57">
        <v>5.13</v>
      </c>
      <c r="F57">
        <v>0.45</v>
      </c>
      <c r="G57">
        <v>5.48</v>
      </c>
      <c r="H57">
        <v>10</v>
      </c>
      <c r="J57">
        <v>100000</v>
      </c>
      <c r="K57">
        <v>10</v>
      </c>
      <c r="L57">
        <f t="shared" si="0"/>
        <v>10000</v>
      </c>
      <c r="M57">
        <v>0.45</v>
      </c>
      <c r="N57" s="16">
        <f t="shared" si="1"/>
        <v>4500</v>
      </c>
      <c r="P57" s="52"/>
      <c r="Q57"/>
      <c r="R57"/>
      <c r="S57"/>
    </row>
    <row r="58" spans="1:19" x14ac:dyDescent="0.35">
      <c r="A58" t="s">
        <v>10</v>
      </c>
      <c r="B58" s="1">
        <v>41772</v>
      </c>
      <c r="C58">
        <v>5.03</v>
      </c>
      <c r="D58">
        <v>0.3</v>
      </c>
      <c r="E58">
        <v>5.03</v>
      </c>
      <c r="F58">
        <v>0.3</v>
      </c>
      <c r="G58">
        <v>5.33</v>
      </c>
      <c r="H58">
        <v>10</v>
      </c>
      <c r="J58">
        <v>100000</v>
      </c>
      <c r="K58">
        <v>10</v>
      </c>
      <c r="L58">
        <f t="shared" si="0"/>
        <v>10000</v>
      </c>
      <c r="M58">
        <v>0.3</v>
      </c>
      <c r="N58" s="16">
        <f t="shared" si="1"/>
        <v>3000</v>
      </c>
      <c r="P58" s="52"/>
      <c r="Q58"/>
      <c r="R58"/>
      <c r="S58"/>
    </row>
    <row r="59" spans="1:19" x14ac:dyDescent="0.35">
      <c r="A59" t="s">
        <v>10</v>
      </c>
      <c r="B59" s="1">
        <v>41787</v>
      </c>
      <c r="C59">
        <v>4.72</v>
      </c>
      <c r="D59">
        <v>0.3</v>
      </c>
      <c r="E59">
        <v>4.72</v>
      </c>
      <c r="F59">
        <v>0.3</v>
      </c>
      <c r="G59">
        <v>5.0199999999999996</v>
      </c>
      <c r="H59">
        <v>10</v>
      </c>
      <c r="J59">
        <v>100000</v>
      </c>
      <c r="K59">
        <v>10</v>
      </c>
      <c r="L59">
        <f t="shared" si="0"/>
        <v>10000</v>
      </c>
      <c r="M59">
        <v>0.3</v>
      </c>
      <c r="N59" s="16">
        <f t="shared" si="1"/>
        <v>3000</v>
      </c>
      <c r="P59" s="52"/>
      <c r="Q59"/>
      <c r="R59"/>
      <c r="S59"/>
    </row>
    <row r="60" spans="1:19" x14ac:dyDescent="0.35">
      <c r="A60" t="s">
        <v>10</v>
      </c>
      <c r="B60" s="1">
        <v>41810</v>
      </c>
      <c r="C60">
        <v>4.53</v>
      </c>
      <c r="D60">
        <v>0.3</v>
      </c>
      <c r="E60">
        <v>4.53</v>
      </c>
      <c r="F60">
        <v>0.3</v>
      </c>
      <c r="G60">
        <v>4.83</v>
      </c>
      <c r="H60">
        <v>10</v>
      </c>
      <c r="J60">
        <v>100000</v>
      </c>
      <c r="K60">
        <v>10</v>
      </c>
      <c r="L60">
        <f t="shared" si="0"/>
        <v>10000</v>
      </c>
      <c r="M60">
        <v>0.3</v>
      </c>
      <c r="N60" s="16">
        <f t="shared" si="1"/>
        <v>3000</v>
      </c>
      <c r="P60" s="52"/>
      <c r="Q60"/>
      <c r="R60"/>
      <c r="S60"/>
    </row>
    <row r="61" spans="1:19" x14ac:dyDescent="0.35">
      <c r="A61" s="4" t="s">
        <v>11</v>
      </c>
      <c r="B61" s="5">
        <v>41701</v>
      </c>
      <c r="C61" s="4">
        <v>4.76</v>
      </c>
      <c r="D61" s="4">
        <v>0.35</v>
      </c>
      <c r="E61" s="4">
        <v>5.13</v>
      </c>
      <c r="F61" s="4">
        <v>0.72</v>
      </c>
      <c r="G61" s="4">
        <v>5.48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0.72</v>
      </c>
      <c r="N61" s="15">
        <f t="shared" si="1"/>
        <v>7200</v>
      </c>
      <c r="O61" s="8">
        <v>7200</v>
      </c>
      <c r="P61" s="52">
        <f t="shared" si="2"/>
        <v>10000</v>
      </c>
      <c r="Q61"/>
      <c r="R61"/>
      <c r="S61"/>
    </row>
    <row r="62" spans="1:19" x14ac:dyDescent="0.35">
      <c r="A62" s="4" t="s">
        <v>11</v>
      </c>
      <c r="B62" s="5">
        <v>41782</v>
      </c>
      <c r="C62" s="4">
        <v>4.75</v>
      </c>
      <c r="D62" s="4">
        <v>0.3</v>
      </c>
      <c r="E62" s="4">
        <v>4.75</v>
      </c>
      <c r="F62" s="4">
        <v>0.3</v>
      </c>
      <c r="G62" s="4">
        <v>5.05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0.3</v>
      </c>
      <c r="N62" s="8">
        <f t="shared" si="1"/>
        <v>3000</v>
      </c>
      <c r="P62" s="52"/>
      <c r="Q62"/>
      <c r="R62"/>
      <c r="S62"/>
    </row>
    <row r="63" spans="1:19" x14ac:dyDescent="0.35">
      <c r="A63" s="4" t="s">
        <v>11</v>
      </c>
      <c r="B63" s="5">
        <v>41803</v>
      </c>
      <c r="C63" s="4">
        <v>4.47</v>
      </c>
      <c r="D63" s="4">
        <v>0.3</v>
      </c>
      <c r="E63" s="4">
        <v>4.5199999999999996</v>
      </c>
      <c r="F63" s="4">
        <v>0.35</v>
      </c>
      <c r="G63" s="4">
        <v>4.82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0.35</v>
      </c>
      <c r="N63" s="8">
        <f t="shared" si="1"/>
        <v>3500</v>
      </c>
      <c r="P63" s="52"/>
      <c r="Q63"/>
      <c r="R63"/>
      <c r="S63"/>
    </row>
    <row r="64" spans="1:19" x14ac:dyDescent="0.35">
      <c r="A64" s="4" t="s">
        <v>11</v>
      </c>
      <c r="B64" s="5">
        <v>41817</v>
      </c>
      <c r="C64" s="4">
        <v>4.47</v>
      </c>
      <c r="D64" s="4">
        <v>0.3</v>
      </c>
      <c r="E64" s="4">
        <v>4.47</v>
      </c>
      <c r="F64" s="4">
        <v>0.3</v>
      </c>
      <c r="G64" s="4">
        <v>4.7699999999999996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0.3</v>
      </c>
      <c r="N64" s="15">
        <f t="shared" si="1"/>
        <v>3000</v>
      </c>
      <c r="O64" s="8">
        <v>3000</v>
      </c>
      <c r="P64" s="52">
        <f t="shared" si="2"/>
        <v>10000</v>
      </c>
      <c r="Q64"/>
      <c r="R64"/>
      <c r="S64"/>
    </row>
    <row r="65" spans="1:19" x14ac:dyDescent="0.35">
      <c r="A65" s="4" t="s">
        <v>11</v>
      </c>
      <c r="B65" s="5">
        <v>42073</v>
      </c>
      <c r="C65" s="4">
        <v>3.82</v>
      </c>
      <c r="D65" s="4">
        <v>0.2</v>
      </c>
      <c r="E65" s="4">
        <v>3.84</v>
      </c>
      <c r="F65" s="4">
        <v>0.22</v>
      </c>
      <c r="G65" s="4">
        <v>4.04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0.22</v>
      </c>
      <c r="N65" s="8">
        <f t="shared" si="1"/>
        <v>2200</v>
      </c>
      <c r="P65" s="52"/>
      <c r="Q65"/>
      <c r="R65"/>
      <c r="S65"/>
    </row>
    <row r="66" spans="1:19" x14ac:dyDescent="0.35">
      <c r="A66" s="4" t="s">
        <v>11</v>
      </c>
      <c r="B66" s="5">
        <v>42073</v>
      </c>
      <c r="C66" s="4">
        <v>3.82</v>
      </c>
      <c r="D66" s="4">
        <v>0.2</v>
      </c>
      <c r="E66" s="4">
        <v>3.84</v>
      </c>
      <c r="F66" s="4">
        <v>0.22</v>
      </c>
      <c r="G66" s="4">
        <v>4.04</v>
      </c>
      <c r="H66" s="4">
        <v>5</v>
      </c>
      <c r="J66" s="4">
        <v>100000</v>
      </c>
      <c r="K66" s="4">
        <v>5</v>
      </c>
      <c r="L66" s="4">
        <f t="shared" si="0"/>
        <v>5000</v>
      </c>
      <c r="M66" s="4">
        <v>0.22</v>
      </c>
      <c r="N66" s="8">
        <f t="shared" si="1"/>
        <v>1100</v>
      </c>
      <c r="P66" s="52"/>
      <c r="Q66"/>
      <c r="R66"/>
      <c r="S66"/>
    </row>
    <row r="67" spans="1:19" x14ac:dyDescent="0.35">
      <c r="A67" s="4" t="s">
        <v>11</v>
      </c>
      <c r="B67" s="5">
        <v>42083</v>
      </c>
      <c r="C67" s="4">
        <v>3.85</v>
      </c>
      <c r="D67" s="4">
        <v>0.2</v>
      </c>
      <c r="E67" s="4">
        <v>3.95</v>
      </c>
      <c r="F67" s="4">
        <v>0.3</v>
      </c>
      <c r="G67" s="4">
        <v>4.1500000000000004</v>
      </c>
      <c r="H67" s="4">
        <v>15</v>
      </c>
      <c r="J67" s="4">
        <v>100000</v>
      </c>
      <c r="K67" s="4">
        <v>15</v>
      </c>
      <c r="L67" s="4">
        <f t="shared" ref="L67:L85" si="5">(J67*(K67/100))</f>
        <v>15000</v>
      </c>
      <c r="M67" s="4">
        <v>0.3</v>
      </c>
      <c r="N67" s="8">
        <f t="shared" ref="N67:N85" si="6">PRODUCT(M67,L67)</f>
        <v>4500</v>
      </c>
      <c r="P67" s="52"/>
      <c r="Q67"/>
      <c r="R67"/>
      <c r="S67"/>
    </row>
    <row r="68" spans="1:19" x14ac:dyDescent="0.35">
      <c r="A68" s="4" t="s">
        <v>11</v>
      </c>
      <c r="B68" s="5">
        <v>42165</v>
      </c>
      <c r="C68" s="4">
        <v>3.57</v>
      </c>
      <c r="D68" s="4">
        <v>0.2</v>
      </c>
      <c r="E68" s="4">
        <v>4.34</v>
      </c>
      <c r="F68" s="4">
        <v>0.97</v>
      </c>
      <c r="G68" s="4">
        <v>4.54</v>
      </c>
      <c r="H68" s="4">
        <v>15</v>
      </c>
      <c r="J68" s="4">
        <v>100000</v>
      </c>
      <c r="K68" s="4">
        <v>15</v>
      </c>
      <c r="L68" s="4">
        <f t="shared" si="5"/>
        <v>15000</v>
      </c>
      <c r="M68" s="4">
        <v>0.97</v>
      </c>
      <c r="N68" s="15">
        <f t="shared" si="6"/>
        <v>14550</v>
      </c>
      <c r="P68" s="52">
        <f t="shared" ref="P68:P85" si="7">L68</f>
        <v>15000</v>
      </c>
      <c r="Q68"/>
      <c r="R68"/>
      <c r="S68"/>
    </row>
    <row r="69" spans="1:19" x14ac:dyDescent="0.35">
      <c r="A69" s="4" t="s">
        <v>11</v>
      </c>
      <c r="B69" s="5">
        <v>42177</v>
      </c>
      <c r="C69" s="4">
        <v>3.6</v>
      </c>
      <c r="D69" s="4">
        <v>0.2</v>
      </c>
      <c r="E69" s="4">
        <v>4.34</v>
      </c>
      <c r="F69" s="4">
        <v>0.94</v>
      </c>
      <c r="G69" s="4">
        <v>4.54</v>
      </c>
      <c r="H69" s="4">
        <v>15</v>
      </c>
      <c r="J69" s="4">
        <v>100000</v>
      </c>
      <c r="K69" s="4">
        <v>15</v>
      </c>
      <c r="L69" s="4">
        <f t="shared" si="5"/>
        <v>15000</v>
      </c>
      <c r="M69" s="4">
        <v>0.94</v>
      </c>
      <c r="N69" s="15">
        <f t="shared" si="6"/>
        <v>14100</v>
      </c>
      <c r="P69" s="52">
        <f t="shared" si="7"/>
        <v>15000</v>
      </c>
      <c r="Q69"/>
      <c r="R69"/>
      <c r="S69"/>
    </row>
    <row r="70" spans="1:19" x14ac:dyDescent="0.35">
      <c r="A70" t="s">
        <v>12</v>
      </c>
      <c r="B70" s="1">
        <v>42185</v>
      </c>
      <c r="C70">
        <v>4.32</v>
      </c>
      <c r="D70">
        <v>0.2</v>
      </c>
      <c r="E70">
        <v>4.5199999999999996</v>
      </c>
      <c r="F70">
        <v>0.4</v>
      </c>
      <c r="G70">
        <v>4.72</v>
      </c>
      <c r="H70">
        <v>10</v>
      </c>
      <c r="J70">
        <v>100000</v>
      </c>
      <c r="K70">
        <v>10</v>
      </c>
      <c r="L70">
        <f t="shared" si="5"/>
        <v>10000</v>
      </c>
      <c r="M70">
        <v>0.4</v>
      </c>
      <c r="N70" s="15">
        <f t="shared" si="6"/>
        <v>4000</v>
      </c>
      <c r="O70" s="8">
        <v>4000</v>
      </c>
      <c r="P70" s="52">
        <f t="shared" si="7"/>
        <v>10000</v>
      </c>
      <c r="Q70"/>
      <c r="R70"/>
      <c r="S70"/>
    </row>
    <row r="71" spans="1:19" x14ac:dyDescent="0.35">
      <c r="A71" t="s">
        <v>12</v>
      </c>
      <c r="B71" s="1">
        <v>42439</v>
      </c>
      <c r="C71">
        <v>3.62</v>
      </c>
      <c r="D71">
        <v>0.18</v>
      </c>
      <c r="E71">
        <v>3.68</v>
      </c>
      <c r="F71">
        <v>0.24</v>
      </c>
      <c r="G71">
        <v>3.86</v>
      </c>
      <c r="H71">
        <v>22.5</v>
      </c>
      <c r="J71">
        <v>100000</v>
      </c>
      <c r="K71">
        <v>22.5</v>
      </c>
      <c r="L71">
        <f t="shared" si="5"/>
        <v>22500</v>
      </c>
      <c r="M71">
        <v>0.24</v>
      </c>
      <c r="N71" s="15">
        <f t="shared" si="6"/>
        <v>5400</v>
      </c>
      <c r="O71" s="8">
        <v>5400</v>
      </c>
      <c r="P71" s="52">
        <f t="shared" si="7"/>
        <v>22500</v>
      </c>
      <c r="Q71"/>
      <c r="R71"/>
      <c r="S71"/>
    </row>
    <row r="72" spans="1:19" x14ac:dyDescent="0.35">
      <c r="A72" t="s">
        <v>12</v>
      </c>
      <c r="B72" s="1">
        <v>42450</v>
      </c>
      <c r="C72">
        <v>3.69</v>
      </c>
      <c r="D72">
        <v>0.18</v>
      </c>
      <c r="E72">
        <v>3.95</v>
      </c>
      <c r="F72">
        <v>0.44</v>
      </c>
      <c r="G72">
        <v>4.13</v>
      </c>
      <c r="H72">
        <v>17.5</v>
      </c>
      <c r="J72">
        <v>100000</v>
      </c>
      <c r="K72">
        <v>17.5</v>
      </c>
      <c r="L72">
        <f t="shared" si="5"/>
        <v>17500</v>
      </c>
      <c r="M72">
        <v>0.44</v>
      </c>
      <c r="N72" s="8">
        <f t="shared" si="6"/>
        <v>7700</v>
      </c>
      <c r="P72" s="52"/>
      <c r="Q72"/>
      <c r="R72"/>
      <c r="S72"/>
    </row>
    <row r="73" spans="1:19" x14ac:dyDescent="0.35">
      <c r="A73" t="s">
        <v>12</v>
      </c>
      <c r="B73" s="1">
        <v>42450</v>
      </c>
      <c r="C73">
        <v>3.69</v>
      </c>
      <c r="D73">
        <v>0.18</v>
      </c>
      <c r="E73">
        <v>3.95</v>
      </c>
      <c r="F73">
        <v>0.44</v>
      </c>
      <c r="G73">
        <v>4.13</v>
      </c>
      <c r="H73">
        <v>5</v>
      </c>
      <c r="J73">
        <v>100000</v>
      </c>
      <c r="K73">
        <v>5</v>
      </c>
      <c r="L73">
        <f t="shared" si="5"/>
        <v>5000</v>
      </c>
      <c r="M73">
        <v>0.44</v>
      </c>
      <c r="N73" s="8">
        <f t="shared" si="6"/>
        <v>2200</v>
      </c>
      <c r="O73" s="8">
        <v>-2200</v>
      </c>
      <c r="P73" s="52"/>
      <c r="Q73"/>
      <c r="R73"/>
      <c r="S73"/>
    </row>
    <row r="74" spans="1:19" x14ac:dyDescent="0.35">
      <c r="A74" t="s">
        <v>12</v>
      </c>
      <c r="B74" s="1">
        <v>42515</v>
      </c>
      <c r="C74">
        <v>4.05</v>
      </c>
      <c r="D74">
        <v>0.19</v>
      </c>
      <c r="E74">
        <v>4.38</v>
      </c>
      <c r="F74">
        <v>0.52</v>
      </c>
      <c r="G74">
        <v>4.57</v>
      </c>
      <c r="H74">
        <v>10</v>
      </c>
      <c r="J74">
        <v>100000</v>
      </c>
      <c r="K74">
        <v>10</v>
      </c>
      <c r="L74">
        <f t="shared" si="5"/>
        <v>10000</v>
      </c>
      <c r="M74">
        <v>0.52</v>
      </c>
      <c r="N74" s="8">
        <f t="shared" si="6"/>
        <v>5200</v>
      </c>
      <c r="O74" s="8">
        <v>-5200</v>
      </c>
      <c r="P74" s="52"/>
      <c r="Q74"/>
      <c r="R74"/>
      <c r="S74"/>
    </row>
    <row r="75" spans="1:19" x14ac:dyDescent="0.35">
      <c r="A75" t="s">
        <v>12</v>
      </c>
      <c r="B75" s="1">
        <v>42535</v>
      </c>
      <c r="C75">
        <v>4.3600000000000003</v>
      </c>
      <c r="D75">
        <v>0.19</v>
      </c>
      <c r="E75">
        <v>4.38</v>
      </c>
      <c r="F75">
        <v>0.21</v>
      </c>
      <c r="G75">
        <v>4.57</v>
      </c>
      <c r="H75">
        <v>10</v>
      </c>
      <c r="J75">
        <v>100000</v>
      </c>
      <c r="K75">
        <v>10</v>
      </c>
      <c r="L75">
        <f t="shared" si="5"/>
        <v>10000</v>
      </c>
      <c r="M75">
        <v>0.21</v>
      </c>
      <c r="N75" s="15">
        <f t="shared" si="6"/>
        <v>2100</v>
      </c>
      <c r="O75" s="8">
        <v>-2100</v>
      </c>
      <c r="P75" s="52">
        <f t="shared" si="7"/>
        <v>10000</v>
      </c>
      <c r="Q75"/>
      <c r="R75"/>
      <c r="S75"/>
    </row>
    <row r="76" spans="1:19" x14ac:dyDescent="0.35">
      <c r="A76" t="s">
        <v>12</v>
      </c>
      <c r="B76" s="1">
        <v>42536</v>
      </c>
      <c r="C76">
        <v>4.29</v>
      </c>
      <c r="D76">
        <v>0.19</v>
      </c>
      <c r="E76">
        <v>4.38</v>
      </c>
      <c r="F76">
        <v>0.28000000000000003</v>
      </c>
      <c r="G76">
        <v>4.57</v>
      </c>
      <c r="H76">
        <v>12.5</v>
      </c>
      <c r="J76">
        <v>100000</v>
      </c>
      <c r="K76">
        <v>12.5</v>
      </c>
      <c r="L76">
        <f t="shared" si="5"/>
        <v>12500</v>
      </c>
      <c r="M76">
        <v>0.28000000000000003</v>
      </c>
      <c r="N76" s="15">
        <f t="shared" si="6"/>
        <v>3500.0000000000005</v>
      </c>
      <c r="P76" s="52">
        <f t="shared" si="7"/>
        <v>12500</v>
      </c>
      <c r="Q76"/>
      <c r="R76"/>
      <c r="S76"/>
    </row>
    <row r="77" spans="1:19" x14ac:dyDescent="0.35">
      <c r="A77" t="s">
        <v>12</v>
      </c>
      <c r="B77" s="1">
        <v>42541</v>
      </c>
      <c r="C77">
        <v>4.21</v>
      </c>
      <c r="D77">
        <v>0.19</v>
      </c>
      <c r="E77">
        <v>4.21</v>
      </c>
      <c r="F77">
        <v>0.19</v>
      </c>
      <c r="G77">
        <v>4.4000000000000004</v>
      </c>
      <c r="H77">
        <v>12.5</v>
      </c>
      <c r="J77">
        <v>100000</v>
      </c>
      <c r="K77">
        <v>12.5</v>
      </c>
      <c r="L77">
        <f t="shared" si="5"/>
        <v>12500</v>
      </c>
      <c r="M77">
        <v>0.19</v>
      </c>
      <c r="N77" s="8">
        <f t="shared" si="6"/>
        <v>2375</v>
      </c>
      <c r="P77" s="52"/>
      <c r="Q77"/>
      <c r="R77"/>
      <c r="S77"/>
    </row>
    <row r="78" spans="1:19" x14ac:dyDescent="0.35">
      <c r="A78" s="4" t="s">
        <v>13</v>
      </c>
      <c r="B78" s="5">
        <v>42524</v>
      </c>
      <c r="C78" s="4">
        <v>4.2</v>
      </c>
      <c r="D78" s="4">
        <v>0.19</v>
      </c>
      <c r="E78" s="4">
        <v>4.49</v>
      </c>
      <c r="F78" s="4">
        <v>0.48</v>
      </c>
      <c r="G78" s="4">
        <v>4.68</v>
      </c>
      <c r="H78" s="4">
        <v>10</v>
      </c>
      <c r="J78" s="4">
        <v>100000</v>
      </c>
      <c r="K78" s="4">
        <v>10</v>
      </c>
      <c r="L78" s="4">
        <f t="shared" si="5"/>
        <v>10000</v>
      </c>
      <c r="M78" s="4">
        <v>0.48</v>
      </c>
      <c r="N78" s="15">
        <f t="shared" si="6"/>
        <v>4800</v>
      </c>
      <c r="O78" s="8">
        <v>4800</v>
      </c>
      <c r="P78" s="52">
        <f t="shared" si="7"/>
        <v>10000</v>
      </c>
      <c r="Q78"/>
      <c r="R78"/>
      <c r="S78"/>
    </row>
    <row r="79" spans="1:19" x14ac:dyDescent="0.35">
      <c r="A79" s="4" t="s">
        <v>13</v>
      </c>
      <c r="B79" s="5">
        <v>42538</v>
      </c>
      <c r="C79" s="4">
        <v>4.49</v>
      </c>
      <c r="D79" s="4">
        <v>0.19</v>
      </c>
      <c r="E79" s="4">
        <v>4.49</v>
      </c>
      <c r="F79" s="4">
        <v>0.19</v>
      </c>
      <c r="G79" s="4">
        <v>4.68</v>
      </c>
      <c r="H79" s="4">
        <v>10</v>
      </c>
      <c r="J79" s="4">
        <v>100000</v>
      </c>
      <c r="K79" s="4">
        <v>10</v>
      </c>
      <c r="L79" s="4">
        <f t="shared" si="5"/>
        <v>10000</v>
      </c>
      <c r="M79" s="4">
        <v>0.19</v>
      </c>
      <c r="N79" s="15">
        <f t="shared" si="6"/>
        <v>1900</v>
      </c>
      <c r="O79" s="8">
        <v>1900</v>
      </c>
      <c r="P79" s="52">
        <f t="shared" si="7"/>
        <v>10000</v>
      </c>
      <c r="Q79"/>
      <c r="R79"/>
      <c r="S79"/>
    </row>
    <row r="80" spans="1:19" x14ac:dyDescent="0.35">
      <c r="A80" s="4" t="s">
        <v>13</v>
      </c>
      <c r="B80" s="5">
        <v>42779</v>
      </c>
      <c r="C80" s="4">
        <v>3.76</v>
      </c>
      <c r="D80" s="4">
        <v>0.14000000000000001</v>
      </c>
      <c r="E80" s="4">
        <v>3.79</v>
      </c>
      <c r="F80" s="4">
        <v>0.17</v>
      </c>
      <c r="G80" s="4">
        <v>3.93</v>
      </c>
      <c r="H80" s="4">
        <v>10</v>
      </c>
      <c r="J80" s="4">
        <v>100000</v>
      </c>
      <c r="K80" s="4">
        <v>10</v>
      </c>
      <c r="L80" s="4">
        <f t="shared" si="5"/>
        <v>10000</v>
      </c>
      <c r="M80" s="4">
        <v>0.17</v>
      </c>
      <c r="N80" s="8">
        <f t="shared" si="6"/>
        <v>1700.0000000000002</v>
      </c>
      <c r="P80" s="52"/>
      <c r="Q80"/>
      <c r="R80"/>
      <c r="S80"/>
    </row>
    <row r="81" spans="1:19" x14ac:dyDescent="0.35">
      <c r="A81" s="4" t="s">
        <v>13</v>
      </c>
      <c r="B81" s="5">
        <v>42804</v>
      </c>
      <c r="C81" s="4">
        <v>3.58</v>
      </c>
      <c r="D81" s="4">
        <v>0.14000000000000001</v>
      </c>
      <c r="E81" s="4">
        <v>3.63</v>
      </c>
      <c r="F81" s="4">
        <v>0.19</v>
      </c>
      <c r="G81" s="4">
        <v>3.77</v>
      </c>
      <c r="H81" s="4">
        <v>17.5</v>
      </c>
      <c r="J81" s="4">
        <v>100000</v>
      </c>
      <c r="K81" s="4">
        <v>17.5</v>
      </c>
      <c r="L81" s="4">
        <f t="shared" si="5"/>
        <v>17500</v>
      </c>
      <c r="M81" s="4">
        <v>0.19</v>
      </c>
      <c r="N81" s="8">
        <f t="shared" si="6"/>
        <v>3325</v>
      </c>
      <c r="P81" s="52"/>
      <c r="Q81"/>
      <c r="R81"/>
      <c r="S81"/>
    </row>
    <row r="82" spans="1:19" x14ac:dyDescent="0.35">
      <c r="A82" s="4" t="s">
        <v>13</v>
      </c>
      <c r="B82" s="5">
        <v>42814</v>
      </c>
      <c r="C82" s="4">
        <v>3.63</v>
      </c>
      <c r="D82" s="4">
        <v>0.14000000000000001</v>
      </c>
      <c r="E82" s="4">
        <v>3.71</v>
      </c>
      <c r="F82" s="4">
        <v>0.22</v>
      </c>
      <c r="G82" s="4">
        <v>3.85</v>
      </c>
      <c r="H82" s="4">
        <v>2.5</v>
      </c>
      <c r="J82" s="4">
        <v>100000</v>
      </c>
      <c r="K82" s="4">
        <v>2.5</v>
      </c>
      <c r="L82" s="4">
        <f t="shared" si="5"/>
        <v>2500</v>
      </c>
      <c r="M82" s="4">
        <v>0.22</v>
      </c>
      <c r="N82" s="8">
        <f t="shared" si="6"/>
        <v>550</v>
      </c>
      <c r="P82" s="52"/>
      <c r="Q82"/>
      <c r="R82"/>
      <c r="S82"/>
    </row>
    <row r="83" spans="1:19" x14ac:dyDescent="0.35">
      <c r="A83" s="4" t="s">
        <v>13</v>
      </c>
      <c r="B83" s="5">
        <v>42814</v>
      </c>
      <c r="C83" s="4">
        <v>3.63</v>
      </c>
      <c r="D83" s="4">
        <v>0.14000000000000001</v>
      </c>
      <c r="E83" s="4">
        <v>3.71</v>
      </c>
      <c r="F83" s="4">
        <v>0.22</v>
      </c>
      <c r="G83" s="4">
        <v>3.85</v>
      </c>
      <c r="H83" s="4">
        <v>15</v>
      </c>
      <c r="J83" s="4">
        <v>100000</v>
      </c>
      <c r="K83" s="4">
        <v>15</v>
      </c>
      <c r="L83" s="4">
        <f t="shared" si="5"/>
        <v>15000</v>
      </c>
      <c r="M83" s="4">
        <v>0.22</v>
      </c>
      <c r="N83" s="8">
        <f t="shared" si="6"/>
        <v>3300</v>
      </c>
      <c r="P83" s="52"/>
      <c r="Q83"/>
      <c r="R83"/>
      <c r="S83"/>
    </row>
    <row r="84" spans="1:19" x14ac:dyDescent="0.35">
      <c r="A84" s="4" t="s">
        <v>13</v>
      </c>
      <c r="B84" s="5">
        <v>42898</v>
      </c>
      <c r="C84" s="4">
        <v>3.77</v>
      </c>
      <c r="D84" s="4">
        <v>0.15</v>
      </c>
      <c r="E84" s="4">
        <v>3.92</v>
      </c>
      <c r="F84" s="4">
        <v>0.3</v>
      </c>
      <c r="G84" s="4">
        <v>4.07</v>
      </c>
      <c r="H84" s="4">
        <v>17.5</v>
      </c>
      <c r="J84" s="4">
        <v>100000</v>
      </c>
      <c r="K84" s="4">
        <v>17.5</v>
      </c>
      <c r="L84" s="4">
        <f t="shared" si="5"/>
        <v>17500</v>
      </c>
      <c r="M84" s="4">
        <v>0.3</v>
      </c>
      <c r="N84" s="8">
        <f t="shared" si="6"/>
        <v>5250</v>
      </c>
      <c r="O84" s="8">
        <v>-5250</v>
      </c>
      <c r="P84" s="52"/>
      <c r="Q84"/>
      <c r="R84"/>
      <c r="S84"/>
    </row>
    <row r="85" spans="1:19" x14ac:dyDescent="0.35">
      <c r="A85" s="4" t="s">
        <v>13</v>
      </c>
      <c r="B85" s="5">
        <v>42906</v>
      </c>
      <c r="C85" s="4">
        <v>3.7</v>
      </c>
      <c r="D85" s="4">
        <v>0.15</v>
      </c>
      <c r="E85" s="4">
        <v>3.92</v>
      </c>
      <c r="F85" s="4">
        <v>0.37</v>
      </c>
      <c r="G85" s="4">
        <v>4.07</v>
      </c>
      <c r="H85" s="4">
        <v>17.5</v>
      </c>
      <c r="J85" s="4">
        <v>100000</v>
      </c>
      <c r="K85" s="4">
        <v>17.5</v>
      </c>
      <c r="L85" s="4">
        <f t="shared" si="5"/>
        <v>17500</v>
      </c>
      <c r="M85" s="4">
        <v>0.37</v>
      </c>
      <c r="N85" s="15">
        <f t="shared" si="6"/>
        <v>6475</v>
      </c>
      <c r="P85" s="52">
        <f t="shared" si="7"/>
        <v>17500</v>
      </c>
      <c r="Q85"/>
      <c r="R85"/>
      <c r="S85"/>
    </row>
    <row r="86" spans="1:19" x14ac:dyDescent="0.35">
      <c r="Q86"/>
    </row>
    <row r="87" spans="1:19" x14ac:dyDescent="0.35">
      <c r="Q87"/>
    </row>
    <row r="88" spans="1:19" x14ac:dyDescent="0.35">
      <c r="Q88"/>
    </row>
    <row r="89" spans="1:19" x14ac:dyDescent="0.35">
      <c r="Q89"/>
    </row>
    <row r="90" spans="1:19" x14ac:dyDescent="0.35">
      <c r="Q90"/>
    </row>
    <row r="91" spans="1:19" x14ac:dyDescent="0.35">
      <c r="Q91"/>
    </row>
    <row r="92" spans="1:19" x14ac:dyDescent="0.35">
      <c r="Q92"/>
    </row>
    <row r="93" spans="1:19" x14ac:dyDescent="0.35">
      <c r="Q93"/>
    </row>
  </sheetData>
  <mergeCells count="1">
    <mergeCell ref="X2:Y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86"/>
  <sheetViews>
    <sheetView topLeftCell="L1" zoomScaleNormal="100" workbookViewId="0">
      <selection activeCell="S13" sqref="S13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5.453125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16" bestFit="1" customWidth="1"/>
    <col min="15" max="15" width="10.179687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39470</v>
      </c>
      <c r="C2" s="4">
        <v>4.84</v>
      </c>
      <c r="D2" s="4">
        <v>0.19</v>
      </c>
      <c r="E2" s="4">
        <v>7.88</v>
      </c>
      <c r="F2" s="4">
        <v>3.23</v>
      </c>
      <c r="G2" s="4">
        <v>8.07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3.23</v>
      </c>
      <c r="N2" s="15">
        <f>PRODUCT(M2,L2)</f>
        <v>32300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39525</v>
      </c>
      <c r="C3" s="4">
        <v>5.61</v>
      </c>
      <c r="D3" s="4">
        <v>0.2</v>
      </c>
      <c r="E3" s="4">
        <v>7.88</v>
      </c>
      <c r="F3" s="4">
        <v>2.4700000000000002</v>
      </c>
      <c r="G3" s="4">
        <v>8.08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2.4700000000000002</v>
      </c>
      <c r="N3" s="15">
        <f t="shared" ref="N3:N66" si="1">PRODUCT(M3,L3)</f>
        <v>24700.000000000004</v>
      </c>
      <c r="P3" s="52">
        <f t="shared" ref="P3:P66" si="2">L3</f>
        <v>10000</v>
      </c>
      <c r="Q3" s="11" t="s">
        <v>5</v>
      </c>
      <c r="R3" s="12">
        <f>SUM(N2:N4)</f>
        <v>76100</v>
      </c>
      <c r="S3" s="53">
        <f>SUM(P2:P4)</f>
        <v>30000</v>
      </c>
      <c r="T3" s="8">
        <f>R3/S3</f>
        <v>2.5366666666666666</v>
      </c>
      <c r="U3" s="41">
        <v>6</v>
      </c>
      <c r="V3" s="8">
        <f t="shared" ref="V3:V11" si="3">R3/U3</f>
        <v>12683.333333333334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39584</v>
      </c>
      <c r="C4" s="4">
        <v>6.17</v>
      </c>
      <c r="D4" s="4">
        <v>0.2</v>
      </c>
      <c r="E4" s="4">
        <v>7.88</v>
      </c>
      <c r="F4" s="4">
        <v>1.91</v>
      </c>
      <c r="G4" s="4">
        <v>8.08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1.91</v>
      </c>
      <c r="N4" s="15">
        <f t="shared" si="1"/>
        <v>19100</v>
      </c>
      <c r="P4" s="52">
        <f t="shared" si="2"/>
        <v>10000</v>
      </c>
      <c r="Q4" s="11" t="s">
        <v>6</v>
      </c>
      <c r="R4" s="12">
        <f>SUM(N12:N13)</f>
        <v>55800</v>
      </c>
      <c r="S4" s="53">
        <f>SUM(P12:P13)</f>
        <v>20000</v>
      </c>
      <c r="T4" s="8">
        <f t="shared" ref="T4:T11" si="4">R4/S4</f>
        <v>2.79</v>
      </c>
      <c r="U4" s="41">
        <v>4</v>
      </c>
      <c r="V4" s="8">
        <f t="shared" si="3"/>
        <v>13950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39636</v>
      </c>
      <c r="C5" s="4">
        <v>7.47</v>
      </c>
      <c r="D5" s="4">
        <v>0.3</v>
      </c>
      <c r="E5" s="4">
        <v>7.47</v>
      </c>
      <c r="F5" s="4">
        <v>0.3</v>
      </c>
      <c r="G5" s="4">
        <v>7.77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0.3</v>
      </c>
      <c r="N5" s="16">
        <f t="shared" si="1"/>
        <v>3000</v>
      </c>
      <c r="P5" s="52"/>
      <c r="Q5" s="11" t="s">
        <v>7</v>
      </c>
      <c r="R5" s="12">
        <f>SUM(N22:N23)</f>
        <v>54900</v>
      </c>
      <c r="S5" s="53">
        <f>SUM(P22:P23)</f>
        <v>20000</v>
      </c>
      <c r="T5" s="8">
        <f t="shared" si="4"/>
        <v>2.7450000000000001</v>
      </c>
      <c r="U5" s="41">
        <v>4</v>
      </c>
      <c r="V5" s="8">
        <f t="shared" si="3"/>
        <v>13725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39643</v>
      </c>
      <c r="C6" s="4">
        <v>6.82</v>
      </c>
      <c r="D6" s="4">
        <v>0.3</v>
      </c>
      <c r="E6" s="4">
        <v>6.82</v>
      </c>
      <c r="F6" s="4">
        <v>0.3</v>
      </c>
      <c r="G6" s="4">
        <v>7.12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0.3</v>
      </c>
      <c r="N6" s="16">
        <f t="shared" si="1"/>
        <v>3000</v>
      </c>
      <c r="P6" s="52"/>
      <c r="Q6" s="11" t="s">
        <v>8</v>
      </c>
      <c r="R6" s="12">
        <f>SUM(N32:N36)</f>
        <v>81200</v>
      </c>
      <c r="S6" s="53">
        <f>SUM(P32:P36)</f>
        <v>50000</v>
      </c>
      <c r="T6" s="8">
        <f t="shared" si="4"/>
        <v>1.6240000000000001</v>
      </c>
      <c r="U6" s="41">
        <v>10</v>
      </c>
      <c r="V6" s="8">
        <f t="shared" si="3"/>
        <v>8120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39650</v>
      </c>
      <c r="C7" s="4">
        <v>6.08</v>
      </c>
      <c r="D7" s="4">
        <v>0.3</v>
      </c>
      <c r="E7" s="4">
        <v>6.21</v>
      </c>
      <c r="F7" s="4">
        <v>0.43</v>
      </c>
      <c r="G7" s="4">
        <v>6.51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0.43</v>
      </c>
      <c r="N7" s="16">
        <f t="shared" si="1"/>
        <v>4300</v>
      </c>
      <c r="P7" s="52"/>
      <c r="Q7" s="11" t="s">
        <v>9</v>
      </c>
      <c r="R7" s="12">
        <f>SUM(N42:N46)</f>
        <v>122500</v>
      </c>
      <c r="S7" s="53">
        <f>SUM(P42:P46)</f>
        <v>50000</v>
      </c>
      <c r="T7" s="8">
        <f t="shared" si="4"/>
        <v>2.4500000000000002</v>
      </c>
      <c r="U7" s="41">
        <v>10</v>
      </c>
      <c r="V7" s="8">
        <f t="shared" si="3"/>
        <v>12250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39706</v>
      </c>
      <c r="C8" s="4">
        <v>5.62</v>
      </c>
      <c r="D8" s="4">
        <v>0.3</v>
      </c>
      <c r="E8" s="4">
        <v>5.63</v>
      </c>
      <c r="F8" s="4">
        <v>0.31</v>
      </c>
      <c r="G8" s="4">
        <v>5.93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0.31</v>
      </c>
      <c r="N8" s="16">
        <f t="shared" si="1"/>
        <v>3100</v>
      </c>
      <c r="P8" s="52"/>
      <c r="Q8" s="11" t="s">
        <v>10</v>
      </c>
      <c r="R8" s="12">
        <f>SUM(N51:N56)</f>
        <v>105300</v>
      </c>
      <c r="S8" s="53">
        <f>SUM(P51:P56)</f>
        <v>60000</v>
      </c>
      <c r="T8" s="8">
        <f t="shared" si="4"/>
        <v>1.7549999999999999</v>
      </c>
      <c r="U8" s="41">
        <v>12</v>
      </c>
      <c r="V8" s="8">
        <f t="shared" si="3"/>
        <v>8775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39892</v>
      </c>
      <c r="C9" s="4">
        <v>3.96</v>
      </c>
      <c r="D9" s="4">
        <v>0.3</v>
      </c>
      <c r="E9" s="4">
        <v>4.22</v>
      </c>
      <c r="F9" s="4">
        <v>0.56000000000000005</v>
      </c>
      <c r="G9" s="4">
        <v>4.5199999999999996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0.56000000000000005</v>
      </c>
      <c r="N9" s="16">
        <f t="shared" si="1"/>
        <v>5600.0000000000009</v>
      </c>
      <c r="P9" s="52"/>
      <c r="Q9" s="11" t="s">
        <v>11</v>
      </c>
      <c r="R9" s="12">
        <f>SUM(N61:N66)</f>
        <v>130100</v>
      </c>
      <c r="S9" s="53">
        <f>SUM(P61:P66)</f>
        <v>60000</v>
      </c>
      <c r="T9" s="8">
        <f t="shared" si="4"/>
        <v>2.1683333333333334</v>
      </c>
      <c r="U9" s="41">
        <v>12</v>
      </c>
      <c r="V9" s="8">
        <f t="shared" si="3"/>
        <v>10841.666666666666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39903</v>
      </c>
      <c r="C10" s="4">
        <v>4.05</v>
      </c>
      <c r="D10" s="4">
        <v>0.3</v>
      </c>
      <c r="E10" s="4">
        <v>4.22</v>
      </c>
      <c r="F10" s="4">
        <v>0.47</v>
      </c>
      <c r="G10" s="4">
        <v>4.5199999999999996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0.47</v>
      </c>
      <c r="N10" s="16">
        <f t="shared" si="1"/>
        <v>4700</v>
      </c>
      <c r="P10" s="52"/>
      <c r="Q10" s="11" t="s">
        <v>12</v>
      </c>
      <c r="R10" s="12">
        <f>SUM(N71:N72,N76:N77)</f>
        <v>15000</v>
      </c>
      <c r="S10" s="53">
        <f>SUM(P71:P72,P76:P77)</f>
        <v>55000</v>
      </c>
      <c r="T10" s="8">
        <f t="shared" si="4"/>
        <v>0.27272727272727271</v>
      </c>
      <c r="U10" s="41">
        <v>12</v>
      </c>
      <c r="V10" s="8">
        <f t="shared" si="3"/>
        <v>1250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39934</v>
      </c>
      <c r="C11" s="4">
        <v>4.0599999999999996</v>
      </c>
      <c r="D11" s="4">
        <v>0.3</v>
      </c>
      <c r="E11" s="4">
        <v>4.22</v>
      </c>
      <c r="F11" s="4">
        <v>0.46</v>
      </c>
      <c r="G11" s="4">
        <v>4.5199999999999996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0.46</v>
      </c>
      <c r="N11" s="16">
        <f t="shared" si="1"/>
        <v>4600</v>
      </c>
      <c r="P11" s="52"/>
      <c r="Q11" s="13" t="s">
        <v>13</v>
      </c>
      <c r="R11" s="14">
        <f>SUM(N79:N80,N86)</f>
        <v>13175</v>
      </c>
      <c r="S11" s="53">
        <f>SUM(P79:P80,P86)</f>
        <v>37500</v>
      </c>
      <c r="T11" s="8">
        <f t="shared" si="4"/>
        <v>0.35133333333333333</v>
      </c>
      <c r="U11" s="41">
        <v>8</v>
      </c>
      <c r="V11" s="8">
        <f t="shared" si="3"/>
        <v>1646.875</v>
      </c>
    </row>
    <row r="12" spans="1:25" x14ac:dyDescent="0.35">
      <c r="A12" t="s">
        <v>6</v>
      </c>
      <c r="B12" s="1">
        <v>39470</v>
      </c>
      <c r="C12">
        <v>4.68</v>
      </c>
      <c r="D12">
        <v>0.19</v>
      </c>
      <c r="E12">
        <v>7.88</v>
      </c>
      <c r="F12">
        <v>3.39</v>
      </c>
      <c r="G12">
        <v>8.07</v>
      </c>
      <c r="H12">
        <v>10</v>
      </c>
      <c r="J12">
        <v>100000</v>
      </c>
      <c r="K12">
        <v>10</v>
      </c>
      <c r="L12">
        <f t="shared" si="0"/>
        <v>10000</v>
      </c>
      <c r="M12">
        <v>3.39</v>
      </c>
      <c r="N12" s="15">
        <f t="shared" si="1"/>
        <v>33900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39584</v>
      </c>
      <c r="C13">
        <v>5.89</v>
      </c>
      <c r="D13">
        <v>0.2</v>
      </c>
      <c r="E13">
        <v>7.88</v>
      </c>
      <c r="F13">
        <v>2.19</v>
      </c>
      <c r="G13">
        <v>8.08</v>
      </c>
      <c r="H13">
        <v>10</v>
      </c>
      <c r="J13">
        <v>100000</v>
      </c>
      <c r="K13">
        <v>10</v>
      </c>
      <c r="L13">
        <f t="shared" si="0"/>
        <v>10000</v>
      </c>
      <c r="M13">
        <v>2.19</v>
      </c>
      <c r="N13" s="15">
        <f t="shared" si="1"/>
        <v>21900</v>
      </c>
      <c r="O13" s="8">
        <v>55800</v>
      </c>
      <c r="P13" s="52">
        <f t="shared" si="2"/>
        <v>10000</v>
      </c>
    </row>
    <row r="14" spans="1:25" x14ac:dyDescent="0.35">
      <c r="A14" t="s">
        <v>6</v>
      </c>
      <c r="B14" s="1">
        <v>39636</v>
      </c>
      <c r="C14">
        <v>6.67</v>
      </c>
      <c r="D14">
        <v>0.3</v>
      </c>
      <c r="E14">
        <v>7.47</v>
      </c>
      <c r="F14">
        <v>1.1000000000000001</v>
      </c>
      <c r="G14">
        <v>7.77</v>
      </c>
      <c r="H14">
        <v>10</v>
      </c>
      <c r="J14">
        <v>100000</v>
      </c>
      <c r="K14">
        <v>10</v>
      </c>
      <c r="L14">
        <f t="shared" si="0"/>
        <v>10000</v>
      </c>
      <c r="M14">
        <v>1.1000000000000001</v>
      </c>
      <c r="N14" s="16">
        <f t="shared" si="1"/>
        <v>11000</v>
      </c>
      <c r="P14" s="52"/>
    </row>
    <row r="15" spans="1:25" x14ac:dyDescent="0.35">
      <c r="A15" t="s">
        <v>6</v>
      </c>
      <c r="B15" s="1">
        <v>39643</v>
      </c>
      <c r="C15">
        <v>6.59</v>
      </c>
      <c r="D15">
        <v>0.3</v>
      </c>
      <c r="E15">
        <v>6.82</v>
      </c>
      <c r="F15">
        <v>0.53</v>
      </c>
      <c r="G15">
        <v>7.12</v>
      </c>
      <c r="H15">
        <v>10</v>
      </c>
      <c r="J15">
        <v>100000</v>
      </c>
      <c r="K15">
        <v>10</v>
      </c>
      <c r="L15">
        <f t="shared" si="0"/>
        <v>10000</v>
      </c>
      <c r="M15">
        <v>0.53</v>
      </c>
      <c r="N15" s="16">
        <f t="shared" si="1"/>
        <v>5300</v>
      </c>
      <c r="P15" s="52"/>
    </row>
    <row r="16" spans="1:25" x14ac:dyDescent="0.35">
      <c r="A16" t="s">
        <v>6</v>
      </c>
      <c r="B16" s="1">
        <v>39650</v>
      </c>
      <c r="C16">
        <v>6.31</v>
      </c>
      <c r="D16">
        <v>0.3</v>
      </c>
      <c r="E16">
        <v>6.21</v>
      </c>
      <c r="F16">
        <v>0.2</v>
      </c>
      <c r="G16">
        <v>6.51</v>
      </c>
      <c r="H16">
        <v>10</v>
      </c>
      <c r="J16">
        <v>100000</v>
      </c>
      <c r="K16">
        <v>10</v>
      </c>
      <c r="L16">
        <f t="shared" si="0"/>
        <v>10000</v>
      </c>
      <c r="M16">
        <v>0.2</v>
      </c>
      <c r="N16" s="16">
        <f t="shared" si="1"/>
        <v>2000</v>
      </c>
      <c r="P16" s="52"/>
    </row>
    <row r="17" spans="1:19" x14ac:dyDescent="0.35">
      <c r="A17" t="s">
        <v>6</v>
      </c>
      <c r="B17" s="1">
        <v>39657</v>
      </c>
      <c r="C17">
        <v>6.23</v>
      </c>
      <c r="D17">
        <v>0.3</v>
      </c>
      <c r="E17">
        <v>6.21</v>
      </c>
      <c r="F17">
        <v>0.28000000000000003</v>
      </c>
      <c r="G17">
        <v>6.51</v>
      </c>
      <c r="H17">
        <v>10</v>
      </c>
      <c r="J17">
        <v>100000</v>
      </c>
      <c r="K17">
        <v>10</v>
      </c>
      <c r="L17">
        <f t="shared" si="0"/>
        <v>10000</v>
      </c>
      <c r="M17">
        <v>0.28000000000000003</v>
      </c>
      <c r="N17" s="16">
        <f t="shared" si="1"/>
        <v>2800.0000000000005</v>
      </c>
      <c r="P17" s="52"/>
    </row>
    <row r="18" spans="1:19" x14ac:dyDescent="0.35">
      <c r="A18" t="s">
        <v>6</v>
      </c>
      <c r="B18" s="1">
        <v>40107</v>
      </c>
      <c r="C18">
        <v>3.98</v>
      </c>
      <c r="D18">
        <v>0.24</v>
      </c>
      <c r="E18">
        <v>4.07</v>
      </c>
      <c r="F18">
        <v>0.33</v>
      </c>
      <c r="G18">
        <v>4.3099999999999996</v>
      </c>
      <c r="H18">
        <v>10</v>
      </c>
      <c r="J18">
        <v>100000</v>
      </c>
      <c r="K18">
        <v>10</v>
      </c>
      <c r="L18">
        <f t="shared" si="0"/>
        <v>10000</v>
      </c>
      <c r="M18">
        <v>0.33</v>
      </c>
      <c r="N18" s="16">
        <f t="shared" si="1"/>
        <v>3300</v>
      </c>
      <c r="P18" s="52"/>
    </row>
    <row r="19" spans="1:19" x14ac:dyDescent="0.35">
      <c r="A19" t="s">
        <v>6</v>
      </c>
      <c r="B19" s="1">
        <v>40175</v>
      </c>
      <c r="C19">
        <v>4.16</v>
      </c>
      <c r="D19">
        <v>0.2</v>
      </c>
      <c r="E19">
        <v>4.2300000000000004</v>
      </c>
      <c r="F19">
        <v>0.27</v>
      </c>
      <c r="G19">
        <v>4.43</v>
      </c>
      <c r="H19">
        <v>10</v>
      </c>
      <c r="J19">
        <v>100000</v>
      </c>
      <c r="K19">
        <v>10</v>
      </c>
      <c r="L19">
        <f t="shared" si="0"/>
        <v>10000</v>
      </c>
      <c r="M19">
        <v>0.27</v>
      </c>
      <c r="N19" s="16">
        <f t="shared" si="1"/>
        <v>2700</v>
      </c>
      <c r="P19" s="52"/>
    </row>
    <row r="20" spans="1:19" x14ac:dyDescent="0.35">
      <c r="A20" t="s">
        <v>6</v>
      </c>
      <c r="B20" s="1">
        <v>40339</v>
      </c>
      <c r="C20">
        <v>3.43</v>
      </c>
      <c r="D20">
        <v>0.17</v>
      </c>
      <c r="E20">
        <v>3.92</v>
      </c>
      <c r="F20">
        <v>0.66</v>
      </c>
      <c r="G20">
        <v>4.09</v>
      </c>
      <c r="H20">
        <v>10</v>
      </c>
      <c r="J20">
        <v>100000</v>
      </c>
      <c r="K20">
        <v>10</v>
      </c>
      <c r="L20">
        <f t="shared" si="0"/>
        <v>10000</v>
      </c>
      <c r="M20">
        <v>0.66</v>
      </c>
      <c r="N20" s="16">
        <f t="shared" si="1"/>
        <v>6600</v>
      </c>
      <c r="P20" s="52"/>
      <c r="Q20"/>
      <c r="R20"/>
      <c r="S20"/>
    </row>
    <row r="21" spans="1:19" x14ac:dyDescent="0.35">
      <c r="A21" t="s">
        <v>6</v>
      </c>
      <c r="B21" s="1">
        <v>40350</v>
      </c>
      <c r="C21">
        <v>3.55</v>
      </c>
      <c r="D21">
        <v>0.17</v>
      </c>
      <c r="E21">
        <v>3.92</v>
      </c>
      <c r="F21">
        <v>0.54</v>
      </c>
      <c r="G21">
        <v>4.09</v>
      </c>
      <c r="H21">
        <v>10</v>
      </c>
      <c r="J21">
        <v>100000</v>
      </c>
      <c r="K21">
        <v>10</v>
      </c>
      <c r="L21">
        <f t="shared" si="0"/>
        <v>10000</v>
      </c>
      <c r="M21">
        <v>0.54</v>
      </c>
      <c r="N21" s="16">
        <f t="shared" si="1"/>
        <v>5400</v>
      </c>
      <c r="P21" s="52"/>
      <c r="Q21"/>
      <c r="R21"/>
      <c r="S21"/>
    </row>
    <row r="22" spans="1:19" x14ac:dyDescent="0.35">
      <c r="A22" s="4" t="s">
        <v>7</v>
      </c>
      <c r="B22" s="5">
        <v>39470</v>
      </c>
      <c r="C22" s="4">
        <v>4.67</v>
      </c>
      <c r="D22" s="4">
        <v>0.19</v>
      </c>
      <c r="E22" s="4">
        <v>7.88</v>
      </c>
      <c r="F22" s="4">
        <v>3.4</v>
      </c>
      <c r="G22" s="4">
        <v>8.07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3.4</v>
      </c>
      <c r="N22" s="15">
        <f t="shared" si="1"/>
        <v>34000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39584</v>
      </c>
      <c r="C23" s="4">
        <v>5.99</v>
      </c>
      <c r="D23" s="4">
        <v>0.2</v>
      </c>
      <c r="E23" s="4">
        <v>7.88</v>
      </c>
      <c r="F23" s="4">
        <v>2.09</v>
      </c>
      <c r="G23" s="4">
        <v>8.08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2.09</v>
      </c>
      <c r="N23" s="15">
        <f t="shared" si="1"/>
        <v>20900</v>
      </c>
      <c r="O23" s="8">
        <v>54900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39636</v>
      </c>
      <c r="C24" s="4">
        <v>6.58</v>
      </c>
      <c r="D24" s="4">
        <v>0.3</v>
      </c>
      <c r="E24" s="4">
        <v>7.47</v>
      </c>
      <c r="F24" s="4">
        <v>1.19</v>
      </c>
      <c r="G24" s="4">
        <v>7.77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1.19</v>
      </c>
      <c r="N24" s="16">
        <f t="shared" si="1"/>
        <v>11900</v>
      </c>
      <c r="P24" s="52"/>
      <c r="Q24"/>
      <c r="R24"/>
      <c r="S24"/>
    </row>
    <row r="25" spans="1:19" x14ac:dyDescent="0.35">
      <c r="A25" s="4" t="s">
        <v>7</v>
      </c>
      <c r="B25" s="5">
        <v>39643</v>
      </c>
      <c r="C25" s="4">
        <v>6.57</v>
      </c>
      <c r="D25" s="4">
        <v>0.3</v>
      </c>
      <c r="E25" s="4">
        <v>6.82</v>
      </c>
      <c r="F25" s="4">
        <v>0.55000000000000004</v>
      </c>
      <c r="G25" s="4">
        <v>7.12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0.55000000000000004</v>
      </c>
      <c r="N25" s="16">
        <f t="shared" si="1"/>
        <v>5500</v>
      </c>
      <c r="P25" s="52"/>
      <c r="Q25"/>
      <c r="R25"/>
      <c r="S25"/>
    </row>
    <row r="26" spans="1:19" x14ac:dyDescent="0.35">
      <c r="A26" s="4" t="s">
        <v>7</v>
      </c>
      <c r="B26" s="5">
        <v>39650</v>
      </c>
      <c r="C26" s="4">
        <v>6.38</v>
      </c>
      <c r="D26" s="4">
        <v>0.3</v>
      </c>
      <c r="E26" s="4">
        <v>6.21</v>
      </c>
      <c r="F26" s="4">
        <v>0.13</v>
      </c>
      <c r="G26" s="4">
        <v>6.51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0.13</v>
      </c>
      <c r="N26" s="16">
        <f t="shared" si="1"/>
        <v>1300</v>
      </c>
      <c r="P26" s="52"/>
      <c r="Q26"/>
      <c r="R26"/>
      <c r="S26"/>
    </row>
    <row r="27" spans="1:19" x14ac:dyDescent="0.35">
      <c r="A27" s="4" t="s">
        <v>7</v>
      </c>
      <c r="B27" s="5">
        <v>39657</v>
      </c>
      <c r="C27" s="4">
        <v>6.15</v>
      </c>
      <c r="D27" s="4">
        <v>0.3</v>
      </c>
      <c r="E27" s="4">
        <v>6.21</v>
      </c>
      <c r="F27" s="4">
        <v>0.36</v>
      </c>
      <c r="G27" s="4">
        <v>6.51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0.36</v>
      </c>
      <c r="N27" s="16">
        <f t="shared" si="1"/>
        <v>3600</v>
      </c>
      <c r="P27" s="52"/>
      <c r="Q27"/>
      <c r="R27"/>
      <c r="S27"/>
    </row>
    <row r="28" spans="1:19" x14ac:dyDescent="0.35">
      <c r="A28" s="4" t="s">
        <v>7</v>
      </c>
      <c r="B28" s="5">
        <v>40438</v>
      </c>
      <c r="C28" s="4">
        <v>5.13</v>
      </c>
      <c r="D28" s="4">
        <v>0.19</v>
      </c>
      <c r="E28" s="4">
        <v>5.9</v>
      </c>
      <c r="F28" s="4">
        <v>0.96</v>
      </c>
      <c r="G28" s="4">
        <v>6.09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0.96</v>
      </c>
      <c r="N28" s="16">
        <f t="shared" si="1"/>
        <v>9600</v>
      </c>
      <c r="P28" s="52"/>
      <c r="Q28"/>
      <c r="R28"/>
      <c r="S28"/>
    </row>
    <row r="29" spans="1:19" x14ac:dyDescent="0.35">
      <c r="A29" s="4" t="s">
        <v>7</v>
      </c>
      <c r="B29" s="5">
        <v>40445</v>
      </c>
      <c r="C29" s="4">
        <v>5.22</v>
      </c>
      <c r="D29" s="4">
        <v>0.19</v>
      </c>
      <c r="E29" s="4">
        <v>5.9</v>
      </c>
      <c r="F29" s="4">
        <v>0.87</v>
      </c>
      <c r="G29" s="4">
        <v>6.09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0.87</v>
      </c>
      <c r="N29" s="16">
        <f t="shared" si="1"/>
        <v>8700</v>
      </c>
      <c r="P29" s="52"/>
      <c r="Q29"/>
      <c r="R29"/>
      <c r="S29"/>
    </row>
    <row r="30" spans="1:19" x14ac:dyDescent="0.35">
      <c r="A30" s="4" t="s">
        <v>7</v>
      </c>
      <c r="B30" s="5">
        <v>40463</v>
      </c>
      <c r="C30" s="4">
        <v>5.79</v>
      </c>
      <c r="D30" s="4">
        <v>0.3</v>
      </c>
      <c r="E30" s="4">
        <v>5.9</v>
      </c>
      <c r="F30" s="4">
        <v>0.41</v>
      </c>
      <c r="G30" s="4">
        <v>6.2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0.41</v>
      </c>
      <c r="N30" s="16">
        <f t="shared" si="1"/>
        <v>4100</v>
      </c>
      <c r="P30" s="52"/>
      <c r="Q30"/>
      <c r="R30"/>
      <c r="S30"/>
    </row>
    <row r="31" spans="1:19" x14ac:dyDescent="0.35">
      <c r="A31" s="4" t="s">
        <v>7</v>
      </c>
      <c r="B31" s="5">
        <v>40529</v>
      </c>
      <c r="C31" s="4">
        <v>5.97</v>
      </c>
      <c r="D31" s="4">
        <v>0.3</v>
      </c>
      <c r="E31" s="4">
        <v>7.3</v>
      </c>
      <c r="F31" s="4">
        <v>1.63</v>
      </c>
      <c r="G31" s="4">
        <v>7.6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1.63</v>
      </c>
      <c r="N31" s="16">
        <f t="shared" si="1"/>
        <v>16299.999999999998</v>
      </c>
      <c r="P31" s="52"/>
      <c r="Q31"/>
      <c r="R31"/>
      <c r="S31"/>
    </row>
    <row r="32" spans="1:19" x14ac:dyDescent="0.35">
      <c r="A32" t="s">
        <v>8</v>
      </c>
      <c r="B32" s="1">
        <v>40564</v>
      </c>
      <c r="C32">
        <v>5.87</v>
      </c>
      <c r="D32">
        <v>0.3</v>
      </c>
      <c r="E32">
        <v>7.75</v>
      </c>
      <c r="F32">
        <v>2.1800000000000002</v>
      </c>
      <c r="G32">
        <v>8.0500000000000007</v>
      </c>
      <c r="H32">
        <v>10</v>
      </c>
      <c r="J32">
        <v>100000</v>
      </c>
      <c r="K32">
        <v>10</v>
      </c>
      <c r="L32">
        <f t="shared" si="0"/>
        <v>10000</v>
      </c>
      <c r="M32">
        <v>2.1800000000000002</v>
      </c>
      <c r="N32" s="15">
        <f t="shared" si="1"/>
        <v>21800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40585</v>
      </c>
      <c r="C33">
        <v>6.18</v>
      </c>
      <c r="D33">
        <v>0.3</v>
      </c>
      <c r="E33">
        <v>7.75</v>
      </c>
      <c r="F33">
        <v>1.87</v>
      </c>
      <c r="G33">
        <v>8.0500000000000007</v>
      </c>
      <c r="H33">
        <v>10</v>
      </c>
      <c r="J33">
        <v>100000</v>
      </c>
      <c r="K33">
        <v>10</v>
      </c>
      <c r="L33">
        <f t="shared" si="0"/>
        <v>10000</v>
      </c>
      <c r="M33">
        <v>1.87</v>
      </c>
      <c r="N33" s="15">
        <f t="shared" si="1"/>
        <v>18700</v>
      </c>
      <c r="P33" s="52">
        <f t="shared" si="2"/>
        <v>10000</v>
      </c>
      <c r="Q33"/>
      <c r="R33"/>
      <c r="S33"/>
    </row>
    <row r="34" spans="1:19" x14ac:dyDescent="0.35">
      <c r="A34" t="s">
        <v>8</v>
      </c>
      <c r="B34" s="1">
        <v>40637</v>
      </c>
      <c r="C34">
        <v>6.45</v>
      </c>
      <c r="D34">
        <v>0.35</v>
      </c>
      <c r="E34">
        <v>7.75</v>
      </c>
      <c r="F34">
        <v>1.65</v>
      </c>
      <c r="G34">
        <v>8.1</v>
      </c>
      <c r="H34">
        <v>10</v>
      </c>
      <c r="J34">
        <v>100000</v>
      </c>
      <c r="K34">
        <v>10</v>
      </c>
      <c r="L34">
        <f t="shared" si="0"/>
        <v>10000</v>
      </c>
      <c r="M34">
        <v>1.65</v>
      </c>
      <c r="N34" s="15">
        <f t="shared" si="1"/>
        <v>16500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40690</v>
      </c>
      <c r="C35">
        <v>6.84</v>
      </c>
      <c r="D35">
        <v>0.35</v>
      </c>
      <c r="E35">
        <v>7.75</v>
      </c>
      <c r="F35">
        <v>1.26</v>
      </c>
      <c r="G35">
        <v>8.1</v>
      </c>
      <c r="H35">
        <v>10</v>
      </c>
      <c r="J35">
        <v>100000</v>
      </c>
      <c r="K35">
        <v>10</v>
      </c>
      <c r="L35">
        <f t="shared" si="0"/>
        <v>10000</v>
      </c>
      <c r="M35">
        <v>1.26</v>
      </c>
      <c r="N35" s="15">
        <f t="shared" si="1"/>
        <v>12600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40702</v>
      </c>
      <c r="C36">
        <v>6.94</v>
      </c>
      <c r="D36">
        <v>0.35</v>
      </c>
      <c r="E36">
        <v>7.75</v>
      </c>
      <c r="F36">
        <v>1.1599999999999999</v>
      </c>
      <c r="G36">
        <v>8.1</v>
      </c>
      <c r="H36">
        <v>10</v>
      </c>
      <c r="J36">
        <v>100000</v>
      </c>
      <c r="K36">
        <v>10</v>
      </c>
      <c r="L36">
        <f t="shared" si="0"/>
        <v>10000</v>
      </c>
      <c r="M36">
        <v>1.1599999999999999</v>
      </c>
      <c r="N36" s="15">
        <f t="shared" si="1"/>
        <v>11600</v>
      </c>
      <c r="P36" s="52">
        <f t="shared" si="2"/>
        <v>10000</v>
      </c>
      <c r="Q36"/>
      <c r="R36"/>
      <c r="S36"/>
    </row>
    <row r="37" spans="1:19" x14ac:dyDescent="0.35">
      <c r="A37" t="s">
        <v>8</v>
      </c>
      <c r="B37" s="1">
        <v>40973</v>
      </c>
      <c r="C37">
        <v>6.66</v>
      </c>
      <c r="D37">
        <v>0.35</v>
      </c>
      <c r="E37">
        <v>6.74</v>
      </c>
      <c r="F37">
        <v>0.43</v>
      </c>
      <c r="G37">
        <v>7.09</v>
      </c>
      <c r="H37">
        <v>10</v>
      </c>
      <c r="J37">
        <v>100000</v>
      </c>
      <c r="K37">
        <v>10</v>
      </c>
      <c r="L37">
        <f t="shared" si="0"/>
        <v>10000</v>
      </c>
      <c r="M37">
        <v>0.43</v>
      </c>
      <c r="N37" s="8">
        <f t="shared" si="1"/>
        <v>4300</v>
      </c>
      <c r="P37" s="52"/>
      <c r="Q37"/>
      <c r="R37"/>
      <c r="S37"/>
    </row>
    <row r="38" spans="1:19" x14ac:dyDescent="0.35">
      <c r="A38" t="s">
        <v>8</v>
      </c>
      <c r="B38" s="1">
        <v>40980</v>
      </c>
      <c r="C38">
        <v>6.72</v>
      </c>
      <c r="D38">
        <v>0.35</v>
      </c>
      <c r="E38">
        <v>6.74</v>
      </c>
      <c r="F38">
        <v>0.37</v>
      </c>
      <c r="G38">
        <v>7.09</v>
      </c>
      <c r="H38">
        <v>10</v>
      </c>
      <c r="J38">
        <v>100000</v>
      </c>
      <c r="K38">
        <v>10</v>
      </c>
      <c r="L38">
        <f t="shared" si="0"/>
        <v>10000</v>
      </c>
      <c r="M38">
        <v>0.37</v>
      </c>
      <c r="N38" s="8">
        <f t="shared" si="1"/>
        <v>3700</v>
      </c>
      <c r="P38" s="52"/>
      <c r="Q38"/>
      <c r="R38"/>
      <c r="S38"/>
    </row>
    <row r="39" spans="1:19" x14ac:dyDescent="0.35">
      <c r="A39" t="s">
        <v>8</v>
      </c>
      <c r="B39" s="1">
        <v>40988</v>
      </c>
      <c r="C39">
        <v>6.47</v>
      </c>
      <c r="D39">
        <v>0.35</v>
      </c>
      <c r="E39">
        <v>6.66</v>
      </c>
      <c r="F39">
        <v>0.54</v>
      </c>
      <c r="G39">
        <v>7.01</v>
      </c>
      <c r="H39">
        <v>10</v>
      </c>
      <c r="J39">
        <v>100000</v>
      </c>
      <c r="K39">
        <v>10</v>
      </c>
      <c r="L39">
        <f t="shared" si="0"/>
        <v>10000</v>
      </c>
      <c r="M39">
        <v>0.54</v>
      </c>
      <c r="N39" s="8">
        <f t="shared" si="1"/>
        <v>5400</v>
      </c>
      <c r="P39" s="52"/>
      <c r="Q39"/>
      <c r="R39"/>
      <c r="S39"/>
    </row>
    <row r="40" spans="1:19" x14ac:dyDescent="0.35">
      <c r="A40" t="s">
        <v>8</v>
      </c>
      <c r="B40" s="1">
        <v>41033</v>
      </c>
      <c r="C40">
        <v>6.62</v>
      </c>
      <c r="D40">
        <v>0.27</v>
      </c>
      <c r="E40">
        <v>6.66</v>
      </c>
      <c r="F40">
        <v>0.31</v>
      </c>
      <c r="G40">
        <v>6.93</v>
      </c>
      <c r="H40">
        <v>10</v>
      </c>
      <c r="J40">
        <v>100000</v>
      </c>
      <c r="K40">
        <v>10</v>
      </c>
      <c r="L40">
        <f t="shared" si="0"/>
        <v>10000</v>
      </c>
      <c r="M40">
        <v>0.31</v>
      </c>
      <c r="N40" s="8">
        <f t="shared" si="1"/>
        <v>3100</v>
      </c>
      <c r="P40" s="52"/>
      <c r="Q40"/>
      <c r="R40"/>
      <c r="S40"/>
    </row>
    <row r="41" spans="1:19" x14ac:dyDescent="0.35">
      <c r="A41" t="s">
        <v>8</v>
      </c>
      <c r="B41" s="1">
        <v>41080</v>
      </c>
      <c r="C41">
        <v>6.12</v>
      </c>
      <c r="D41">
        <v>0.26</v>
      </c>
      <c r="E41">
        <v>7.77</v>
      </c>
      <c r="F41">
        <v>1.91</v>
      </c>
      <c r="G41">
        <v>8.0299999999999994</v>
      </c>
      <c r="H41">
        <v>10</v>
      </c>
      <c r="J41">
        <v>100000</v>
      </c>
      <c r="K41">
        <v>10</v>
      </c>
      <c r="L41">
        <f t="shared" si="0"/>
        <v>10000</v>
      </c>
      <c r="M41">
        <v>1.91</v>
      </c>
      <c r="N41" s="8">
        <f t="shared" si="1"/>
        <v>19100</v>
      </c>
      <c r="O41"/>
      <c r="P41" s="52"/>
      <c r="Q41"/>
      <c r="R41"/>
      <c r="S41"/>
    </row>
    <row r="42" spans="1:19" x14ac:dyDescent="0.35">
      <c r="A42" s="4" t="s">
        <v>9</v>
      </c>
      <c r="B42" s="5">
        <v>40984</v>
      </c>
      <c r="C42" s="4">
        <v>5.74</v>
      </c>
      <c r="D42" s="4">
        <v>0.35</v>
      </c>
      <c r="E42" s="4">
        <v>8.39</v>
      </c>
      <c r="F42" s="4">
        <v>3</v>
      </c>
      <c r="G42" s="4">
        <v>8.74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3</v>
      </c>
      <c r="N42" s="15">
        <f t="shared" si="1"/>
        <v>30000</v>
      </c>
      <c r="O42"/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41004</v>
      </c>
      <c r="C43" s="4">
        <v>5.5</v>
      </c>
      <c r="D43" s="4">
        <v>0.35</v>
      </c>
      <c r="E43" s="4">
        <v>8.39</v>
      </c>
      <c r="F43" s="4">
        <v>3.24</v>
      </c>
      <c r="G43" s="4">
        <v>8.74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3.24</v>
      </c>
      <c r="N43" s="15">
        <f t="shared" si="1"/>
        <v>32400.000000000004</v>
      </c>
      <c r="O43"/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41079</v>
      </c>
      <c r="C44" s="4">
        <v>5.64</v>
      </c>
      <c r="D44" s="4">
        <v>0.26</v>
      </c>
      <c r="E44" s="4">
        <v>8.39</v>
      </c>
      <c r="F44" s="4">
        <v>3.01</v>
      </c>
      <c r="G44" s="4">
        <v>8.65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3.01</v>
      </c>
      <c r="N44" s="15">
        <f t="shared" si="1"/>
        <v>30099.999999999996</v>
      </c>
      <c r="O44"/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41086</v>
      </c>
      <c r="C45" s="4">
        <v>6.24</v>
      </c>
      <c r="D45" s="4">
        <v>0.26</v>
      </c>
      <c r="E45" s="4">
        <v>8.39</v>
      </c>
      <c r="F45" s="4">
        <v>2.41</v>
      </c>
      <c r="G45" s="4">
        <v>8.65</v>
      </c>
      <c r="H45" s="4">
        <v>10</v>
      </c>
      <c r="J45" s="4">
        <v>100000</v>
      </c>
      <c r="K45" s="4">
        <v>10</v>
      </c>
      <c r="L45" s="4">
        <f t="shared" si="0"/>
        <v>10000</v>
      </c>
      <c r="M45" s="4">
        <v>2.41</v>
      </c>
      <c r="N45" s="15">
        <f t="shared" si="1"/>
        <v>24100</v>
      </c>
      <c r="O45"/>
      <c r="P45" s="52">
        <f t="shared" si="2"/>
        <v>10000</v>
      </c>
      <c r="Q45"/>
      <c r="R45"/>
      <c r="S45"/>
    </row>
    <row r="46" spans="1:19" x14ac:dyDescent="0.35">
      <c r="A46" s="4" t="s">
        <v>9</v>
      </c>
      <c r="B46" s="5">
        <v>41149</v>
      </c>
      <c r="C46" s="4">
        <v>7.95</v>
      </c>
      <c r="D46" s="4">
        <v>0.4</v>
      </c>
      <c r="E46" s="4">
        <v>8.14</v>
      </c>
      <c r="F46" s="4">
        <v>0.59</v>
      </c>
      <c r="G46" s="4">
        <v>8.5399999999999991</v>
      </c>
      <c r="H46" s="4">
        <v>10</v>
      </c>
      <c r="J46" s="4">
        <v>100000</v>
      </c>
      <c r="K46" s="4">
        <v>10</v>
      </c>
      <c r="L46" s="4">
        <f t="shared" si="0"/>
        <v>10000</v>
      </c>
      <c r="M46" s="4">
        <v>0.59</v>
      </c>
      <c r="N46" s="15">
        <f t="shared" si="1"/>
        <v>5900</v>
      </c>
      <c r="O46"/>
      <c r="P46" s="52">
        <f t="shared" si="2"/>
        <v>10000</v>
      </c>
      <c r="Q46"/>
      <c r="R46"/>
      <c r="S46"/>
    </row>
    <row r="47" spans="1:19" x14ac:dyDescent="0.35">
      <c r="A47" s="4" t="s">
        <v>9</v>
      </c>
      <c r="B47" s="5">
        <v>41344</v>
      </c>
      <c r="C47" s="4">
        <v>7.34</v>
      </c>
      <c r="D47" s="4">
        <v>0.32</v>
      </c>
      <c r="E47" s="4">
        <v>7.41</v>
      </c>
      <c r="F47" s="4">
        <v>0.4</v>
      </c>
      <c r="G47" s="4">
        <v>7.74</v>
      </c>
      <c r="H47" s="4">
        <v>12.5</v>
      </c>
      <c r="J47" s="4">
        <v>100000</v>
      </c>
      <c r="K47" s="4">
        <v>12.5</v>
      </c>
      <c r="L47" s="4">
        <f t="shared" si="0"/>
        <v>12500</v>
      </c>
      <c r="M47" s="4">
        <v>0.4</v>
      </c>
      <c r="N47" s="8">
        <f t="shared" si="1"/>
        <v>5000</v>
      </c>
      <c r="O47"/>
      <c r="P47" s="52"/>
      <c r="Q47"/>
      <c r="R47"/>
      <c r="S47"/>
    </row>
    <row r="48" spans="1:19" x14ac:dyDescent="0.35">
      <c r="A48" s="4" t="s">
        <v>9</v>
      </c>
      <c r="B48" s="5">
        <v>41353</v>
      </c>
      <c r="C48" s="4">
        <v>7.32</v>
      </c>
      <c r="D48" s="4">
        <v>0.32</v>
      </c>
      <c r="E48" s="4">
        <v>7.35</v>
      </c>
      <c r="F48" s="4">
        <v>0.35</v>
      </c>
      <c r="G48" s="4">
        <v>7.67</v>
      </c>
      <c r="H48" s="4">
        <v>12.5</v>
      </c>
      <c r="J48" s="4">
        <v>100000</v>
      </c>
      <c r="K48" s="4">
        <v>12.5</v>
      </c>
      <c r="L48" s="4">
        <f t="shared" si="0"/>
        <v>12500</v>
      </c>
      <c r="M48" s="4">
        <v>0.35</v>
      </c>
      <c r="N48" s="8">
        <f t="shared" si="1"/>
        <v>4375</v>
      </c>
      <c r="O48"/>
      <c r="P48" s="52"/>
      <c r="Q48"/>
      <c r="R48"/>
      <c r="S48"/>
    </row>
    <row r="49" spans="1:19" x14ac:dyDescent="0.35">
      <c r="A49" s="4" t="s">
        <v>9</v>
      </c>
      <c r="B49" s="5">
        <v>41435</v>
      </c>
      <c r="C49" s="4">
        <v>6.5</v>
      </c>
      <c r="D49" s="4">
        <v>0.4</v>
      </c>
      <c r="E49" s="4">
        <v>7.17</v>
      </c>
      <c r="F49" s="4">
        <v>1.07</v>
      </c>
      <c r="G49" s="4">
        <v>7.57</v>
      </c>
      <c r="H49" s="4">
        <v>12.5</v>
      </c>
      <c r="J49" s="4">
        <v>100000</v>
      </c>
      <c r="K49" s="4">
        <v>12.5</v>
      </c>
      <c r="L49" s="4">
        <f t="shared" si="0"/>
        <v>12500</v>
      </c>
      <c r="M49" s="4">
        <v>1.07</v>
      </c>
      <c r="N49" s="8">
        <f t="shared" si="1"/>
        <v>13375</v>
      </c>
      <c r="O49"/>
      <c r="P49" s="52"/>
      <c r="Q49"/>
      <c r="R49"/>
      <c r="S49"/>
    </row>
    <row r="50" spans="1:19" x14ac:dyDescent="0.35">
      <c r="A50" s="4" t="s">
        <v>9</v>
      </c>
      <c r="B50" s="5">
        <v>41445</v>
      </c>
      <c r="C50" s="4">
        <v>6.73</v>
      </c>
      <c r="D50" s="4">
        <v>0.4</v>
      </c>
      <c r="E50" s="4">
        <v>7.17</v>
      </c>
      <c r="F50" s="4">
        <v>0.84</v>
      </c>
      <c r="G50" s="4">
        <v>7.57</v>
      </c>
      <c r="H50" s="4">
        <v>12.5</v>
      </c>
      <c r="J50" s="4">
        <v>100000</v>
      </c>
      <c r="K50" s="4">
        <v>12.5</v>
      </c>
      <c r="L50" s="4">
        <f t="shared" si="0"/>
        <v>12500</v>
      </c>
      <c r="M50" s="4">
        <v>0.84</v>
      </c>
      <c r="N50" s="8">
        <f t="shared" si="1"/>
        <v>10500</v>
      </c>
      <c r="O50"/>
      <c r="P50" s="52"/>
      <c r="Q50"/>
      <c r="R50"/>
      <c r="S50"/>
    </row>
    <row r="51" spans="1:19" x14ac:dyDescent="0.35">
      <c r="A51" t="s">
        <v>10</v>
      </c>
      <c r="B51" s="1">
        <v>41149</v>
      </c>
      <c r="C51">
        <v>6.49</v>
      </c>
      <c r="D51">
        <v>0.4</v>
      </c>
      <c r="E51">
        <v>8.14</v>
      </c>
      <c r="F51">
        <v>2.0499999999999998</v>
      </c>
      <c r="G51">
        <v>8.5399999999999991</v>
      </c>
      <c r="H51">
        <v>10</v>
      </c>
      <c r="J51">
        <v>100000</v>
      </c>
      <c r="K51">
        <v>10</v>
      </c>
      <c r="L51">
        <f t="shared" si="0"/>
        <v>10000</v>
      </c>
      <c r="M51">
        <v>2.0499999999999998</v>
      </c>
      <c r="N51" s="15">
        <f t="shared" si="1"/>
        <v>20500</v>
      </c>
      <c r="O51"/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41157</v>
      </c>
      <c r="C52">
        <v>6.57</v>
      </c>
      <c r="D52">
        <v>0.4</v>
      </c>
      <c r="E52">
        <v>7.99</v>
      </c>
      <c r="F52">
        <v>1.82</v>
      </c>
      <c r="G52">
        <v>8.39</v>
      </c>
      <c r="H52">
        <v>10</v>
      </c>
      <c r="J52">
        <v>100000</v>
      </c>
      <c r="K52">
        <v>10</v>
      </c>
      <c r="L52">
        <f t="shared" si="0"/>
        <v>10000</v>
      </c>
      <c r="M52">
        <v>1.82</v>
      </c>
      <c r="N52" s="15">
        <f t="shared" si="1"/>
        <v>18200</v>
      </c>
      <c r="O52"/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41164</v>
      </c>
      <c r="C53">
        <v>6.52</v>
      </c>
      <c r="D53">
        <v>0.4</v>
      </c>
      <c r="E53">
        <v>7.82</v>
      </c>
      <c r="F53">
        <v>1.7</v>
      </c>
      <c r="G53">
        <v>8.2200000000000006</v>
      </c>
      <c r="H53">
        <v>10</v>
      </c>
      <c r="J53">
        <v>100000</v>
      </c>
      <c r="K53">
        <v>10</v>
      </c>
      <c r="L53">
        <f t="shared" si="0"/>
        <v>10000</v>
      </c>
      <c r="M53">
        <v>1.7</v>
      </c>
      <c r="N53" s="15">
        <f t="shared" si="1"/>
        <v>17000</v>
      </c>
      <c r="O53"/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41171</v>
      </c>
      <c r="C54">
        <v>6.4</v>
      </c>
      <c r="D54">
        <v>0.4</v>
      </c>
      <c r="E54">
        <v>7.73</v>
      </c>
      <c r="F54">
        <v>1.73</v>
      </c>
      <c r="G54">
        <v>8.1300000000000008</v>
      </c>
      <c r="H54">
        <v>10</v>
      </c>
      <c r="J54">
        <v>100000</v>
      </c>
      <c r="K54">
        <v>10</v>
      </c>
      <c r="L54">
        <f t="shared" si="0"/>
        <v>10000</v>
      </c>
      <c r="M54">
        <v>1.73</v>
      </c>
      <c r="N54" s="15">
        <f t="shared" si="1"/>
        <v>17300</v>
      </c>
      <c r="O54"/>
      <c r="P54" s="52">
        <f t="shared" si="2"/>
        <v>10000</v>
      </c>
      <c r="Q54"/>
      <c r="R54"/>
      <c r="S54"/>
    </row>
    <row r="55" spans="1:19" x14ac:dyDescent="0.35">
      <c r="A55" t="s">
        <v>10</v>
      </c>
      <c r="B55" s="1">
        <v>41178</v>
      </c>
      <c r="C55">
        <v>6.19</v>
      </c>
      <c r="D55">
        <v>0.4</v>
      </c>
      <c r="E55">
        <v>7.73</v>
      </c>
      <c r="F55">
        <v>1.94</v>
      </c>
      <c r="G55">
        <v>8.1300000000000008</v>
      </c>
      <c r="H55">
        <v>10</v>
      </c>
      <c r="J55">
        <v>100000</v>
      </c>
      <c r="K55">
        <v>10</v>
      </c>
      <c r="L55">
        <f t="shared" si="0"/>
        <v>10000</v>
      </c>
      <c r="M55">
        <v>1.94</v>
      </c>
      <c r="N55" s="15">
        <f t="shared" si="1"/>
        <v>19400</v>
      </c>
      <c r="O55"/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41255</v>
      </c>
      <c r="C56">
        <v>6.26</v>
      </c>
      <c r="D56">
        <v>0.34</v>
      </c>
      <c r="E56">
        <v>7.21</v>
      </c>
      <c r="F56">
        <v>1.29</v>
      </c>
      <c r="G56">
        <v>7.55</v>
      </c>
      <c r="H56">
        <v>10</v>
      </c>
      <c r="J56">
        <v>100000</v>
      </c>
      <c r="K56">
        <v>10</v>
      </c>
      <c r="L56">
        <f t="shared" si="0"/>
        <v>10000</v>
      </c>
      <c r="M56">
        <v>1.29</v>
      </c>
      <c r="N56" s="15">
        <f t="shared" si="1"/>
        <v>12900</v>
      </c>
      <c r="O56"/>
      <c r="P56" s="52">
        <f t="shared" si="2"/>
        <v>10000</v>
      </c>
      <c r="Q56"/>
      <c r="R56"/>
      <c r="S56"/>
    </row>
    <row r="57" spans="1:19" x14ac:dyDescent="0.35">
      <c r="A57" t="s">
        <v>10</v>
      </c>
      <c r="B57" s="1">
        <v>41702</v>
      </c>
      <c r="C57">
        <v>4.7699999999999996</v>
      </c>
      <c r="D57">
        <v>0.35</v>
      </c>
      <c r="E57">
        <v>4.8600000000000003</v>
      </c>
      <c r="F57">
        <v>0.44</v>
      </c>
      <c r="G57">
        <v>5.21</v>
      </c>
      <c r="H57">
        <v>10</v>
      </c>
      <c r="J57">
        <v>100000</v>
      </c>
      <c r="K57">
        <v>10</v>
      </c>
      <c r="L57">
        <f t="shared" si="0"/>
        <v>10000</v>
      </c>
      <c r="M57">
        <v>0.44</v>
      </c>
      <c r="N57" s="16">
        <f t="shared" si="1"/>
        <v>4400</v>
      </c>
      <c r="O57"/>
      <c r="P57" s="52"/>
      <c r="Q57"/>
      <c r="R57"/>
      <c r="S57"/>
    </row>
    <row r="58" spans="1:19" x14ac:dyDescent="0.35">
      <c r="A58" t="s">
        <v>10</v>
      </c>
      <c r="B58" s="1">
        <v>41729</v>
      </c>
      <c r="C58">
        <v>5.0199999999999996</v>
      </c>
      <c r="D58">
        <v>0.35</v>
      </c>
      <c r="E58">
        <v>5.16</v>
      </c>
      <c r="F58">
        <v>0.49</v>
      </c>
      <c r="G58">
        <v>5.51</v>
      </c>
      <c r="H58">
        <v>10</v>
      </c>
      <c r="J58">
        <v>100000</v>
      </c>
      <c r="K58">
        <v>10</v>
      </c>
      <c r="L58">
        <f t="shared" si="0"/>
        <v>10000</v>
      </c>
      <c r="M58">
        <v>0.49</v>
      </c>
      <c r="N58" s="16">
        <f t="shared" si="1"/>
        <v>4900</v>
      </c>
      <c r="O58"/>
      <c r="P58" s="52"/>
      <c r="Q58"/>
      <c r="R58"/>
      <c r="S58"/>
    </row>
    <row r="59" spans="1:19" x14ac:dyDescent="0.35">
      <c r="A59" t="s">
        <v>10</v>
      </c>
      <c r="B59" s="1">
        <v>41743</v>
      </c>
      <c r="C59">
        <v>5.03</v>
      </c>
      <c r="D59">
        <v>0.35</v>
      </c>
      <c r="E59">
        <v>5.16</v>
      </c>
      <c r="F59">
        <v>0.48</v>
      </c>
      <c r="G59">
        <v>5.51</v>
      </c>
      <c r="H59">
        <v>10</v>
      </c>
      <c r="J59">
        <v>100000</v>
      </c>
      <c r="K59">
        <v>10</v>
      </c>
      <c r="L59">
        <f t="shared" si="0"/>
        <v>10000</v>
      </c>
      <c r="M59">
        <v>0.48</v>
      </c>
      <c r="N59" s="16">
        <f t="shared" si="1"/>
        <v>4800</v>
      </c>
      <c r="O59"/>
      <c r="P59" s="52"/>
      <c r="Q59"/>
      <c r="R59"/>
      <c r="S59"/>
    </row>
    <row r="60" spans="1:19" x14ac:dyDescent="0.35">
      <c r="A60" t="s">
        <v>10</v>
      </c>
      <c r="B60" s="1">
        <v>41752</v>
      </c>
      <c r="C60">
        <v>5.03</v>
      </c>
      <c r="D60">
        <v>0.35</v>
      </c>
      <c r="E60">
        <v>5.16</v>
      </c>
      <c r="F60">
        <v>0.48</v>
      </c>
      <c r="G60">
        <v>5.51</v>
      </c>
      <c r="H60">
        <v>10</v>
      </c>
      <c r="J60">
        <v>100000</v>
      </c>
      <c r="K60">
        <v>10</v>
      </c>
      <c r="L60">
        <f t="shared" si="0"/>
        <v>10000</v>
      </c>
      <c r="M60">
        <v>0.48</v>
      </c>
      <c r="N60" s="16">
        <f t="shared" si="1"/>
        <v>4800</v>
      </c>
      <c r="O60"/>
      <c r="P60" s="52"/>
      <c r="Q60"/>
      <c r="R60"/>
      <c r="S60"/>
    </row>
    <row r="61" spans="1:19" x14ac:dyDescent="0.35">
      <c r="A61" s="4" t="s">
        <v>11</v>
      </c>
      <c r="B61" s="5">
        <v>41149</v>
      </c>
      <c r="C61" s="4">
        <v>5.98</v>
      </c>
      <c r="D61" s="4">
        <v>0.4</v>
      </c>
      <c r="E61" s="4">
        <v>8.14</v>
      </c>
      <c r="F61" s="4">
        <v>2.56</v>
      </c>
      <c r="G61" s="4">
        <v>8.5399999999999991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2.56</v>
      </c>
      <c r="N61" s="15">
        <f t="shared" si="1"/>
        <v>25600</v>
      </c>
      <c r="O61"/>
      <c r="P61" s="52">
        <f t="shared" si="2"/>
        <v>10000</v>
      </c>
      <c r="Q61"/>
      <c r="R61"/>
      <c r="S61"/>
    </row>
    <row r="62" spans="1:19" x14ac:dyDescent="0.35">
      <c r="A62" s="4" t="s">
        <v>11</v>
      </c>
      <c r="B62" s="5">
        <v>41157</v>
      </c>
      <c r="C62" s="4">
        <v>6.05</v>
      </c>
      <c r="D62" s="4">
        <v>0.4</v>
      </c>
      <c r="E62" s="4">
        <v>7.99</v>
      </c>
      <c r="F62" s="4">
        <v>2.34</v>
      </c>
      <c r="G62" s="4">
        <v>8.39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2.34</v>
      </c>
      <c r="N62" s="15">
        <f t="shared" si="1"/>
        <v>23400</v>
      </c>
      <c r="O62"/>
      <c r="P62" s="52">
        <f t="shared" si="2"/>
        <v>10000</v>
      </c>
      <c r="Q62"/>
      <c r="R62"/>
      <c r="S62"/>
    </row>
    <row r="63" spans="1:19" x14ac:dyDescent="0.35">
      <c r="A63" s="4" t="s">
        <v>11</v>
      </c>
      <c r="B63" s="5">
        <v>41164</v>
      </c>
      <c r="C63" s="4">
        <v>6.02</v>
      </c>
      <c r="D63" s="4">
        <v>0.4</v>
      </c>
      <c r="E63" s="4">
        <v>7.82</v>
      </c>
      <c r="F63" s="4">
        <v>2.2000000000000002</v>
      </c>
      <c r="G63" s="4">
        <v>8.2200000000000006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2.2000000000000002</v>
      </c>
      <c r="N63" s="15">
        <f t="shared" si="1"/>
        <v>22000</v>
      </c>
      <c r="O63"/>
      <c r="P63" s="52">
        <f t="shared" si="2"/>
        <v>10000</v>
      </c>
      <c r="Q63"/>
      <c r="R63"/>
      <c r="S63"/>
    </row>
    <row r="64" spans="1:19" x14ac:dyDescent="0.35">
      <c r="A64" s="4" t="s">
        <v>11</v>
      </c>
      <c r="B64" s="5">
        <v>41171</v>
      </c>
      <c r="C64" s="4">
        <v>5.97</v>
      </c>
      <c r="D64" s="4">
        <v>0.4</v>
      </c>
      <c r="E64" s="4">
        <v>7.73</v>
      </c>
      <c r="F64" s="4">
        <v>2.16</v>
      </c>
      <c r="G64" s="4">
        <v>8.1300000000000008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2.16</v>
      </c>
      <c r="N64" s="15">
        <f t="shared" si="1"/>
        <v>21600</v>
      </c>
      <c r="O64"/>
      <c r="P64" s="52">
        <f t="shared" si="2"/>
        <v>10000</v>
      </c>
      <c r="Q64"/>
      <c r="R64"/>
      <c r="S64"/>
    </row>
    <row r="65" spans="1:19" x14ac:dyDescent="0.35">
      <c r="A65" s="4" t="s">
        <v>11</v>
      </c>
      <c r="B65" s="5">
        <v>41178</v>
      </c>
      <c r="C65" s="4">
        <v>5.96</v>
      </c>
      <c r="D65" s="4">
        <v>0.4</v>
      </c>
      <c r="E65" s="4">
        <v>7.73</v>
      </c>
      <c r="F65" s="4">
        <v>2.17</v>
      </c>
      <c r="G65" s="4">
        <v>8.1300000000000008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2.17</v>
      </c>
      <c r="N65" s="15">
        <f t="shared" si="1"/>
        <v>21700</v>
      </c>
      <c r="O65"/>
      <c r="P65" s="52">
        <f t="shared" si="2"/>
        <v>10000</v>
      </c>
      <c r="Q65"/>
      <c r="R65"/>
      <c r="S65"/>
    </row>
    <row r="66" spans="1:19" x14ac:dyDescent="0.35">
      <c r="A66" s="4" t="s">
        <v>11</v>
      </c>
      <c r="B66" s="5">
        <v>41255</v>
      </c>
      <c r="C66" s="4">
        <v>5.97</v>
      </c>
      <c r="D66" s="4">
        <v>0.34</v>
      </c>
      <c r="E66" s="4">
        <v>7.21</v>
      </c>
      <c r="F66" s="4">
        <v>1.58</v>
      </c>
      <c r="G66" s="4">
        <v>7.55</v>
      </c>
      <c r="H66" s="4">
        <v>10</v>
      </c>
      <c r="J66" s="4">
        <v>100000</v>
      </c>
      <c r="K66" s="4">
        <v>10</v>
      </c>
      <c r="L66" s="4">
        <f t="shared" si="0"/>
        <v>10000</v>
      </c>
      <c r="M66" s="4">
        <v>1.58</v>
      </c>
      <c r="N66" s="15">
        <f t="shared" si="1"/>
        <v>15800</v>
      </c>
      <c r="O66"/>
      <c r="P66" s="52">
        <f t="shared" si="2"/>
        <v>10000</v>
      </c>
      <c r="Q66"/>
      <c r="R66"/>
      <c r="S66"/>
    </row>
    <row r="67" spans="1:19" x14ac:dyDescent="0.35">
      <c r="A67" s="4" t="s">
        <v>11</v>
      </c>
      <c r="B67" s="5">
        <v>42073</v>
      </c>
      <c r="C67" s="4">
        <v>3.82</v>
      </c>
      <c r="D67" s="4">
        <v>0.2</v>
      </c>
      <c r="E67" s="4">
        <v>3.84</v>
      </c>
      <c r="F67" s="4">
        <v>0.22</v>
      </c>
      <c r="G67" s="4">
        <v>4.04</v>
      </c>
      <c r="H67" s="4">
        <v>10</v>
      </c>
      <c r="J67" s="4">
        <v>100000</v>
      </c>
      <c r="K67" s="4">
        <v>10</v>
      </c>
      <c r="L67" s="4">
        <f t="shared" ref="L67:L86" si="5">(J67*(K67/100))</f>
        <v>10000</v>
      </c>
      <c r="M67" s="4">
        <v>0.22</v>
      </c>
      <c r="N67" s="16">
        <f t="shared" ref="N67:N86" si="6">PRODUCT(M67,L67)</f>
        <v>2200</v>
      </c>
      <c r="O67"/>
      <c r="P67" s="52"/>
      <c r="Q67"/>
      <c r="R67"/>
      <c r="S67"/>
    </row>
    <row r="68" spans="1:19" x14ac:dyDescent="0.35">
      <c r="A68" s="4" t="s">
        <v>11</v>
      </c>
      <c r="B68" s="5">
        <v>42083</v>
      </c>
      <c r="C68" s="4">
        <v>3.85</v>
      </c>
      <c r="D68" s="4">
        <v>0.2</v>
      </c>
      <c r="E68" s="4">
        <v>3.95</v>
      </c>
      <c r="F68" s="4">
        <v>0.3</v>
      </c>
      <c r="G68" s="4">
        <v>4.1500000000000004</v>
      </c>
      <c r="H68" s="4">
        <v>10</v>
      </c>
      <c r="J68" s="4">
        <v>100000</v>
      </c>
      <c r="K68" s="4">
        <v>10</v>
      </c>
      <c r="L68" s="4">
        <f t="shared" si="5"/>
        <v>10000</v>
      </c>
      <c r="M68" s="4">
        <v>0.3</v>
      </c>
      <c r="N68" s="16">
        <f t="shared" si="6"/>
        <v>3000</v>
      </c>
      <c r="O68"/>
      <c r="P68" s="52"/>
      <c r="Q68"/>
      <c r="R68"/>
      <c r="S68"/>
    </row>
    <row r="69" spans="1:19" x14ac:dyDescent="0.35">
      <c r="A69" s="4" t="s">
        <v>11</v>
      </c>
      <c r="B69" s="5">
        <v>42165</v>
      </c>
      <c r="C69" s="4">
        <v>3.57</v>
      </c>
      <c r="D69" s="4">
        <v>0.2</v>
      </c>
      <c r="E69" s="4">
        <v>4.34</v>
      </c>
      <c r="F69" s="4">
        <v>0.97</v>
      </c>
      <c r="G69" s="4">
        <v>4.54</v>
      </c>
      <c r="H69" s="4">
        <v>10</v>
      </c>
      <c r="J69" s="4">
        <v>100000</v>
      </c>
      <c r="K69" s="4">
        <v>10</v>
      </c>
      <c r="L69" s="4">
        <f t="shared" si="5"/>
        <v>10000</v>
      </c>
      <c r="M69" s="4">
        <v>0.97</v>
      </c>
      <c r="N69" s="16">
        <f t="shared" si="6"/>
        <v>9700</v>
      </c>
      <c r="O69"/>
      <c r="P69" s="52"/>
      <c r="Q69"/>
      <c r="R69"/>
      <c r="S69"/>
    </row>
    <row r="70" spans="1:19" x14ac:dyDescent="0.35">
      <c r="A70" s="4" t="s">
        <v>11</v>
      </c>
      <c r="B70" s="5">
        <v>42177</v>
      </c>
      <c r="C70" s="4">
        <v>3.6</v>
      </c>
      <c r="D70" s="4">
        <v>0.2</v>
      </c>
      <c r="E70" s="4">
        <v>4.34</v>
      </c>
      <c r="F70" s="4">
        <v>0.94</v>
      </c>
      <c r="G70" s="4">
        <v>4.54</v>
      </c>
      <c r="H70" s="4">
        <v>10</v>
      </c>
      <c r="J70" s="4">
        <v>100000</v>
      </c>
      <c r="K70" s="4">
        <v>10</v>
      </c>
      <c r="L70" s="4">
        <f t="shared" si="5"/>
        <v>10000</v>
      </c>
      <c r="M70" s="4">
        <v>0.94</v>
      </c>
      <c r="N70" s="16">
        <f t="shared" si="6"/>
        <v>9400</v>
      </c>
      <c r="O70"/>
      <c r="P70" s="52"/>
      <c r="Q70"/>
      <c r="R70"/>
      <c r="S70"/>
    </row>
    <row r="71" spans="1:19" x14ac:dyDescent="0.35">
      <c r="A71" t="s">
        <v>12</v>
      </c>
      <c r="B71" s="1">
        <v>42185</v>
      </c>
      <c r="C71">
        <v>4.32</v>
      </c>
      <c r="D71">
        <v>0.2</v>
      </c>
      <c r="E71">
        <v>4.5199999999999996</v>
      </c>
      <c r="F71">
        <v>0.4</v>
      </c>
      <c r="G71">
        <v>4.72</v>
      </c>
      <c r="H71">
        <v>10</v>
      </c>
      <c r="J71">
        <v>100000</v>
      </c>
      <c r="K71">
        <v>10</v>
      </c>
      <c r="L71">
        <f t="shared" si="5"/>
        <v>10000</v>
      </c>
      <c r="M71">
        <v>0.4</v>
      </c>
      <c r="N71" s="15">
        <f t="shared" si="6"/>
        <v>4000</v>
      </c>
      <c r="O71"/>
      <c r="P71" s="52">
        <f t="shared" ref="P71:P86" si="7">L71</f>
        <v>10000</v>
      </c>
      <c r="Q71"/>
      <c r="R71"/>
      <c r="S71"/>
    </row>
    <row r="72" spans="1:19" x14ac:dyDescent="0.35">
      <c r="A72" t="s">
        <v>12</v>
      </c>
      <c r="B72" s="1">
        <v>42439</v>
      </c>
      <c r="C72">
        <v>3.62</v>
      </c>
      <c r="D72">
        <v>0.18</v>
      </c>
      <c r="E72">
        <v>3.68</v>
      </c>
      <c r="F72">
        <v>0.24</v>
      </c>
      <c r="G72">
        <v>3.86</v>
      </c>
      <c r="H72">
        <v>22.5</v>
      </c>
      <c r="J72">
        <v>100000</v>
      </c>
      <c r="K72">
        <v>22.5</v>
      </c>
      <c r="L72">
        <f t="shared" si="5"/>
        <v>22500</v>
      </c>
      <c r="M72">
        <v>0.24</v>
      </c>
      <c r="N72" s="15">
        <f t="shared" si="6"/>
        <v>5400</v>
      </c>
      <c r="O72"/>
      <c r="P72" s="52">
        <f t="shared" si="7"/>
        <v>22500</v>
      </c>
      <c r="Q72"/>
      <c r="R72"/>
      <c r="S72"/>
    </row>
    <row r="73" spans="1:19" x14ac:dyDescent="0.35">
      <c r="A73" t="s">
        <v>12</v>
      </c>
      <c r="B73" s="1">
        <v>42450</v>
      </c>
      <c r="C73">
        <v>3.69</v>
      </c>
      <c r="D73">
        <v>0.18</v>
      </c>
      <c r="E73">
        <v>3.95</v>
      </c>
      <c r="F73">
        <v>0.44</v>
      </c>
      <c r="G73">
        <v>4.13</v>
      </c>
      <c r="H73">
        <v>17.5</v>
      </c>
      <c r="J73">
        <v>100000</v>
      </c>
      <c r="K73">
        <v>17.5</v>
      </c>
      <c r="L73">
        <f t="shared" si="5"/>
        <v>17500</v>
      </c>
      <c r="M73">
        <v>0.44</v>
      </c>
      <c r="N73" s="8">
        <f t="shared" si="6"/>
        <v>7700</v>
      </c>
      <c r="O73"/>
      <c r="P73" s="52"/>
      <c r="Q73"/>
      <c r="R73"/>
      <c r="S73"/>
    </row>
    <row r="74" spans="1:19" x14ac:dyDescent="0.35">
      <c r="A74" t="s">
        <v>12</v>
      </c>
      <c r="B74" s="1">
        <v>42450</v>
      </c>
      <c r="C74">
        <v>3.69</v>
      </c>
      <c r="D74">
        <v>0.18</v>
      </c>
      <c r="E74">
        <v>3.95</v>
      </c>
      <c r="F74">
        <v>0.44</v>
      </c>
      <c r="G74">
        <v>4.13</v>
      </c>
      <c r="H74">
        <v>5</v>
      </c>
      <c r="J74">
        <v>100000</v>
      </c>
      <c r="K74">
        <v>5</v>
      </c>
      <c r="L74">
        <f t="shared" si="5"/>
        <v>5000</v>
      </c>
      <c r="M74">
        <v>0.44</v>
      </c>
      <c r="N74" s="8">
        <f t="shared" si="6"/>
        <v>2200</v>
      </c>
      <c r="O74"/>
      <c r="P74" s="52"/>
      <c r="Q74"/>
      <c r="R74"/>
      <c r="S74"/>
    </row>
    <row r="75" spans="1:19" x14ac:dyDescent="0.35">
      <c r="A75" t="s">
        <v>12</v>
      </c>
      <c r="B75" s="1">
        <v>42515</v>
      </c>
      <c r="C75">
        <v>4.05</v>
      </c>
      <c r="D75">
        <v>0.19</v>
      </c>
      <c r="E75">
        <v>4.38</v>
      </c>
      <c r="F75">
        <v>0.52</v>
      </c>
      <c r="G75">
        <v>4.57</v>
      </c>
      <c r="H75">
        <v>10</v>
      </c>
      <c r="J75">
        <v>100000</v>
      </c>
      <c r="K75">
        <v>10</v>
      </c>
      <c r="L75">
        <f t="shared" si="5"/>
        <v>10000</v>
      </c>
      <c r="M75">
        <v>0.52</v>
      </c>
      <c r="N75" s="8">
        <f t="shared" si="6"/>
        <v>5200</v>
      </c>
      <c r="O75"/>
      <c r="P75" s="52"/>
      <c r="Q75"/>
      <c r="R75"/>
      <c r="S75"/>
    </row>
    <row r="76" spans="1:19" x14ac:dyDescent="0.35">
      <c r="A76" t="s">
        <v>12</v>
      </c>
      <c r="B76" s="1">
        <v>42535</v>
      </c>
      <c r="C76">
        <v>4.3600000000000003</v>
      </c>
      <c r="D76">
        <v>0.19</v>
      </c>
      <c r="E76">
        <v>4.38</v>
      </c>
      <c r="F76">
        <v>0.21</v>
      </c>
      <c r="G76">
        <v>4.57</v>
      </c>
      <c r="H76">
        <v>10</v>
      </c>
      <c r="J76">
        <v>100000</v>
      </c>
      <c r="K76">
        <v>10</v>
      </c>
      <c r="L76">
        <f t="shared" si="5"/>
        <v>10000</v>
      </c>
      <c r="M76">
        <v>0.21</v>
      </c>
      <c r="N76" s="15">
        <f t="shared" si="6"/>
        <v>2100</v>
      </c>
      <c r="O76"/>
      <c r="P76" s="52">
        <f t="shared" si="7"/>
        <v>10000</v>
      </c>
      <c r="Q76"/>
      <c r="R76"/>
      <c r="S76"/>
    </row>
    <row r="77" spans="1:19" x14ac:dyDescent="0.35">
      <c r="A77" t="s">
        <v>12</v>
      </c>
      <c r="B77" s="1">
        <v>42536</v>
      </c>
      <c r="C77">
        <v>4.29</v>
      </c>
      <c r="D77">
        <v>0.19</v>
      </c>
      <c r="E77">
        <v>4.38</v>
      </c>
      <c r="F77">
        <v>0.28000000000000003</v>
      </c>
      <c r="G77">
        <v>4.57</v>
      </c>
      <c r="H77">
        <v>12.5</v>
      </c>
      <c r="J77">
        <v>100000</v>
      </c>
      <c r="K77">
        <v>12.5</v>
      </c>
      <c r="L77">
        <f t="shared" si="5"/>
        <v>12500</v>
      </c>
      <c r="M77">
        <v>0.28000000000000003</v>
      </c>
      <c r="N77" s="15">
        <f t="shared" si="6"/>
        <v>3500.0000000000005</v>
      </c>
      <c r="O77"/>
      <c r="P77" s="52">
        <f t="shared" si="7"/>
        <v>12500</v>
      </c>
      <c r="Q77"/>
      <c r="R77"/>
      <c r="S77"/>
    </row>
    <row r="78" spans="1:19" x14ac:dyDescent="0.35">
      <c r="A78" t="s">
        <v>12</v>
      </c>
      <c r="B78" s="1">
        <v>42541</v>
      </c>
      <c r="C78">
        <v>4.21</v>
      </c>
      <c r="D78">
        <v>0.19</v>
      </c>
      <c r="E78">
        <v>4.21</v>
      </c>
      <c r="F78">
        <v>0.19</v>
      </c>
      <c r="G78">
        <v>4.4000000000000004</v>
      </c>
      <c r="H78">
        <v>12.5</v>
      </c>
      <c r="J78">
        <v>100000</v>
      </c>
      <c r="K78">
        <v>12.5</v>
      </c>
      <c r="L78">
        <f t="shared" si="5"/>
        <v>12500</v>
      </c>
      <c r="M78">
        <v>0.19</v>
      </c>
      <c r="N78" s="8">
        <f t="shared" si="6"/>
        <v>2375</v>
      </c>
      <c r="O78"/>
      <c r="P78" s="52"/>
      <c r="Q78"/>
      <c r="R78"/>
      <c r="S78"/>
    </row>
    <row r="79" spans="1:19" x14ac:dyDescent="0.35">
      <c r="A79" s="4" t="s">
        <v>13</v>
      </c>
      <c r="B79" s="5">
        <v>42524</v>
      </c>
      <c r="C79" s="4">
        <v>4.2</v>
      </c>
      <c r="D79" s="4">
        <v>0.19</v>
      </c>
      <c r="E79" s="4">
        <v>4.49</v>
      </c>
      <c r="F79" s="4">
        <v>0.48</v>
      </c>
      <c r="G79" s="4">
        <v>4.68</v>
      </c>
      <c r="H79" s="4">
        <v>10</v>
      </c>
      <c r="J79" s="4">
        <v>100000</v>
      </c>
      <c r="K79" s="4">
        <v>10</v>
      </c>
      <c r="L79" s="4">
        <f t="shared" si="5"/>
        <v>10000</v>
      </c>
      <c r="M79" s="4">
        <v>0.48</v>
      </c>
      <c r="N79" s="15">
        <f t="shared" si="6"/>
        <v>4800</v>
      </c>
      <c r="O79"/>
      <c r="P79" s="52">
        <f t="shared" si="7"/>
        <v>10000</v>
      </c>
      <c r="Q79"/>
      <c r="R79"/>
      <c r="S79"/>
    </row>
    <row r="80" spans="1:19" x14ac:dyDescent="0.35">
      <c r="A80" s="4" t="s">
        <v>13</v>
      </c>
      <c r="B80" s="5">
        <v>42538</v>
      </c>
      <c r="C80" s="4">
        <v>4.49</v>
      </c>
      <c r="D80" s="4">
        <v>0.19</v>
      </c>
      <c r="E80" s="4">
        <v>4.49</v>
      </c>
      <c r="F80" s="4">
        <v>0.19</v>
      </c>
      <c r="G80" s="4">
        <v>4.68</v>
      </c>
      <c r="H80" s="4">
        <v>10</v>
      </c>
      <c r="J80" s="4">
        <v>100000</v>
      </c>
      <c r="K80" s="4">
        <v>10</v>
      </c>
      <c r="L80" s="4">
        <f t="shared" si="5"/>
        <v>10000</v>
      </c>
      <c r="M80" s="4">
        <v>0.19</v>
      </c>
      <c r="N80" s="15">
        <f t="shared" si="6"/>
        <v>1900</v>
      </c>
      <c r="O80"/>
      <c r="P80" s="52">
        <f t="shared" si="7"/>
        <v>10000</v>
      </c>
      <c r="Q80"/>
      <c r="R80"/>
      <c r="S80"/>
    </row>
    <row r="81" spans="1:19" x14ac:dyDescent="0.35">
      <c r="A81" s="4" t="s">
        <v>13</v>
      </c>
      <c r="B81" s="5">
        <v>42779</v>
      </c>
      <c r="C81" s="4">
        <v>3.76</v>
      </c>
      <c r="D81" s="4">
        <v>0.14000000000000001</v>
      </c>
      <c r="E81" s="4">
        <v>3.79</v>
      </c>
      <c r="F81" s="4">
        <v>0.17</v>
      </c>
      <c r="G81" s="4">
        <v>3.93</v>
      </c>
      <c r="H81" s="4">
        <v>10</v>
      </c>
      <c r="J81" s="4">
        <v>100000</v>
      </c>
      <c r="K81" s="4">
        <v>10</v>
      </c>
      <c r="L81" s="4">
        <f t="shared" si="5"/>
        <v>10000</v>
      </c>
      <c r="M81" s="4">
        <v>0.17</v>
      </c>
      <c r="N81" s="8">
        <f t="shared" si="6"/>
        <v>1700.0000000000002</v>
      </c>
      <c r="O81"/>
      <c r="P81" s="52"/>
      <c r="Q81"/>
      <c r="R81"/>
      <c r="S81"/>
    </row>
    <row r="82" spans="1:19" x14ac:dyDescent="0.35">
      <c r="A82" s="4" t="s">
        <v>13</v>
      </c>
      <c r="B82" s="5">
        <v>42804</v>
      </c>
      <c r="C82" s="4">
        <v>3.58</v>
      </c>
      <c r="D82" s="4">
        <v>0.14000000000000001</v>
      </c>
      <c r="E82" s="4">
        <v>3.63</v>
      </c>
      <c r="F82" s="4">
        <v>0.19</v>
      </c>
      <c r="G82" s="4">
        <v>3.77</v>
      </c>
      <c r="H82" s="4">
        <v>17.5</v>
      </c>
      <c r="J82" s="4">
        <v>100000</v>
      </c>
      <c r="K82" s="4">
        <v>17.5</v>
      </c>
      <c r="L82" s="4">
        <f t="shared" si="5"/>
        <v>17500</v>
      </c>
      <c r="M82" s="4">
        <v>0.19</v>
      </c>
      <c r="N82" s="8">
        <f t="shared" si="6"/>
        <v>3325</v>
      </c>
      <c r="O82"/>
      <c r="P82" s="52"/>
      <c r="Q82"/>
      <c r="R82"/>
      <c r="S82"/>
    </row>
    <row r="83" spans="1:19" x14ac:dyDescent="0.35">
      <c r="A83" s="4" t="s">
        <v>13</v>
      </c>
      <c r="B83" s="5">
        <v>42814</v>
      </c>
      <c r="C83" s="4">
        <v>3.63</v>
      </c>
      <c r="D83" s="4">
        <v>0.14000000000000001</v>
      </c>
      <c r="E83" s="4">
        <v>3.71</v>
      </c>
      <c r="F83" s="4">
        <v>0.22</v>
      </c>
      <c r="G83" s="4">
        <v>3.85</v>
      </c>
      <c r="H83" s="4">
        <v>2.5</v>
      </c>
      <c r="J83" s="4">
        <v>100000</v>
      </c>
      <c r="K83" s="4">
        <v>2.5</v>
      </c>
      <c r="L83" s="4">
        <f t="shared" si="5"/>
        <v>2500</v>
      </c>
      <c r="M83" s="4">
        <v>0.22</v>
      </c>
      <c r="N83" s="8">
        <f t="shared" si="6"/>
        <v>550</v>
      </c>
      <c r="O83"/>
      <c r="P83" s="52"/>
      <c r="Q83"/>
      <c r="R83"/>
      <c r="S83"/>
    </row>
    <row r="84" spans="1:19" x14ac:dyDescent="0.35">
      <c r="A84" s="4" t="s">
        <v>13</v>
      </c>
      <c r="B84" s="5">
        <v>42814</v>
      </c>
      <c r="C84" s="4">
        <v>3.63</v>
      </c>
      <c r="D84" s="4">
        <v>0.14000000000000001</v>
      </c>
      <c r="E84" s="4">
        <v>3.71</v>
      </c>
      <c r="F84" s="4">
        <v>0.22</v>
      </c>
      <c r="G84" s="4">
        <v>3.85</v>
      </c>
      <c r="H84" s="4">
        <v>15</v>
      </c>
      <c r="J84" s="4">
        <v>100000</v>
      </c>
      <c r="K84" s="4">
        <v>15</v>
      </c>
      <c r="L84" s="4">
        <f t="shared" si="5"/>
        <v>15000</v>
      </c>
      <c r="M84" s="4">
        <v>0.22</v>
      </c>
      <c r="N84" s="8">
        <f t="shared" si="6"/>
        <v>3300</v>
      </c>
      <c r="O84"/>
      <c r="P84" s="52"/>
      <c r="Q84"/>
      <c r="R84"/>
      <c r="S84"/>
    </row>
    <row r="85" spans="1:19" x14ac:dyDescent="0.35">
      <c r="A85" s="4" t="s">
        <v>13</v>
      </c>
      <c r="B85" s="5">
        <v>42898</v>
      </c>
      <c r="C85" s="4">
        <v>3.77</v>
      </c>
      <c r="D85" s="4">
        <v>0.15</v>
      </c>
      <c r="E85" s="4">
        <v>3.92</v>
      </c>
      <c r="F85" s="4">
        <v>0.3</v>
      </c>
      <c r="G85" s="4">
        <v>4.07</v>
      </c>
      <c r="H85" s="4">
        <v>17.5</v>
      </c>
      <c r="J85" s="4">
        <v>100000</v>
      </c>
      <c r="K85" s="4">
        <v>17.5</v>
      </c>
      <c r="L85" s="4">
        <f t="shared" si="5"/>
        <v>17500</v>
      </c>
      <c r="M85" s="4">
        <v>0.3</v>
      </c>
      <c r="N85" s="8">
        <f t="shared" si="6"/>
        <v>5250</v>
      </c>
      <c r="O85"/>
      <c r="P85" s="52"/>
      <c r="Q85"/>
      <c r="R85"/>
      <c r="S85"/>
    </row>
    <row r="86" spans="1:19" x14ac:dyDescent="0.35">
      <c r="A86" s="4" t="s">
        <v>13</v>
      </c>
      <c r="B86" s="5">
        <v>42906</v>
      </c>
      <c r="C86" s="4">
        <v>3.7</v>
      </c>
      <c r="D86" s="4">
        <v>0.15</v>
      </c>
      <c r="E86" s="4">
        <v>3.92</v>
      </c>
      <c r="F86" s="4">
        <v>0.37</v>
      </c>
      <c r="G86" s="4">
        <v>4.07</v>
      </c>
      <c r="H86" s="4">
        <v>17.5</v>
      </c>
      <c r="J86" s="4">
        <v>100000</v>
      </c>
      <c r="K86" s="4">
        <v>17.5</v>
      </c>
      <c r="L86" s="4">
        <f t="shared" si="5"/>
        <v>17500</v>
      </c>
      <c r="M86" s="4">
        <v>0.37</v>
      </c>
      <c r="N86" s="15">
        <f t="shared" si="6"/>
        <v>6475</v>
      </c>
      <c r="O86"/>
      <c r="P86" s="52">
        <f t="shared" si="7"/>
        <v>17500</v>
      </c>
      <c r="Q86"/>
      <c r="R86"/>
      <c r="S86"/>
    </row>
  </sheetData>
  <mergeCells count="1">
    <mergeCell ref="X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86"/>
  <sheetViews>
    <sheetView topLeftCell="K1" zoomScaleNormal="100" workbookViewId="0">
      <selection activeCell="R13" sqref="R13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5.453125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16" bestFit="1" customWidth="1"/>
    <col min="15" max="15" width="10.179687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39470</v>
      </c>
      <c r="C2" s="4">
        <v>4.84</v>
      </c>
      <c r="D2" s="4">
        <v>0.19</v>
      </c>
      <c r="E2" s="4">
        <v>7.88</v>
      </c>
      <c r="F2" s="4">
        <v>3.23</v>
      </c>
      <c r="G2" s="4">
        <v>8.07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3.23</v>
      </c>
      <c r="N2" s="15">
        <f>PRODUCT(M2,L2)</f>
        <v>32300</v>
      </c>
      <c r="O2" s="8">
        <v>32300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39524</v>
      </c>
      <c r="C3" s="4">
        <v>5.55</v>
      </c>
      <c r="D3" s="4">
        <v>0.2</v>
      </c>
      <c r="E3" s="4">
        <v>7.88</v>
      </c>
      <c r="F3" s="4">
        <v>2.5299999999999998</v>
      </c>
      <c r="G3" s="4">
        <v>8.08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2.5299999999999998</v>
      </c>
      <c r="N3" s="15">
        <f t="shared" ref="N3:N66" si="1">PRODUCT(M3,L3)</f>
        <v>25299.999999999996</v>
      </c>
      <c r="O3" s="8">
        <v>25299.999999999996</v>
      </c>
      <c r="P3" s="52">
        <f t="shared" ref="P3:P66" si="2">L3</f>
        <v>10000</v>
      </c>
      <c r="Q3" s="11" t="s">
        <v>5</v>
      </c>
      <c r="R3" s="12">
        <f>SUM(N2:N4)</f>
        <v>76700</v>
      </c>
      <c r="S3" s="53">
        <f>SUM(P2:P4)</f>
        <v>30000</v>
      </c>
      <c r="T3" s="8">
        <f>R3/S3</f>
        <v>2.5566666666666666</v>
      </c>
      <c r="U3" s="41">
        <v>6</v>
      </c>
      <c r="V3" s="8">
        <f>R3/U3</f>
        <v>12783.333333333334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39584</v>
      </c>
      <c r="C4" s="4">
        <v>6.17</v>
      </c>
      <c r="D4" s="4">
        <v>0.2</v>
      </c>
      <c r="E4" s="4">
        <v>7.88</v>
      </c>
      <c r="F4" s="4">
        <v>1.91</v>
      </c>
      <c r="G4" s="4">
        <v>8.08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1.91</v>
      </c>
      <c r="N4" s="15">
        <f t="shared" si="1"/>
        <v>19100</v>
      </c>
      <c r="O4" s="8">
        <v>19100</v>
      </c>
      <c r="P4" s="52">
        <f t="shared" si="2"/>
        <v>10000</v>
      </c>
      <c r="Q4" s="11" t="s">
        <v>6</v>
      </c>
      <c r="R4" s="12">
        <f>SUM(N12:N14)</f>
        <v>23000</v>
      </c>
      <c r="S4" s="53">
        <f>SUM(P12:P14)</f>
        <v>30000</v>
      </c>
      <c r="T4" s="8">
        <f t="shared" ref="T4:T11" si="3">R4/S4</f>
        <v>0.76666666666666672</v>
      </c>
      <c r="U4" s="41">
        <v>6</v>
      </c>
      <c r="V4" s="8">
        <f t="shared" ref="V4:V11" si="4">R4/U4</f>
        <v>3833.3333333333335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39636</v>
      </c>
      <c r="C5" s="4">
        <v>7.47</v>
      </c>
      <c r="D5" s="4">
        <v>0.3</v>
      </c>
      <c r="E5" s="4">
        <v>7.47</v>
      </c>
      <c r="F5" s="4">
        <v>0.3</v>
      </c>
      <c r="G5" s="4">
        <v>7.77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0.3</v>
      </c>
      <c r="N5" s="16">
        <f t="shared" si="1"/>
        <v>3000</v>
      </c>
      <c r="P5" s="52"/>
      <c r="Q5" s="11" t="s">
        <v>7</v>
      </c>
      <c r="R5" s="12">
        <f>SUM(N22:N26)</f>
        <v>71200</v>
      </c>
      <c r="S5" s="53">
        <f>SUM(P22:P26)</f>
        <v>50000</v>
      </c>
      <c r="T5" s="8">
        <f t="shared" si="3"/>
        <v>1.4239999999999999</v>
      </c>
      <c r="U5" s="41">
        <v>10</v>
      </c>
      <c r="V5" s="8">
        <f t="shared" si="4"/>
        <v>7120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39643</v>
      </c>
      <c r="C6" s="4">
        <v>6.82</v>
      </c>
      <c r="D6" s="4">
        <v>0.3</v>
      </c>
      <c r="E6" s="4">
        <v>6.82</v>
      </c>
      <c r="F6" s="4">
        <v>0.3</v>
      </c>
      <c r="G6" s="4">
        <v>7.12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0.3</v>
      </c>
      <c r="N6" s="16">
        <f t="shared" si="1"/>
        <v>3000</v>
      </c>
      <c r="P6" s="52"/>
      <c r="Q6" s="11" t="s">
        <v>8</v>
      </c>
      <c r="R6" s="12">
        <f>SUM(N32:N36)</f>
        <v>87900</v>
      </c>
      <c r="S6" s="53">
        <f>SUM(P32:P36)</f>
        <v>50000</v>
      </c>
      <c r="T6" s="8">
        <f t="shared" si="3"/>
        <v>1.758</v>
      </c>
      <c r="U6" s="41">
        <v>10</v>
      </c>
      <c r="V6" s="8">
        <f t="shared" si="4"/>
        <v>8790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39707</v>
      </c>
      <c r="C7" s="4">
        <v>5.32</v>
      </c>
      <c r="D7" s="4">
        <v>0.3</v>
      </c>
      <c r="E7" s="4">
        <v>5.63</v>
      </c>
      <c r="F7" s="4">
        <v>0.61</v>
      </c>
      <c r="G7" s="4">
        <v>5.93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0.61</v>
      </c>
      <c r="N7" s="16">
        <f t="shared" si="1"/>
        <v>6100</v>
      </c>
      <c r="P7" s="52"/>
      <c r="Q7" s="11" t="s">
        <v>9</v>
      </c>
      <c r="R7" s="12">
        <f>SUM(N42:N44)</f>
        <v>70100</v>
      </c>
      <c r="S7" s="53">
        <f>SUM(P42:P44)</f>
        <v>30000</v>
      </c>
      <c r="T7" s="8">
        <f t="shared" si="3"/>
        <v>2.3366666666666664</v>
      </c>
      <c r="U7" s="41">
        <v>10</v>
      </c>
      <c r="V7" s="8">
        <f t="shared" si="4"/>
        <v>7010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39882</v>
      </c>
      <c r="C8" s="4">
        <v>3.67</v>
      </c>
      <c r="D8" s="4">
        <v>0.3</v>
      </c>
      <c r="E8" s="4">
        <v>3.91</v>
      </c>
      <c r="F8" s="4">
        <v>0.54</v>
      </c>
      <c r="G8" s="4">
        <v>4.21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0.54</v>
      </c>
      <c r="N8" s="16">
        <f t="shared" si="1"/>
        <v>5400</v>
      </c>
      <c r="P8" s="52"/>
      <c r="Q8" s="11" t="s">
        <v>10</v>
      </c>
      <c r="R8" s="12">
        <f>SUM(N50:N51,N53)</f>
        <v>13000</v>
      </c>
      <c r="S8" s="53">
        <f>SUM(P50:P51,P53)</f>
        <v>30000</v>
      </c>
      <c r="T8" s="8">
        <f t="shared" si="3"/>
        <v>0.43333333333333335</v>
      </c>
      <c r="U8" s="41">
        <v>6</v>
      </c>
      <c r="V8" s="8">
        <f t="shared" si="4"/>
        <v>2166.6666666666665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39892</v>
      </c>
      <c r="C9" s="4">
        <v>3.96</v>
      </c>
      <c r="D9" s="4">
        <v>0.3</v>
      </c>
      <c r="E9" s="4">
        <v>4.22</v>
      </c>
      <c r="F9" s="4">
        <v>0.56000000000000005</v>
      </c>
      <c r="G9" s="4">
        <v>4.5199999999999996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0.56000000000000005</v>
      </c>
      <c r="N9" s="16">
        <f t="shared" si="1"/>
        <v>5600.0000000000009</v>
      </c>
      <c r="P9" s="52"/>
      <c r="Q9" s="11" t="s">
        <v>11</v>
      </c>
      <c r="R9" s="12">
        <f>SUM(N59:N60,N66:N67)</f>
        <v>35650</v>
      </c>
      <c r="S9" s="53">
        <f>SUM(P59:P60,P66:P67)</f>
        <v>50000</v>
      </c>
      <c r="T9" s="8">
        <f t="shared" si="3"/>
        <v>0.71299999999999997</v>
      </c>
      <c r="U9" s="41">
        <v>6</v>
      </c>
      <c r="V9" s="8">
        <f t="shared" si="4"/>
        <v>5941.666666666667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39904</v>
      </c>
      <c r="C10" s="4">
        <v>3.96</v>
      </c>
      <c r="D10" s="4">
        <v>0.3</v>
      </c>
      <c r="E10" s="4">
        <v>4.22</v>
      </c>
      <c r="F10" s="4">
        <v>0.56000000000000005</v>
      </c>
      <c r="G10" s="4">
        <v>4.5199999999999996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0.56000000000000005</v>
      </c>
      <c r="N10" s="16">
        <f t="shared" si="1"/>
        <v>5600.0000000000009</v>
      </c>
      <c r="P10" s="52"/>
      <c r="Q10" s="11" t="s">
        <v>12</v>
      </c>
      <c r="R10" s="12">
        <f>SUM(N68:N69,N73:N74)</f>
        <v>14750</v>
      </c>
      <c r="S10" s="53">
        <f>SUM(P68:P69,P73:P74)</f>
        <v>67500</v>
      </c>
      <c r="T10" s="8">
        <f t="shared" si="3"/>
        <v>0.21851851851851853</v>
      </c>
      <c r="U10" s="41">
        <v>10</v>
      </c>
      <c r="V10" s="8">
        <f t="shared" si="4"/>
        <v>1475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39967</v>
      </c>
      <c r="C11" s="4">
        <v>4.32</v>
      </c>
      <c r="D11" s="4">
        <v>0.24</v>
      </c>
      <c r="E11" s="4">
        <v>4.49</v>
      </c>
      <c r="F11" s="4">
        <v>0.41</v>
      </c>
      <c r="G11" s="4">
        <v>4.7300000000000004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0.41</v>
      </c>
      <c r="N11" s="16">
        <f t="shared" si="1"/>
        <v>4100</v>
      </c>
      <c r="P11" s="52"/>
      <c r="Q11" s="13" t="s">
        <v>13</v>
      </c>
      <c r="R11" s="14">
        <f>SUM(N77,N80:N81)</f>
        <v>17200</v>
      </c>
      <c r="S11" s="53">
        <f>SUM(P77,P80:P81)</f>
        <v>60000</v>
      </c>
      <c r="T11" s="8">
        <f t="shared" si="3"/>
        <v>0.28666666666666668</v>
      </c>
      <c r="U11" s="41">
        <v>12</v>
      </c>
      <c r="V11" s="8">
        <f t="shared" si="4"/>
        <v>1433.3333333333333</v>
      </c>
    </row>
    <row r="12" spans="1:25" x14ac:dyDescent="0.35">
      <c r="A12" t="s">
        <v>6</v>
      </c>
      <c r="B12" s="1">
        <v>39883</v>
      </c>
      <c r="C12">
        <v>3.96</v>
      </c>
      <c r="D12">
        <v>0.3</v>
      </c>
      <c r="E12">
        <v>4.7300000000000004</v>
      </c>
      <c r="F12">
        <v>1.07</v>
      </c>
      <c r="G12">
        <v>5.03</v>
      </c>
      <c r="H12">
        <v>10</v>
      </c>
      <c r="J12">
        <v>100000</v>
      </c>
      <c r="K12">
        <v>10</v>
      </c>
      <c r="L12">
        <f t="shared" si="0"/>
        <v>10000</v>
      </c>
      <c r="M12">
        <v>1.07</v>
      </c>
      <c r="N12" s="15">
        <f t="shared" si="1"/>
        <v>10700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39904</v>
      </c>
      <c r="C13">
        <v>4.2699999999999996</v>
      </c>
      <c r="D13">
        <v>0.3</v>
      </c>
      <c r="E13">
        <v>4.7300000000000004</v>
      </c>
      <c r="F13">
        <v>0.76</v>
      </c>
      <c r="G13">
        <v>5.03</v>
      </c>
      <c r="H13">
        <v>10</v>
      </c>
      <c r="J13">
        <v>100000</v>
      </c>
      <c r="K13">
        <v>10</v>
      </c>
      <c r="L13">
        <f t="shared" si="0"/>
        <v>10000</v>
      </c>
      <c r="M13">
        <v>0.76</v>
      </c>
      <c r="N13" s="15">
        <f t="shared" si="1"/>
        <v>7600</v>
      </c>
      <c r="P13" s="52">
        <f t="shared" si="2"/>
        <v>10000</v>
      </c>
    </row>
    <row r="14" spans="1:25" x14ac:dyDescent="0.35">
      <c r="A14" t="s">
        <v>6</v>
      </c>
      <c r="B14" s="1">
        <v>39959</v>
      </c>
      <c r="C14">
        <v>4.5</v>
      </c>
      <c r="D14">
        <v>0.24</v>
      </c>
      <c r="E14">
        <v>4.7300000000000004</v>
      </c>
      <c r="F14">
        <v>0.47</v>
      </c>
      <c r="G14">
        <v>4.97</v>
      </c>
      <c r="H14">
        <v>10</v>
      </c>
      <c r="J14">
        <v>100000</v>
      </c>
      <c r="K14">
        <v>10</v>
      </c>
      <c r="L14">
        <f t="shared" si="0"/>
        <v>10000</v>
      </c>
      <c r="M14">
        <v>0.47</v>
      </c>
      <c r="N14" s="15">
        <f t="shared" si="1"/>
        <v>4700</v>
      </c>
      <c r="P14" s="52">
        <f t="shared" si="2"/>
        <v>10000</v>
      </c>
    </row>
    <row r="15" spans="1:25" x14ac:dyDescent="0.35">
      <c r="A15" t="s">
        <v>6</v>
      </c>
      <c r="B15" s="1">
        <v>39976</v>
      </c>
      <c r="C15">
        <v>4.4800000000000004</v>
      </c>
      <c r="D15">
        <v>0.24</v>
      </c>
      <c r="E15">
        <v>4.4800000000000004</v>
      </c>
      <c r="F15">
        <v>0.24</v>
      </c>
      <c r="G15">
        <v>4.72</v>
      </c>
      <c r="H15">
        <v>10</v>
      </c>
      <c r="J15">
        <v>100000</v>
      </c>
      <c r="K15">
        <v>10</v>
      </c>
      <c r="L15">
        <f t="shared" si="0"/>
        <v>10000</v>
      </c>
      <c r="M15">
        <v>0.24</v>
      </c>
      <c r="N15" s="16">
        <f t="shared" si="1"/>
        <v>2400</v>
      </c>
      <c r="P15" s="52"/>
    </row>
    <row r="16" spans="1:25" x14ac:dyDescent="0.35">
      <c r="A16" t="s">
        <v>6</v>
      </c>
      <c r="B16" s="1">
        <v>39993</v>
      </c>
      <c r="C16">
        <v>3.97</v>
      </c>
      <c r="D16">
        <v>0.24</v>
      </c>
      <c r="E16">
        <v>4.07</v>
      </c>
      <c r="F16">
        <v>0.34</v>
      </c>
      <c r="G16">
        <v>4.3099999999999996</v>
      </c>
      <c r="H16">
        <v>10</v>
      </c>
      <c r="J16">
        <v>100000</v>
      </c>
      <c r="K16">
        <v>10</v>
      </c>
      <c r="L16">
        <f t="shared" si="0"/>
        <v>10000</v>
      </c>
      <c r="M16">
        <v>0.34</v>
      </c>
      <c r="N16" s="16">
        <f t="shared" si="1"/>
        <v>3400.0000000000005</v>
      </c>
      <c r="P16" s="52"/>
    </row>
    <row r="17" spans="1:19" x14ac:dyDescent="0.35">
      <c r="A17" t="s">
        <v>6</v>
      </c>
      <c r="B17" s="1">
        <v>40112</v>
      </c>
      <c r="C17">
        <v>3.78</v>
      </c>
      <c r="D17">
        <v>0.24</v>
      </c>
      <c r="E17">
        <v>4.07</v>
      </c>
      <c r="F17">
        <v>0.53</v>
      </c>
      <c r="G17">
        <v>4.3099999999999996</v>
      </c>
      <c r="H17">
        <v>10</v>
      </c>
      <c r="J17">
        <v>100000</v>
      </c>
      <c r="K17">
        <v>10</v>
      </c>
      <c r="L17">
        <f t="shared" si="0"/>
        <v>10000</v>
      </c>
      <c r="M17">
        <v>0.53</v>
      </c>
      <c r="N17" s="16">
        <f t="shared" si="1"/>
        <v>5300</v>
      </c>
      <c r="P17" s="52"/>
    </row>
    <row r="18" spans="1:19" x14ac:dyDescent="0.35">
      <c r="A18" t="s">
        <v>6</v>
      </c>
      <c r="B18" s="1">
        <v>40190</v>
      </c>
      <c r="C18">
        <v>3.92</v>
      </c>
      <c r="D18">
        <v>0.2</v>
      </c>
      <c r="E18">
        <v>3.92</v>
      </c>
      <c r="F18">
        <v>0.2</v>
      </c>
      <c r="G18">
        <v>4.12</v>
      </c>
      <c r="H18">
        <v>10</v>
      </c>
      <c r="J18">
        <v>100000</v>
      </c>
      <c r="K18">
        <v>10</v>
      </c>
      <c r="L18">
        <f t="shared" si="0"/>
        <v>10000</v>
      </c>
      <c r="M18">
        <v>0.2</v>
      </c>
      <c r="N18" s="16">
        <f t="shared" si="1"/>
        <v>2000</v>
      </c>
      <c r="P18" s="52"/>
    </row>
    <row r="19" spans="1:19" x14ac:dyDescent="0.35">
      <c r="A19" t="s">
        <v>6</v>
      </c>
      <c r="B19" s="1">
        <v>40259</v>
      </c>
      <c r="C19">
        <v>3.71</v>
      </c>
      <c r="D19">
        <v>0.2</v>
      </c>
      <c r="E19">
        <v>3.72</v>
      </c>
      <c r="F19">
        <v>0.21</v>
      </c>
      <c r="G19">
        <v>3.92</v>
      </c>
      <c r="H19">
        <v>10</v>
      </c>
      <c r="J19">
        <v>100000</v>
      </c>
      <c r="K19">
        <v>10</v>
      </c>
      <c r="L19">
        <f t="shared" si="0"/>
        <v>10000</v>
      </c>
      <c r="M19">
        <v>0.21</v>
      </c>
      <c r="N19" s="16">
        <f t="shared" si="1"/>
        <v>2100</v>
      </c>
      <c r="P19" s="52"/>
    </row>
    <row r="20" spans="1:19" x14ac:dyDescent="0.35">
      <c r="A20" t="s">
        <v>6</v>
      </c>
      <c r="B20" s="1">
        <v>40339</v>
      </c>
      <c r="C20">
        <v>3.43</v>
      </c>
      <c r="D20">
        <v>0.17</v>
      </c>
      <c r="E20">
        <v>3.92</v>
      </c>
      <c r="F20">
        <v>0.66</v>
      </c>
      <c r="G20">
        <v>4.09</v>
      </c>
      <c r="H20">
        <v>10</v>
      </c>
      <c r="J20">
        <v>100000</v>
      </c>
      <c r="K20">
        <v>10</v>
      </c>
      <c r="L20">
        <f t="shared" si="0"/>
        <v>10000</v>
      </c>
      <c r="M20">
        <v>0.66</v>
      </c>
      <c r="N20" s="16">
        <f t="shared" si="1"/>
        <v>6600</v>
      </c>
      <c r="P20" s="52"/>
    </row>
    <row r="21" spans="1:19" x14ac:dyDescent="0.35">
      <c r="A21" t="s">
        <v>6</v>
      </c>
      <c r="B21" s="1">
        <v>40350</v>
      </c>
      <c r="C21">
        <v>3.55</v>
      </c>
      <c r="D21">
        <v>0.17</v>
      </c>
      <c r="E21">
        <v>3.92</v>
      </c>
      <c r="F21">
        <v>0.54</v>
      </c>
      <c r="G21">
        <v>4.09</v>
      </c>
      <c r="H21">
        <v>10</v>
      </c>
      <c r="J21">
        <v>100000</v>
      </c>
      <c r="K21">
        <v>10</v>
      </c>
      <c r="L21">
        <f t="shared" si="0"/>
        <v>10000</v>
      </c>
      <c r="M21">
        <v>0.54</v>
      </c>
      <c r="N21" s="16">
        <f t="shared" si="1"/>
        <v>5400</v>
      </c>
      <c r="P21" s="52"/>
      <c r="Q21"/>
      <c r="R21"/>
      <c r="S21"/>
    </row>
    <row r="22" spans="1:19" x14ac:dyDescent="0.35">
      <c r="A22" s="4" t="s">
        <v>7</v>
      </c>
      <c r="B22" s="5">
        <v>40190</v>
      </c>
      <c r="C22" s="4">
        <v>4.18</v>
      </c>
      <c r="D22" s="4">
        <v>0.2</v>
      </c>
      <c r="E22" s="4">
        <v>5.9</v>
      </c>
      <c r="F22" s="4">
        <v>1.92</v>
      </c>
      <c r="G22" s="4">
        <v>6.1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1.92</v>
      </c>
      <c r="N22" s="15">
        <f t="shared" si="1"/>
        <v>19200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40399</v>
      </c>
      <c r="C23" s="4">
        <v>4.18</v>
      </c>
      <c r="D23" s="4">
        <v>0.19</v>
      </c>
      <c r="E23" s="4">
        <v>5.9</v>
      </c>
      <c r="F23" s="4">
        <v>1.91</v>
      </c>
      <c r="G23" s="4">
        <v>6.09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1.91</v>
      </c>
      <c r="N23" s="15">
        <f t="shared" si="1"/>
        <v>19100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40421</v>
      </c>
      <c r="C24" s="4">
        <v>4.3899999999999997</v>
      </c>
      <c r="D24" s="4">
        <v>0.19</v>
      </c>
      <c r="E24" s="4">
        <v>5.9</v>
      </c>
      <c r="F24" s="4">
        <v>1.7</v>
      </c>
      <c r="G24" s="4">
        <v>6.09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1.7</v>
      </c>
      <c r="N24" s="15">
        <f t="shared" si="1"/>
        <v>17000</v>
      </c>
      <c r="P24" s="52">
        <f t="shared" si="2"/>
        <v>10000</v>
      </c>
      <c r="Q24"/>
      <c r="R24"/>
      <c r="S24"/>
    </row>
    <row r="25" spans="1:19" x14ac:dyDescent="0.35">
      <c r="A25" s="4" t="s">
        <v>7</v>
      </c>
      <c r="B25" s="5">
        <v>40448</v>
      </c>
      <c r="C25" s="4">
        <v>5.13</v>
      </c>
      <c r="D25" s="4">
        <v>0.19</v>
      </c>
      <c r="E25" s="4">
        <v>5.9</v>
      </c>
      <c r="F25" s="4">
        <v>0.96</v>
      </c>
      <c r="G25" s="4">
        <v>6.09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0.96</v>
      </c>
      <c r="N25" s="15">
        <f t="shared" si="1"/>
        <v>9600</v>
      </c>
      <c r="P25" s="52">
        <f t="shared" si="2"/>
        <v>10000</v>
      </c>
      <c r="Q25"/>
      <c r="R25"/>
      <c r="S25"/>
    </row>
    <row r="26" spans="1:19" x14ac:dyDescent="0.35">
      <c r="A26" s="4" t="s">
        <v>7</v>
      </c>
      <c r="B26" s="5">
        <v>40469</v>
      </c>
      <c r="C26" s="4">
        <v>5.57</v>
      </c>
      <c r="D26" s="4">
        <v>0.3</v>
      </c>
      <c r="E26" s="4">
        <v>5.9</v>
      </c>
      <c r="F26" s="4">
        <v>0.63</v>
      </c>
      <c r="G26" s="4">
        <v>6.2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0.63</v>
      </c>
      <c r="N26" s="15">
        <f t="shared" si="1"/>
        <v>6300</v>
      </c>
      <c r="P26" s="52">
        <f t="shared" si="2"/>
        <v>10000</v>
      </c>
      <c r="Q26"/>
      <c r="R26"/>
      <c r="S26"/>
    </row>
    <row r="27" spans="1:19" x14ac:dyDescent="0.35">
      <c r="A27" s="4" t="s">
        <v>7</v>
      </c>
      <c r="B27" s="5">
        <v>40550</v>
      </c>
      <c r="C27" s="4">
        <v>5.95</v>
      </c>
      <c r="D27" s="4">
        <v>0.3</v>
      </c>
      <c r="E27" s="4">
        <v>7.3</v>
      </c>
      <c r="F27" s="4">
        <v>1.65</v>
      </c>
      <c r="G27" s="4">
        <v>7.6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1.65</v>
      </c>
      <c r="N27" s="16">
        <f t="shared" si="1"/>
        <v>16500</v>
      </c>
      <c r="P27" s="52"/>
      <c r="Q27"/>
      <c r="R27"/>
      <c r="S27"/>
    </row>
    <row r="28" spans="1:19" x14ac:dyDescent="0.35">
      <c r="A28" s="4" t="s">
        <v>7</v>
      </c>
      <c r="B28" s="5">
        <v>40609</v>
      </c>
      <c r="C28" s="4">
        <v>7.11</v>
      </c>
      <c r="D28" s="4">
        <v>0.3</v>
      </c>
      <c r="E28" s="4">
        <v>7.11</v>
      </c>
      <c r="F28" s="4">
        <v>0.3</v>
      </c>
      <c r="G28" s="4">
        <v>7.41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0.3</v>
      </c>
      <c r="N28" s="16">
        <f t="shared" si="1"/>
        <v>3000</v>
      </c>
      <c r="P28" s="52"/>
      <c r="Q28"/>
      <c r="R28"/>
      <c r="S28"/>
    </row>
    <row r="29" spans="1:19" x14ac:dyDescent="0.35">
      <c r="A29" s="4" t="s">
        <v>7</v>
      </c>
      <c r="B29" s="5">
        <v>40632</v>
      </c>
      <c r="C29" s="4">
        <v>6.63</v>
      </c>
      <c r="D29" s="4">
        <v>0.3</v>
      </c>
      <c r="E29" s="4">
        <v>7.76</v>
      </c>
      <c r="F29" s="4">
        <v>1.43</v>
      </c>
      <c r="G29" s="4">
        <v>8.06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1.43</v>
      </c>
      <c r="N29" s="16">
        <f t="shared" si="1"/>
        <v>14300</v>
      </c>
      <c r="P29" s="52"/>
      <c r="Q29"/>
      <c r="R29"/>
      <c r="S29"/>
    </row>
    <row r="30" spans="1:19" x14ac:dyDescent="0.35">
      <c r="A30" s="4" t="s">
        <v>7</v>
      </c>
      <c r="B30" s="5">
        <v>40645</v>
      </c>
      <c r="C30" s="4">
        <v>7.53</v>
      </c>
      <c r="D30" s="4">
        <v>0.35</v>
      </c>
      <c r="E30" s="4">
        <v>7.66</v>
      </c>
      <c r="F30" s="4">
        <v>0.48</v>
      </c>
      <c r="G30" s="4">
        <v>8.01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0.48</v>
      </c>
      <c r="N30" s="16">
        <f t="shared" si="1"/>
        <v>4800</v>
      </c>
      <c r="P30" s="52"/>
      <c r="Q30"/>
      <c r="R30"/>
      <c r="S30"/>
    </row>
    <row r="31" spans="1:19" x14ac:dyDescent="0.35">
      <c r="A31" s="4" t="s">
        <v>7</v>
      </c>
      <c r="B31" s="5">
        <v>40660</v>
      </c>
      <c r="C31" s="4">
        <v>7.52</v>
      </c>
      <c r="D31" s="4">
        <v>0.35</v>
      </c>
      <c r="E31" s="4">
        <v>7.54</v>
      </c>
      <c r="F31" s="4">
        <v>0.37</v>
      </c>
      <c r="G31" s="4">
        <v>7.89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0.37</v>
      </c>
      <c r="N31" s="16">
        <f t="shared" si="1"/>
        <v>3700</v>
      </c>
      <c r="P31" s="52"/>
      <c r="Q31"/>
      <c r="R31"/>
      <c r="S31"/>
    </row>
    <row r="32" spans="1:19" x14ac:dyDescent="0.35">
      <c r="A32" t="s">
        <v>8</v>
      </c>
      <c r="B32" s="1">
        <v>40568</v>
      </c>
      <c r="C32">
        <v>5.79</v>
      </c>
      <c r="D32">
        <v>0.3</v>
      </c>
      <c r="E32">
        <v>7.75</v>
      </c>
      <c r="F32">
        <v>2.2599999999999998</v>
      </c>
      <c r="G32">
        <v>8.0500000000000007</v>
      </c>
      <c r="H32">
        <v>10</v>
      </c>
      <c r="J32">
        <v>100000</v>
      </c>
      <c r="K32">
        <v>10</v>
      </c>
      <c r="L32">
        <f t="shared" si="0"/>
        <v>10000</v>
      </c>
      <c r="M32">
        <v>2.2599999999999998</v>
      </c>
      <c r="N32" s="15">
        <f t="shared" si="1"/>
        <v>22599.999999999996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40588</v>
      </c>
      <c r="C33">
        <v>6.07</v>
      </c>
      <c r="D33">
        <v>0.3</v>
      </c>
      <c r="E33">
        <v>7.75</v>
      </c>
      <c r="F33">
        <v>1.98</v>
      </c>
      <c r="G33">
        <v>8.0500000000000007</v>
      </c>
      <c r="H33">
        <v>10</v>
      </c>
      <c r="J33">
        <v>100000</v>
      </c>
      <c r="K33">
        <v>10</v>
      </c>
      <c r="L33">
        <f t="shared" si="0"/>
        <v>10000</v>
      </c>
      <c r="M33">
        <v>1.98</v>
      </c>
      <c r="N33" s="15">
        <f t="shared" si="1"/>
        <v>19800</v>
      </c>
      <c r="P33" s="52">
        <f t="shared" si="2"/>
        <v>10000</v>
      </c>
      <c r="Q33"/>
      <c r="R33"/>
      <c r="S33"/>
    </row>
    <row r="34" spans="1:19" x14ac:dyDescent="0.35">
      <c r="A34" t="s">
        <v>8</v>
      </c>
      <c r="B34" s="1">
        <v>40645</v>
      </c>
      <c r="C34">
        <v>6.36</v>
      </c>
      <c r="D34">
        <v>0.35</v>
      </c>
      <c r="E34">
        <v>7.75</v>
      </c>
      <c r="F34">
        <v>1.74</v>
      </c>
      <c r="G34">
        <v>8.1</v>
      </c>
      <c r="H34">
        <v>10</v>
      </c>
      <c r="J34">
        <v>100000</v>
      </c>
      <c r="K34">
        <v>10</v>
      </c>
      <c r="L34">
        <f t="shared" si="0"/>
        <v>10000</v>
      </c>
      <c r="M34">
        <v>1.74</v>
      </c>
      <c r="N34" s="15">
        <f t="shared" si="1"/>
        <v>17400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40694</v>
      </c>
      <c r="C35">
        <v>6.73</v>
      </c>
      <c r="D35">
        <v>0.35</v>
      </c>
      <c r="E35">
        <v>7.75</v>
      </c>
      <c r="F35">
        <v>1.37</v>
      </c>
      <c r="G35">
        <v>8.1</v>
      </c>
      <c r="H35">
        <v>10</v>
      </c>
      <c r="J35">
        <v>100000</v>
      </c>
      <c r="K35">
        <v>10</v>
      </c>
      <c r="L35">
        <f t="shared" si="0"/>
        <v>10000</v>
      </c>
      <c r="M35">
        <v>1.37</v>
      </c>
      <c r="N35" s="15">
        <f t="shared" si="1"/>
        <v>13700.000000000002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40709</v>
      </c>
      <c r="C36">
        <v>6.66</v>
      </c>
      <c r="D36">
        <v>0.35</v>
      </c>
      <c r="E36">
        <v>7.75</v>
      </c>
      <c r="F36">
        <v>1.44</v>
      </c>
      <c r="G36">
        <v>8.1</v>
      </c>
      <c r="H36">
        <v>10</v>
      </c>
      <c r="J36">
        <v>100000</v>
      </c>
      <c r="K36">
        <v>10</v>
      </c>
      <c r="L36">
        <f t="shared" si="0"/>
        <v>10000</v>
      </c>
      <c r="M36">
        <v>1.44</v>
      </c>
      <c r="N36" s="15">
        <f t="shared" si="1"/>
        <v>14400</v>
      </c>
      <c r="P36" s="52">
        <f t="shared" si="2"/>
        <v>10000</v>
      </c>
      <c r="Q36"/>
      <c r="R36"/>
      <c r="S36"/>
    </row>
    <row r="37" spans="1:19" x14ac:dyDescent="0.35">
      <c r="A37" t="s">
        <v>8</v>
      </c>
      <c r="B37" s="1">
        <v>40974</v>
      </c>
      <c r="C37">
        <v>6.58</v>
      </c>
      <c r="D37">
        <v>0.35</v>
      </c>
      <c r="E37">
        <v>6.74</v>
      </c>
      <c r="F37">
        <v>0.51</v>
      </c>
      <c r="G37">
        <v>7.09</v>
      </c>
      <c r="H37">
        <v>10</v>
      </c>
      <c r="J37">
        <v>100000</v>
      </c>
      <c r="K37">
        <v>10</v>
      </c>
      <c r="L37">
        <f t="shared" si="0"/>
        <v>10000</v>
      </c>
      <c r="M37">
        <v>0.51</v>
      </c>
      <c r="N37" s="16">
        <f t="shared" si="1"/>
        <v>5100</v>
      </c>
      <c r="P37" s="52"/>
      <c r="Q37"/>
      <c r="R37"/>
      <c r="S37"/>
    </row>
    <row r="38" spans="1:19" x14ac:dyDescent="0.35">
      <c r="A38" t="s">
        <v>8</v>
      </c>
      <c r="B38" s="1">
        <v>40988</v>
      </c>
      <c r="C38">
        <v>6.47</v>
      </c>
      <c r="D38">
        <v>0.35</v>
      </c>
      <c r="E38">
        <v>6.66</v>
      </c>
      <c r="F38">
        <v>0.54</v>
      </c>
      <c r="G38">
        <v>7.01</v>
      </c>
      <c r="H38">
        <v>10</v>
      </c>
      <c r="J38">
        <v>100000</v>
      </c>
      <c r="K38">
        <v>10</v>
      </c>
      <c r="L38">
        <f t="shared" si="0"/>
        <v>10000</v>
      </c>
      <c r="M38">
        <v>0.54</v>
      </c>
      <c r="N38" s="16">
        <f t="shared" si="1"/>
        <v>5400</v>
      </c>
      <c r="P38" s="52"/>
      <c r="Q38"/>
      <c r="R38"/>
      <c r="S38"/>
    </row>
    <row r="39" spans="1:19" x14ac:dyDescent="0.35">
      <c r="A39" t="s">
        <v>8</v>
      </c>
      <c r="B39" s="1">
        <v>41038</v>
      </c>
      <c r="C39">
        <v>6.41</v>
      </c>
      <c r="D39">
        <v>0.27</v>
      </c>
      <c r="E39">
        <v>6.41</v>
      </c>
      <c r="F39">
        <v>0.27</v>
      </c>
      <c r="G39">
        <v>6.68</v>
      </c>
      <c r="H39">
        <v>10</v>
      </c>
      <c r="J39">
        <v>100000</v>
      </c>
      <c r="K39">
        <v>10</v>
      </c>
      <c r="L39">
        <f t="shared" si="0"/>
        <v>10000</v>
      </c>
      <c r="M39">
        <v>0.27</v>
      </c>
      <c r="N39" s="16">
        <f t="shared" si="1"/>
        <v>2700</v>
      </c>
      <c r="P39" s="52"/>
      <c r="Q39"/>
      <c r="R39"/>
      <c r="S39"/>
    </row>
    <row r="40" spans="1:19" x14ac:dyDescent="0.35">
      <c r="A40" t="s">
        <v>8</v>
      </c>
      <c r="B40" s="1">
        <v>41071</v>
      </c>
      <c r="C40">
        <v>5.92</v>
      </c>
      <c r="D40">
        <v>0.26</v>
      </c>
      <c r="E40">
        <v>7.77</v>
      </c>
      <c r="F40">
        <v>2.11</v>
      </c>
      <c r="G40">
        <v>8.0299999999999994</v>
      </c>
      <c r="H40">
        <v>10</v>
      </c>
      <c r="J40">
        <v>100000</v>
      </c>
      <c r="K40">
        <v>10</v>
      </c>
      <c r="L40">
        <f t="shared" si="0"/>
        <v>10000</v>
      </c>
      <c r="M40">
        <v>2.11</v>
      </c>
      <c r="N40" s="16">
        <f t="shared" si="1"/>
        <v>21100</v>
      </c>
      <c r="P40" s="52"/>
      <c r="Q40"/>
      <c r="R40"/>
      <c r="S40"/>
    </row>
    <row r="41" spans="1:19" x14ac:dyDescent="0.35">
      <c r="A41" t="s">
        <v>8</v>
      </c>
      <c r="B41" s="1">
        <v>41080</v>
      </c>
      <c r="C41">
        <v>6.12</v>
      </c>
      <c r="D41">
        <v>0.26</v>
      </c>
      <c r="E41">
        <v>7.77</v>
      </c>
      <c r="F41">
        <v>1.91</v>
      </c>
      <c r="G41">
        <v>8.0299999999999994</v>
      </c>
      <c r="H41">
        <v>10</v>
      </c>
      <c r="J41">
        <v>100000</v>
      </c>
      <c r="K41">
        <v>10</v>
      </c>
      <c r="L41">
        <f t="shared" si="0"/>
        <v>10000</v>
      </c>
      <c r="M41">
        <v>1.91</v>
      </c>
      <c r="N41" s="16">
        <f t="shared" si="1"/>
        <v>19100</v>
      </c>
      <c r="P41" s="52"/>
      <c r="Q41"/>
      <c r="R41"/>
      <c r="S41"/>
    </row>
    <row r="42" spans="1:19" x14ac:dyDescent="0.35">
      <c r="A42" s="4" t="s">
        <v>9</v>
      </c>
      <c r="B42" s="5">
        <v>40987</v>
      </c>
      <c r="C42" s="4">
        <v>5.7</v>
      </c>
      <c r="D42" s="4">
        <v>0.35</v>
      </c>
      <c r="E42" s="4">
        <v>8.39</v>
      </c>
      <c r="F42" s="4">
        <v>3.04</v>
      </c>
      <c r="G42" s="4">
        <v>8.74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3.04</v>
      </c>
      <c r="N42" s="15">
        <f t="shared" si="1"/>
        <v>30400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40996</v>
      </c>
      <c r="C43" s="4">
        <v>5.36</v>
      </c>
      <c r="D43" s="4">
        <v>0.35</v>
      </c>
      <c r="E43" s="4">
        <v>8.39</v>
      </c>
      <c r="F43" s="4">
        <v>3.38</v>
      </c>
      <c r="G43" s="4">
        <v>8.74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3.38</v>
      </c>
      <c r="N43" s="15">
        <f t="shared" si="1"/>
        <v>33800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41149</v>
      </c>
      <c r="C44" s="4">
        <v>7.95</v>
      </c>
      <c r="D44" s="4">
        <v>0.4</v>
      </c>
      <c r="E44" s="4">
        <v>8.14</v>
      </c>
      <c r="F44" s="4">
        <v>0.59</v>
      </c>
      <c r="G44" s="4">
        <v>8.5399999999999991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0.59</v>
      </c>
      <c r="N44" s="15">
        <f t="shared" si="1"/>
        <v>5900</v>
      </c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41344</v>
      </c>
      <c r="C45" s="4">
        <v>7.34</v>
      </c>
      <c r="D45" s="4">
        <v>0.32</v>
      </c>
      <c r="E45" s="4">
        <v>7.41</v>
      </c>
      <c r="F45" s="4">
        <v>0.4</v>
      </c>
      <c r="G45" s="4">
        <v>7.74</v>
      </c>
      <c r="H45" s="4">
        <v>17.5</v>
      </c>
      <c r="J45" s="4">
        <v>100000</v>
      </c>
      <c r="K45" s="4">
        <v>17.5</v>
      </c>
      <c r="L45" s="4">
        <f t="shared" si="0"/>
        <v>17500</v>
      </c>
      <c r="M45" s="4">
        <v>0.4</v>
      </c>
      <c r="N45" s="16">
        <f t="shared" si="1"/>
        <v>7000</v>
      </c>
      <c r="P45" s="52"/>
      <c r="Q45"/>
      <c r="R45"/>
      <c r="S45"/>
    </row>
    <row r="46" spans="1:19" x14ac:dyDescent="0.35">
      <c r="A46" s="4" t="s">
        <v>9</v>
      </c>
      <c r="B46" s="5">
        <v>41353</v>
      </c>
      <c r="C46" s="4">
        <v>7.32</v>
      </c>
      <c r="D46" s="4">
        <v>0.32</v>
      </c>
      <c r="E46" s="4">
        <v>7.35</v>
      </c>
      <c r="F46" s="4">
        <v>0.35</v>
      </c>
      <c r="G46" s="4">
        <v>7.67</v>
      </c>
      <c r="H46" s="4">
        <v>2.5</v>
      </c>
      <c r="J46" s="4">
        <v>100000</v>
      </c>
      <c r="K46" s="4">
        <v>2.5</v>
      </c>
      <c r="L46" s="4">
        <f t="shared" si="0"/>
        <v>2500</v>
      </c>
      <c r="M46" s="4">
        <v>0.35</v>
      </c>
      <c r="N46" s="16">
        <f t="shared" si="1"/>
        <v>875</v>
      </c>
      <c r="P46" s="52"/>
      <c r="Q46"/>
      <c r="R46"/>
      <c r="S46"/>
    </row>
    <row r="47" spans="1:19" x14ac:dyDescent="0.35">
      <c r="A47" s="4" t="s">
        <v>9</v>
      </c>
      <c r="B47" s="5">
        <v>41353</v>
      </c>
      <c r="C47" s="4">
        <v>7.32</v>
      </c>
      <c r="D47" s="4">
        <v>0.32</v>
      </c>
      <c r="E47" s="4">
        <v>7.35</v>
      </c>
      <c r="F47" s="4">
        <v>0.35</v>
      </c>
      <c r="G47" s="4">
        <v>7.67</v>
      </c>
      <c r="H47" s="4">
        <v>15</v>
      </c>
      <c r="J47" s="4">
        <v>100000</v>
      </c>
      <c r="K47" s="4">
        <v>15</v>
      </c>
      <c r="L47" s="4">
        <f t="shared" si="0"/>
        <v>15000</v>
      </c>
      <c r="M47" s="4">
        <v>0.35</v>
      </c>
      <c r="N47" s="16">
        <f t="shared" si="1"/>
        <v>5250</v>
      </c>
      <c r="P47" s="52"/>
      <c r="Q47"/>
      <c r="R47"/>
      <c r="S47"/>
    </row>
    <row r="48" spans="1:19" x14ac:dyDescent="0.35">
      <c r="A48" s="4" t="s">
        <v>9</v>
      </c>
      <c r="B48" s="5">
        <v>41435</v>
      </c>
      <c r="C48" s="4">
        <v>6.5</v>
      </c>
      <c r="D48" s="4">
        <v>0.4</v>
      </c>
      <c r="E48" s="4">
        <v>7.17</v>
      </c>
      <c r="F48" s="4">
        <v>1.07</v>
      </c>
      <c r="G48" s="4">
        <v>7.57</v>
      </c>
      <c r="H48" s="4">
        <v>17.5</v>
      </c>
      <c r="J48" s="4">
        <v>100000</v>
      </c>
      <c r="K48" s="4">
        <v>17.5</v>
      </c>
      <c r="L48" s="4">
        <f t="shared" si="0"/>
        <v>17500</v>
      </c>
      <c r="M48" s="4">
        <v>1.07</v>
      </c>
      <c r="N48" s="16">
        <f t="shared" si="1"/>
        <v>18725</v>
      </c>
      <c r="P48" s="52"/>
      <c r="Q48"/>
      <c r="R48"/>
      <c r="S48"/>
    </row>
    <row r="49" spans="1:19" x14ac:dyDescent="0.35">
      <c r="A49" s="4" t="s">
        <v>9</v>
      </c>
      <c r="B49" s="5">
        <v>41445</v>
      </c>
      <c r="C49" s="4">
        <v>6.73</v>
      </c>
      <c r="D49" s="4">
        <v>0.4</v>
      </c>
      <c r="E49" s="4">
        <v>7.17</v>
      </c>
      <c r="F49" s="4">
        <v>0.84</v>
      </c>
      <c r="G49" s="4">
        <v>7.57</v>
      </c>
      <c r="H49" s="4">
        <v>17.5</v>
      </c>
      <c r="J49" s="4">
        <v>100000</v>
      </c>
      <c r="K49" s="4">
        <v>17.5</v>
      </c>
      <c r="L49" s="4">
        <f t="shared" si="0"/>
        <v>17500</v>
      </c>
      <c r="M49" s="4">
        <v>0.84</v>
      </c>
      <c r="N49" s="16">
        <f t="shared" si="1"/>
        <v>14700</v>
      </c>
      <c r="P49" s="52"/>
      <c r="Q49"/>
      <c r="R49"/>
      <c r="S49"/>
    </row>
    <row r="50" spans="1:19" x14ac:dyDescent="0.35">
      <c r="A50" t="s">
        <v>10</v>
      </c>
      <c r="B50" s="1">
        <v>41312</v>
      </c>
      <c r="C50">
        <v>5.66</v>
      </c>
      <c r="D50">
        <v>0.32</v>
      </c>
      <c r="E50">
        <v>5.72</v>
      </c>
      <c r="F50">
        <v>0.38</v>
      </c>
      <c r="G50">
        <v>6.04</v>
      </c>
      <c r="H50">
        <v>10</v>
      </c>
      <c r="J50">
        <v>100000</v>
      </c>
      <c r="K50">
        <v>10</v>
      </c>
      <c r="L50">
        <f t="shared" si="0"/>
        <v>10000</v>
      </c>
      <c r="M50">
        <v>0.38</v>
      </c>
      <c r="N50" s="15">
        <f t="shared" si="1"/>
        <v>3800</v>
      </c>
      <c r="P50" s="52">
        <f t="shared" si="2"/>
        <v>10000</v>
      </c>
      <c r="Q50"/>
      <c r="R50"/>
      <c r="S50"/>
    </row>
    <row r="51" spans="1:19" x14ac:dyDescent="0.35">
      <c r="A51" t="s">
        <v>10</v>
      </c>
      <c r="B51" s="1">
        <v>41445</v>
      </c>
      <c r="C51">
        <v>5.61</v>
      </c>
      <c r="D51">
        <v>0.4</v>
      </c>
      <c r="E51">
        <v>5.61</v>
      </c>
      <c r="F51">
        <v>0.4</v>
      </c>
      <c r="G51">
        <v>6.01</v>
      </c>
      <c r="H51">
        <v>10</v>
      </c>
      <c r="J51">
        <v>100000</v>
      </c>
      <c r="K51">
        <v>10</v>
      </c>
      <c r="L51">
        <f t="shared" si="0"/>
        <v>10000</v>
      </c>
      <c r="M51">
        <v>0.4</v>
      </c>
      <c r="N51" s="15">
        <f t="shared" si="1"/>
        <v>4000</v>
      </c>
      <c r="O51" s="8">
        <v>7800</v>
      </c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41731</v>
      </c>
      <c r="C52">
        <v>4.96</v>
      </c>
      <c r="D52">
        <v>0.35</v>
      </c>
      <c r="E52">
        <v>5.16</v>
      </c>
      <c r="F52">
        <v>0.55000000000000004</v>
      </c>
      <c r="G52">
        <v>5.51</v>
      </c>
      <c r="H52">
        <v>10</v>
      </c>
      <c r="J52">
        <v>100000</v>
      </c>
      <c r="K52">
        <v>10</v>
      </c>
      <c r="L52">
        <f t="shared" si="0"/>
        <v>10000</v>
      </c>
      <c r="M52">
        <v>0.55000000000000004</v>
      </c>
      <c r="N52" s="16">
        <f t="shared" si="1"/>
        <v>5500</v>
      </c>
      <c r="P52" s="52"/>
      <c r="Q52"/>
      <c r="R52"/>
      <c r="S52"/>
    </row>
    <row r="53" spans="1:19" x14ac:dyDescent="0.35">
      <c r="A53" t="s">
        <v>10</v>
      </c>
      <c r="B53" s="1">
        <v>41740</v>
      </c>
      <c r="C53">
        <v>4.99</v>
      </c>
      <c r="D53">
        <v>0.35</v>
      </c>
      <c r="E53">
        <v>5.16</v>
      </c>
      <c r="F53">
        <v>0.52</v>
      </c>
      <c r="G53">
        <v>5.51</v>
      </c>
      <c r="H53">
        <v>10</v>
      </c>
      <c r="J53">
        <v>100000</v>
      </c>
      <c r="K53">
        <v>10</v>
      </c>
      <c r="L53">
        <f t="shared" si="0"/>
        <v>10000</v>
      </c>
      <c r="M53">
        <v>0.52</v>
      </c>
      <c r="N53" s="15">
        <f t="shared" si="1"/>
        <v>5200</v>
      </c>
      <c r="O53" s="8">
        <v>5200</v>
      </c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41761</v>
      </c>
      <c r="C54">
        <v>4.9400000000000004</v>
      </c>
      <c r="D54">
        <v>0.35</v>
      </c>
      <c r="E54">
        <v>5.13</v>
      </c>
      <c r="F54">
        <v>0.54</v>
      </c>
      <c r="G54">
        <v>5.48</v>
      </c>
      <c r="H54">
        <v>10</v>
      </c>
      <c r="J54">
        <v>100000</v>
      </c>
      <c r="K54">
        <v>10</v>
      </c>
      <c r="L54">
        <f t="shared" si="0"/>
        <v>10000</v>
      </c>
      <c r="M54">
        <v>0.54</v>
      </c>
      <c r="N54" s="16">
        <f t="shared" si="1"/>
        <v>5400</v>
      </c>
      <c r="P54" s="52"/>
      <c r="Q54"/>
      <c r="R54"/>
      <c r="S54"/>
    </row>
    <row r="55" spans="1:19" x14ac:dyDescent="0.35">
      <c r="A55" t="s">
        <v>10</v>
      </c>
      <c r="B55" s="1">
        <v>41771</v>
      </c>
      <c r="C55">
        <v>4.97</v>
      </c>
      <c r="D55">
        <v>0.3</v>
      </c>
      <c r="E55">
        <v>5.03</v>
      </c>
      <c r="F55">
        <v>0.36</v>
      </c>
      <c r="G55">
        <v>5.33</v>
      </c>
      <c r="H55">
        <v>10</v>
      </c>
      <c r="J55">
        <v>100000</v>
      </c>
      <c r="K55">
        <v>10</v>
      </c>
      <c r="L55">
        <f t="shared" si="0"/>
        <v>10000</v>
      </c>
      <c r="M55">
        <v>0.36</v>
      </c>
      <c r="N55" s="16">
        <f t="shared" si="1"/>
        <v>3600</v>
      </c>
      <c r="P55" s="52"/>
      <c r="Q55"/>
      <c r="R55"/>
      <c r="S55"/>
    </row>
    <row r="56" spans="1:19" x14ac:dyDescent="0.35">
      <c r="A56" t="s">
        <v>10</v>
      </c>
      <c r="B56" s="1">
        <v>41786</v>
      </c>
      <c r="C56">
        <v>4.7</v>
      </c>
      <c r="D56">
        <v>0.3</v>
      </c>
      <c r="E56">
        <v>4.72</v>
      </c>
      <c r="F56">
        <v>0.32</v>
      </c>
      <c r="G56">
        <v>5.0199999999999996</v>
      </c>
      <c r="H56">
        <v>10</v>
      </c>
      <c r="J56">
        <v>100000</v>
      </c>
      <c r="K56">
        <v>10</v>
      </c>
      <c r="L56">
        <f t="shared" si="0"/>
        <v>10000</v>
      </c>
      <c r="M56">
        <v>0.32</v>
      </c>
      <c r="N56" s="16">
        <f t="shared" si="1"/>
        <v>3200</v>
      </c>
      <c r="P56" s="52"/>
      <c r="Q56"/>
      <c r="R56"/>
      <c r="S56"/>
    </row>
    <row r="57" spans="1:19" x14ac:dyDescent="0.35">
      <c r="A57" t="s">
        <v>10</v>
      </c>
      <c r="B57" s="1">
        <v>41800</v>
      </c>
      <c r="C57">
        <v>4.45</v>
      </c>
      <c r="D57">
        <v>0.3</v>
      </c>
      <c r="E57">
        <v>4.53</v>
      </c>
      <c r="F57">
        <v>0.38</v>
      </c>
      <c r="G57">
        <v>4.83</v>
      </c>
      <c r="H57">
        <v>15</v>
      </c>
      <c r="J57">
        <v>100000</v>
      </c>
      <c r="K57">
        <v>15</v>
      </c>
      <c r="L57">
        <f t="shared" si="0"/>
        <v>15000</v>
      </c>
      <c r="M57">
        <v>0.38</v>
      </c>
      <c r="N57" s="16">
        <f t="shared" si="1"/>
        <v>5700</v>
      </c>
      <c r="P57" s="52"/>
      <c r="Q57"/>
      <c r="R57"/>
      <c r="S57"/>
    </row>
    <row r="58" spans="1:19" x14ac:dyDescent="0.35">
      <c r="A58" t="s">
        <v>10</v>
      </c>
      <c r="B58" s="1">
        <v>41810</v>
      </c>
      <c r="C58">
        <v>4.53</v>
      </c>
      <c r="D58">
        <v>0.3</v>
      </c>
      <c r="E58">
        <v>4.53</v>
      </c>
      <c r="F58">
        <v>0.3</v>
      </c>
      <c r="G58">
        <v>4.83</v>
      </c>
      <c r="H58">
        <v>15</v>
      </c>
      <c r="J58">
        <v>100000</v>
      </c>
      <c r="K58">
        <v>15</v>
      </c>
      <c r="L58">
        <f t="shared" si="0"/>
        <v>15000</v>
      </c>
      <c r="M58">
        <v>0.3</v>
      </c>
      <c r="N58" s="16">
        <f t="shared" si="1"/>
        <v>4500</v>
      </c>
      <c r="P58" s="52"/>
      <c r="Q58"/>
      <c r="R58"/>
      <c r="S58"/>
    </row>
    <row r="59" spans="1:19" x14ac:dyDescent="0.35">
      <c r="A59" s="4" t="s">
        <v>11</v>
      </c>
      <c r="B59" s="5">
        <v>41779</v>
      </c>
      <c r="C59" s="4">
        <v>4.72</v>
      </c>
      <c r="D59" s="4">
        <v>0.3</v>
      </c>
      <c r="E59" s="4">
        <v>4.75</v>
      </c>
      <c r="F59" s="4">
        <v>0.33</v>
      </c>
      <c r="G59" s="4">
        <v>5.05</v>
      </c>
      <c r="H59" s="4">
        <v>10</v>
      </c>
      <c r="J59" s="4">
        <v>100000</v>
      </c>
      <c r="K59" s="4">
        <v>10</v>
      </c>
      <c r="L59" s="4">
        <f t="shared" si="0"/>
        <v>10000</v>
      </c>
      <c r="M59" s="4">
        <v>0.33</v>
      </c>
      <c r="N59" s="15">
        <f t="shared" si="1"/>
        <v>3300</v>
      </c>
      <c r="O59" s="8">
        <v>3300</v>
      </c>
      <c r="P59" s="52">
        <f t="shared" si="2"/>
        <v>10000</v>
      </c>
      <c r="Q59"/>
      <c r="R59"/>
      <c r="S59"/>
    </row>
    <row r="60" spans="1:19" x14ac:dyDescent="0.35">
      <c r="A60" s="4" t="s">
        <v>11</v>
      </c>
      <c r="B60" s="5">
        <v>41800</v>
      </c>
      <c r="C60" s="4">
        <v>4.45</v>
      </c>
      <c r="D60" s="4">
        <v>0.3</v>
      </c>
      <c r="E60" s="4">
        <v>4.5199999999999996</v>
      </c>
      <c r="F60" s="4">
        <v>0.37</v>
      </c>
      <c r="G60" s="4">
        <v>4.82</v>
      </c>
      <c r="H60" s="4">
        <v>10</v>
      </c>
      <c r="J60" s="4">
        <v>100000</v>
      </c>
      <c r="K60" s="4">
        <v>10</v>
      </c>
      <c r="L60" s="4">
        <f t="shared" si="0"/>
        <v>10000</v>
      </c>
      <c r="M60" s="4">
        <v>0.37</v>
      </c>
      <c r="N60" s="15">
        <f t="shared" si="1"/>
        <v>3700</v>
      </c>
      <c r="O60" s="8">
        <v>3700</v>
      </c>
      <c r="P60" s="52">
        <f t="shared" si="2"/>
        <v>10000</v>
      </c>
      <c r="Q60"/>
      <c r="R60"/>
      <c r="S60"/>
    </row>
    <row r="61" spans="1:19" x14ac:dyDescent="0.35">
      <c r="A61" s="4" t="s">
        <v>11</v>
      </c>
      <c r="B61" s="5">
        <v>41813</v>
      </c>
      <c r="C61" s="4">
        <v>4.43</v>
      </c>
      <c r="D61" s="4">
        <v>0.3</v>
      </c>
      <c r="E61" s="4">
        <v>4.47</v>
      </c>
      <c r="F61" s="4">
        <v>0.34</v>
      </c>
      <c r="G61" s="4">
        <v>4.7699999999999996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0.34</v>
      </c>
      <c r="N61" s="16">
        <f t="shared" si="1"/>
        <v>3400.0000000000005</v>
      </c>
      <c r="P61" s="52"/>
      <c r="Q61"/>
      <c r="R61"/>
      <c r="S61"/>
    </row>
    <row r="62" spans="1:19" x14ac:dyDescent="0.35">
      <c r="A62" s="4" t="s">
        <v>11</v>
      </c>
      <c r="B62" s="5">
        <v>41820</v>
      </c>
      <c r="C62" s="4">
        <v>4.25</v>
      </c>
      <c r="D62" s="4">
        <v>0.3</v>
      </c>
      <c r="E62" s="4">
        <v>4.25</v>
      </c>
      <c r="F62" s="4">
        <v>0.3</v>
      </c>
      <c r="G62" s="4">
        <v>4.55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0.3</v>
      </c>
      <c r="N62" s="16">
        <f t="shared" si="1"/>
        <v>3000</v>
      </c>
      <c r="P62" s="52"/>
      <c r="Q62"/>
      <c r="R62"/>
      <c r="S62"/>
    </row>
    <row r="63" spans="1:19" x14ac:dyDescent="0.35">
      <c r="A63" s="4" t="s">
        <v>11</v>
      </c>
      <c r="B63" s="5">
        <v>42073</v>
      </c>
      <c r="C63" s="4">
        <v>3.82</v>
      </c>
      <c r="D63" s="4">
        <v>0.2</v>
      </c>
      <c r="E63" s="4">
        <v>3.84</v>
      </c>
      <c r="F63" s="4">
        <v>0.22</v>
      </c>
      <c r="G63" s="4">
        <v>4.04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0.22</v>
      </c>
      <c r="N63" s="16">
        <f t="shared" si="1"/>
        <v>2200</v>
      </c>
      <c r="P63" s="52"/>
      <c r="Q63"/>
      <c r="R63"/>
      <c r="S63"/>
    </row>
    <row r="64" spans="1:19" x14ac:dyDescent="0.35">
      <c r="A64" s="4" t="s">
        <v>11</v>
      </c>
      <c r="B64" s="5">
        <v>42073</v>
      </c>
      <c r="C64" s="4">
        <v>3.82</v>
      </c>
      <c r="D64" s="4">
        <v>0.2</v>
      </c>
      <c r="E64" s="4">
        <v>3.84</v>
      </c>
      <c r="F64" s="4">
        <v>0.22</v>
      </c>
      <c r="G64" s="4">
        <v>4.04</v>
      </c>
      <c r="H64" s="4">
        <v>5</v>
      </c>
      <c r="J64" s="4">
        <v>100000</v>
      </c>
      <c r="K64" s="4">
        <v>5</v>
      </c>
      <c r="L64" s="4">
        <f t="shared" si="0"/>
        <v>5000</v>
      </c>
      <c r="M64" s="4">
        <v>0.22</v>
      </c>
      <c r="N64" s="16">
        <f t="shared" si="1"/>
        <v>1100</v>
      </c>
      <c r="P64" s="52"/>
      <c r="Q64"/>
      <c r="R64"/>
      <c r="S64"/>
    </row>
    <row r="65" spans="1:19" x14ac:dyDescent="0.35">
      <c r="A65" s="4" t="s">
        <v>11</v>
      </c>
      <c r="B65" s="5">
        <v>42083</v>
      </c>
      <c r="C65" s="4">
        <v>3.85</v>
      </c>
      <c r="D65" s="4">
        <v>0.2</v>
      </c>
      <c r="E65" s="4">
        <v>3.95</v>
      </c>
      <c r="F65" s="4">
        <v>0.3</v>
      </c>
      <c r="G65" s="4">
        <v>4.1500000000000004</v>
      </c>
      <c r="H65" s="4">
        <v>15</v>
      </c>
      <c r="J65" s="4">
        <v>100000</v>
      </c>
      <c r="K65" s="4">
        <v>15</v>
      </c>
      <c r="L65" s="4">
        <f t="shared" si="0"/>
        <v>15000</v>
      </c>
      <c r="M65" s="4">
        <v>0.3</v>
      </c>
      <c r="N65" s="16">
        <f t="shared" si="1"/>
        <v>4500</v>
      </c>
      <c r="P65" s="52"/>
      <c r="Q65"/>
      <c r="R65"/>
      <c r="S65"/>
    </row>
    <row r="66" spans="1:19" x14ac:dyDescent="0.35">
      <c r="A66" s="4" t="s">
        <v>11</v>
      </c>
      <c r="B66" s="5">
        <v>42165</v>
      </c>
      <c r="C66" s="4">
        <v>3.57</v>
      </c>
      <c r="D66" s="4">
        <v>0.2</v>
      </c>
      <c r="E66" s="4">
        <v>4.34</v>
      </c>
      <c r="F66" s="4">
        <v>0.97</v>
      </c>
      <c r="G66" s="4">
        <v>4.54</v>
      </c>
      <c r="H66" s="4">
        <v>15</v>
      </c>
      <c r="J66" s="4">
        <v>100000</v>
      </c>
      <c r="K66" s="4">
        <v>15</v>
      </c>
      <c r="L66" s="4">
        <f t="shared" si="0"/>
        <v>15000</v>
      </c>
      <c r="M66" s="4">
        <v>0.97</v>
      </c>
      <c r="N66" s="15">
        <f t="shared" si="1"/>
        <v>14550</v>
      </c>
      <c r="P66" s="52">
        <f t="shared" si="2"/>
        <v>15000</v>
      </c>
      <c r="Q66"/>
      <c r="R66"/>
      <c r="S66"/>
    </row>
    <row r="67" spans="1:19" x14ac:dyDescent="0.35">
      <c r="A67" s="4" t="s">
        <v>11</v>
      </c>
      <c r="B67" s="5">
        <v>42177</v>
      </c>
      <c r="C67" s="4">
        <v>3.6</v>
      </c>
      <c r="D67" s="4">
        <v>0.2</v>
      </c>
      <c r="E67" s="4">
        <v>4.34</v>
      </c>
      <c r="F67" s="4">
        <v>0.94</v>
      </c>
      <c r="G67" s="4">
        <v>4.54</v>
      </c>
      <c r="H67" s="4">
        <v>15</v>
      </c>
      <c r="J67" s="4">
        <v>100000</v>
      </c>
      <c r="K67" s="4">
        <v>15</v>
      </c>
      <c r="L67" s="4">
        <f t="shared" ref="L67:L81" si="5">(J67*(K67/100))</f>
        <v>15000</v>
      </c>
      <c r="M67" s="4">
        <v>0.94</v>
      </c>
      <c r="N67" s="15">
        <f t="shared" ref="N67:N81" si="6">PRODUCT(M67,L67)</f>
        <v>14100</v>
      </c>
      <c r="P67" s="52">
        <f t="shared" ref="P67:P81" si="7">L67</f>
        <v>15000</v>
      </c>
      <c r="Q67"/>
      <c r="R67"/>
      <c r="S67"/>
    </row>
    <row r="68" spans="1:19" x14ac:dyDescent="0.35">
      <c r="A68" t="s">
        <v>12</v>
      </c>
      <c r="B68" s="1">
        <v>42205</v>
      </c>
      <c r="C68">
        <v>4.16</v>
      </c>
      <c r="D68">
        <v>0.25</v>
      </c>
      <c r="E68">
        <v>4.18</v>
      </c>
      <c r="F68">
        <v>0.27</v>
      </c>
      <c r="G68">
        <v>4.43</v>
      </c>
      <c r="H68">
        <v>10</v>
      </c>
      <c r="J68">
        <v>100000</v>
      </c>
      <c r="K68">
        <v>10</v>
      </c>
      <c r="L68">
        <f t="shared" si="5"/>
        <v>10000</v>
      </c>
      <c r="M68">
        <v>0.27</v>
      </c>
      <c r="N68" s="15">
        <f t="shared" si="6"/>
        <v>2700</v>
      </c>
      <c r="O68" s="8">
        <v>2700</v>
      </c>
      <c r="P68" s="52">
        <f t="shared" si="7"/>
        <v>10000</v>
      </c>
      <c r="Q68"/>
      <c r="R68"/>
      <c r="S68"/>
    </row>
    <row r="69" spans="1:19" x14ac:dyDescent="0.35">
      <c r="A69" t="s">
        <v>12</v>
      </c>
      <c r="B69" s="1">
        <v>42439</v>
      </c>
      <c r="C69">
        <v>3.62</v>
      </c>
      <c r="D69">
        <v>0.18</v>
      </c>
      <c r="E69">
        <v>3.68</v>
      </c>
      <c r="F69">
        <v>0.24</v>
      </c>
      <c r="G69">
        <v>3.86</v>
      </c>
      <c r="H69">
        <v>22.5</v>
      </c>
      <c r="J69">
        <v>100000</v>
      </c>
      <c r="K69">
        <v>22.5</v>
      </c>
      <c r="L69">
        <f t="shared" si="5"/>
        <v>22500</v>
      </c>
      <c r="M69">
        <v>0.24</v>
      </c>
      <c r="N69" s="15">
        <f t="shared" si="6"/>
        <v>5400</v>
      </c>
      <c r="O69" s="8">
        <v>5400</v>
      </c>
      <c r="P69" s="52">
        <f t="shared" si="7"/>
        <v>22500</v>
      </c>
      <c r="Q69"/>
      <c r="R69"/>
      <c r="S69"/>
    </row>
    <row r="70" spans="1:19" x14ac:dyDescent="0.35">
      <c r="A70" t="s">
        <v>12</v>
      </c>
      <c r="B70" s="1">
        <v>42450</v>
      </c>
      <c r="C70">
        <v>3.69</v>
      </c>
      <c r="D70">
        <v>0.18</v>
      </c>
      <c r="E70">
        <v>3.95</v>
      </c>
      <c r="F70">
        <v>0.44</v>
      </c>
      <c r="G70">
        <v>4.13</v>
      </c>
      <c r="H70">
        <v>17.5</v>
      </c>
      <c r="J70">
        <v>100000</v>
      </c>
      <c r="K70">
        <v>17.5</v>
      </c>
      <c r="L70">
        <f t="shared" si="5"/>
        <v>17500</v>
      </c>
      <c r="M70">
        <v>0.44</v>
      </c>
      <c r="N70" s="16">
        <f t="shared" si="6"/>
        <v>7700</v>
      </c>
      <c r="P70" s="52"/>
      <c r="Q70"/>
      <c r="R70"/>
      <c r="S70"/>
    </row>
    <row r="71" spans="1:19" x14ac:dyDescent="0.35">
      <c r="A71" t="s">
        <v>12</v>
      </c>
      <c r="B71" s="1">
        <v>42450</v>
      </c>
      <c r="C71">
        <v>3.69</v>
      </c>
      <c r="D71">
        <v>0.18</v>
      </c>
      <c r="E71">
        <v>3.95</v>
      </c>
      <c r="F71">
        <v>0.44</v>
      </c>
      <c r="G71">
        <v>4.13</v>
      </c>
      <c r="H71">
        <v>5</v>
      </c>
      <c r="J71">
        <v>100000</v>
      </c>
      <c r="K71">
        <v>5</v>
      </c>
      <c r="L71">
        <f t="shared" si="5"/>
        <v>5000</v>
      </c>
      <c r="M71">
        <v>0.44</v>
      </c>
      <c r="N71" s="16">
        <f t="shared" si="6"/>
        <v>2200</v>
      </c>
      <c r="O71" s="8">
        <v>-2200</v>
      </c>
      <c r="P71" s="52"/>
      <c r="Q71"/>
      <c r="R71"/>
      <c r="S71"/>
    </row>
    <row r="72" spans="1:19" x14ac:dyDescent="0.35">
      <c r="A72" t="s">
        <v>12</v>
      </c>
      <c r="B72" s="1">
        <v>42536</v>
      </c>
      <c r="C72">
        <v>4.29</v>
      </c>
      <c r="D72">
        <v>0.19</v>
      </c>
      <c r="E72">
        <v>4.38</v>
      </c>
      <c r="F72">
        <v>0.28000000000000003</v>
      </c>
      <c r="G72">
        <v>4.57</v>
      </c>
      <c r="H72">
        <v>10</v>
      </c>
      <c r="J72">
        <v>100000</v>
      </c>
      <c r="K72">
        <v>10</v>
      </c>
      <c r="L72">
        <f t="shared" si="5"/>
        <v>10000</v>
      </c>
      <c r="M72">
        <v>0.28000000000000003</v>
      </c>
      <c r="N72" s="16">
        <f t="shared" si="6"/>
        <v>2800.0000000000005</v>
      </c>
      <c r="O72" s="8">
        <v>-2800</v>
      </c>
      <c r="P72" s="52"/>
      <c r="Q72"/>
      <c r="R72"/>
      <c r="S72"/>
    </row>
    <row r="73" spans="1:19" x14ac:dyDescent="0.35">
      <c r="A73" t="s">
        <v>12</v>
      </c>
      <c r="B73" s="1">
        <v>42541</v>
      </c>
      <c r="C73">
        <v>4.21</v>
      </c>
      <c r="D73">
        <v>0.19</v>
      </c>
      <c r="E73">
        <v>4.21</v>
      </c>
      <c r="F73">
        <v>0.19</v>
      </c>
      <c r="G73">
        <v>4.4000000000000004</v>
      </c>
      <c r="H73">
        <v>17.5</v>
      </c>
      <c r="J73">
        <v>100000</v>
      </c>
      <c r="K73">
        <v>17.5</v>
      </c>
      <c r="L73">
        <f t="shared" si="5"/>
        <v>17500</v>
      </c>
      <c r="M73">
        <v>0.19</v>
      </c>
      <c r="N73" s="15">
        <f t="shared" si="6"/>
        <v>3325</v>
      </c>
      <c r="P73" s="52">
        <f t="shared" si="7"/>
        <v>17500</v>
      </c>
      <c r="Q73"/>
      <c r="R73"/>
      <c r="S73"/>
    </row>
    <row r="74" spans="1:19" x14ac:dyDescent="0.35">
      <c r="A74" t="s">
        <v>12</v>
      </c>
      <c r="B74" s="1">
        <v>42542</v>
      </c>
      <c r="C74">
        <v>3.96</v>
      </c>
      <c r="D74">
        <v>0.19</v>
      </c>
      <c r="E74">
        <v>3.96</v>
      </c>
      <c r="F74">
        <v>0.19</v>
      </c>
      <c r="G74">
        <v>4.1500000000000004</v>
      </c>
      <c r="H74">
        <v>17.5</v>
      </c>
      <c r="J74">
        <v>100000</v>
      </c>
      <c r="K74">
        <v>17.5</v>
      </c>
      <c r="L74">
        <f t="shared" si="5"/>
        <v>17500</v>
      </c>
      <c r="M74">
        <v>0.19</v>
      </c>
      <c r="N74" s="15">
        <f t="shared" si="6"/>
        <v>3325</v>
      </c>
      <c r="P74" s="52">
        <f t="shared" si="7"/>
        <v>17500</v>
      </c>
      <c r="Q74"/>
      <c r="R74"/>
      <c r="S74"/>
    </row>
    <row r="75" spans="1:19" x14ac:dyDescent="0.35">
      <c r="A75" s="4" t="s">
        <v>13</v>
      </c>
      <c r="B75" s="5">
        <v>42541</v>
      </c>
      <c r="C75" s="4">
        <v>4.34</v>
      </c>
      <c r="D75" s="4">
        <v>0.19</v>
      </c>
      <c r="E75" s="4">
        <v>4.34</v>
      </c>
      <c r="F75" s="4">
        <v>0.19</v>
      </c>
      <c r="G75" s="4">
        <v>4.53</v>
      </c>
      <c r="H75" s="4">
        <v>10</v>
      </c>
      <c r="J75" s="4">
        <v>100000</v>
      </c>
      <c r="K75" s="4">
        <v>10</v>
      </c>
      <c r="L75" s="4">
        <f t="shared" si="5"/>
        <v>10000</v>
      </c>
      <c r="M75" s="4">
        <v>0.19</v>
      </c>
      <c r="N75" s="16">
        <f t="shared" si="6"/>
        <v>1900</v>
      </c>
      <c r="O75" s="8">
        <v>1900</v>
      </c>
      <c r="P75" s="52"/>
      <c r="Q75"/>
      <c r="R75"/>
      <c r="S75"/>
    </row>
    <row r="76" spans="1:19" x14ac:dyDescent="0.35">
      <c r="A76" s="4" t="s">
        <v>13</v>
      </c>
      <c r="B76" s="5">
        <v>42780</v>
      </c>
      <c r="C76" s="4">
        <v>3.74</v>
      </c>
      <c r="D76" s="4">
        <v>0.14000000000000001</v>
      </c>
      <c r="E76" s="4">
        <v>3.79</v>
      </c>
      <c r="F76" s="4">
        <v>0.19</v>
      </c>
      <c r="G76" s="4">
        <v>3.93</v>
      </c>
      <c r="H76" s="4">
        <v>10</v>
      </c>
      <c r="J76" s="4">
        <v>100000</v>
      </c>
      <c r="K76" s="4">
        <v>10</v>
      </c>
      <c r="L76" s="4">
        <f t="shared" si="5"/>
        <v>10000</v>
      </c>
      <c r="M76" s="4">
        <v>0.19</v>
      </c>
      <c r="N76" s="16">
        <f t="shared" si="6"/>
        <v>1900</v>
      </c>
      <c r="P76" s="52"/>
      <c r="Q76"/>
      <c r="R76"/>
      <c r="S76"/>
    </row>
    <row r="77" spans="1:19" x14ac:dyDescent="0.35">
      <c r="A77" s="4" t="s">
        <v>13</v>
      </c>
      <c r="B77" s="5">
        <v>42804</v>
      </c>
      <c r="C77" s="4">
        <v>3.58</v>
      </c>
      <c r="D77" s="4">
        <v>0.14000000000000001</v>
      </c>
      <c r="E77" s="4">
        <v>3.63</v>
      </c>
      <c r="F77" s="4">
        <v>0.19</v>
      </c>
      <c r="G77" s="4">
        <v>3.77</v>
      </c>
      <c r="H77" s="4">
        <v>20</v>
      </c>
      <c r="J77" s="4">
        <v>100000</v>
      </c>
      <c r="K77" s="4">
        <v>20</v>
      </c>
      <c r="L77" s="4">
        <f t="shared" si="5"/>
        <v>20000</v>
      </c>
      <c r="M77" s="4">
        <v>0.19</v>
      </c>
      <c r="N77" s="15">
        <f t="shared" si="6"/>
        <v>3800</v>
      </c>
      <c r="O77" s="8">
        <v>3800</v>
      </c>
      <c r="P77" s="52">
        <f t="shared" si="7"/>
        <v>20000</v>
      </c>
      <c r="Q77"/>
      <c r="R77"/>
      <c r="S77"/>
    </row>
    <row r="78" spans="1:19" x14ac:dyDescent="0.35">
      <c r="A78" s="4" t="s">
        <v>13</v>
      </c>
      <c r="B78" s="5">
        <v>42814</v>
      </c>
      <c r="C78" s="4">
        <v>3.63</v>
      </c>
      <c r="D78" s="4">
        <v>0.14000000000000001</v>
      </c>
      <c r="E78" s="4">
        <v>3.71</v>
      </c>
      <c r="F78" s="4">
        <v>0.22</v>
      </c>
      <c r="G78" s="4">
        <v>3.85</v>
      </c>
      <c r="H78" s="4">
        <v>10</v>
      </c>
      <c r="J78" s="4">
        <v>100000</v>
      </c>
      <c r="K78" s="4">
        <v>10</v>
      </c>
      <c r="L78" s="4">
        <f t="shared" si="5"/>
        <v>10000</v>
      </c>
      <c r="M78" s="4">
        <v>0.22</v>
      </c>
      <c r="N78" s="16">
        <f t="shared" si="6"/>
        <v>2200</v>
      </c>
      <c r="P78" s="52"/>
      <c r="Q78"/>
      <c r="R78"/>
      <c r="S78"/>
    </row>
    <row r="79" spans="1:19" x14ac:dyDescent="0.35">
      <c r="A79" s="4" t="s">
        <v>13</v>
      </c>
      <c r="B79" s="5">
        <v>42814</v>
      </c>
      <c r="C79" s="4">
        <v>3.63</v>
      </c>
      <c r="D79" s="4">
        <v>0.14000000000000001</v>
      </c>
      <c r="E79" s="4">
        <v>3.71</v>
      </c>
      <c r="F79" s="4">
        <v>0.22</v>
      </c>
      <c r="G79" s="4">
        <v>3.85</v>
      </c>
      <c r="H79" s="4">
        <v>10</v>
      </c>
      <c r="J79" s="4">
        <v>100000</v>
      </c>
      <c r="K79" s="4">
        <v>10</v>
      </c>
      <c r="L79" s="4">
        <f t="shared" si="5"/>
        <v>10000</v>
      </c>
      <c r="M79" s="4">
        <v>0.22</v>
      </c>
      <c r="N79" s="16">
        <f t="shared" si="6"/>
        <v>2200</v>
      </c>
      <c r="P79" s="52"/>
      <c r="Q79"/>
      <c r="R79"/>
      <c r="S79"/>
    </row>
    <row r="80" spans="1:19" x14ac:dyDescent="0.35">
      <c r="A80" s="4" t="s">
        <v>13</v>
      </c>
      <c r="B80" s="5">
        <v>42898</v>
      </c>
      <c r="C80" s="4">
        <v>3.77</v>
      </c>
      <c r="D80" s="4">
        <v>0.15</v>
      </c>
      <c r="E80" s="4">
        <v>3.92</v>
      </c>
      <c r="F80" s="4">
        <v>0.3</v>
      </c>
      <c r="G80" s="4">
        <v>4.07</v>
      </c>
      <c r="H80" s="4">
        <v>20</v>
      </c>
      <c r="J80" s="4">
        <v>100000</v>
      </c>
      <c r="K80" s="4">
        <v>20</v>
      </c>
      <c r="L80" s="4">
        <f t="shared" si="5"/>
        <v>20000</v>
      </c>
      <c r="M80" s="4">
        <v>0.3</v>
      </c>
      <c r="N80" s="15">
        <f t="shared" si="6"/>
        <v>6000</v>
      </c>
      <c r="P80" s="52">
        <f t="shared" si="7"/>
        <v>20000</v>
      </c>
      <c r="Q80"/>
      <c r="R80"/>
      <c r="S80"/>
    </row>
    <row r="81" spans="1:19" x14ac:dyDescent="0.35">
      <c r="A81" s="4" t="s">
        <v>13</v>
      </c>
      <c r="B81" s="5">
        <v>42906</v>
      </c>
      <c r="C81" s="4">
        <v>3.7</v>
      </c>
      <c r="D81" s="4">
        <v>0.15</v>
      </c>
      <c r="E81" s="4">
        <v>3.92</v>
      </c>
      <c r="F81" s="4">
        <v>0.37</v>
      </c>
      <c r="G81" s="4">
        <v>4.07</v>
      </c>
      <c r="H81" s="4">
        <v>20</v>
      </c>
      <c r="J81" s="4">
        <v>100000</v>
      </c>
      <c r="K81" s="4">
        <v>20</v>
      </c>
      <c r="L81" s="4">
        <f t="shared" si="5"/>
        <v>20000</v>
      </c>
      <c r="M81" s="4">
        <v>0.37</v>
      </c>
      <c r="N81" s="15">
        <f t="shared" si="6"/>
        <v>7400</v>
      </c>
      <c r="P81" s="52">
        <f t="shared" si="7"/>
        <v>20000</v>
      </c>
      <c r="Q81"/>
      <c r="R81"/>
      <c r="S81"/>
    </row>
    <row r="82" spans="1:19" x14ac:dyDescent="0.35">
      <c r="N82"/>
      <c r="O82"/>
      <c r="P82" s="52"/>
      <c r="Q82"/>
      <c r="R82"/>
      <c r="S82"/>
    </row>
    <row r="83" spans="1:19" x14ac:dyDescent="0.35">
      <c r="N83"/>
      <c r="O83"/>
      <c r="P83" s="52"/>
      <c r="Q83"/>
      <c r="R83"/>
      <c r="S83"/>
    </row>
    <row r="84" spans="1:19" x14ac:dyDescent="0.35">
      <c r="N84"/>
      <c r="O84"/>
      <c r="P84" s="52"/>
      <c r="Q84"/>
      <c r="R84"/>
      <c r="S84"/>
    </row>
    <row r="85" spans="1:19" x14ac:dyDescent="0.35">
      <c r="N85"/>
      <c r="O85"/>
      <c r="P85" s="52"/>
      <c r="Q85"/>
      <c r="R85"/>
      <c r="S85"/>
    </row>
    <row r="86" spans="1:19" x14ac:dyDescent="0.35">
      <c r="N86"/>
      <c r="O86"/>
      <c r="P86" s="52"/>
      <c r="Q86"/>
    </row>
  </sheetData>
  <mergeCells count="1">
    <mergeCell ref="X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86"/>
  <sheetViews>
    <sheetView topLeftCell="K1" zoomScaleNormal="100" workbookViewId="0">
      <selection activeCell="R14" sqref="R14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5.453125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16" bestFit="1" customWidth="1"/>
    <col min="15" max="15" width="14.453125" style="8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39470</v>
      </c>
      <c r="C2" s="4">
        <v>4.84</v>
      </c>
      <c r="D2" s="4">
        <v>0.19</v>
      </c>
      <c r="E2" s="4">
        <v>7.88</v>
      </c>
      <c r="F2" s="4">
        <v>3.23</v>
      </c>
      <c r="G2" s="4">
        <v>8.07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3.23</v>
      </c>
      <c r="N2" s="15">
        <f>PRODUCT(M2,L2)</f>
        <v>32300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39524</v>
      </c>
      <c r="C3" s="4">
        <v>5.55</v>
      </c>
      <c r="D3" s="4">
        <v>0.2</v>
      </c>
      <c r="E3" s="4">
        <v>7.88</v>
      </c>
      <c r="F3" s="4">
        <v>2.5299999999999998</v>
      </c>
      <c r="G3" s="4">
        <v>8.08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2.5299999999999998</v>
      </c>
      <c r="N3" s="15">
        <f t="shared" ref="N3:N66" si="1">PRODUCT(M3,L3)</f>
        <v>25299.999999999996</v>
      </c>
      <c r="P3" s="52">
        <f t="shared" ref="P3:P65" si="2">L3</f>
        <v>10000</v>
      </c>
      <c r="Q3" s="11" t="s">
        <v>5</v>
      </c>
      <c r="R3" s="12">
        <f>SUM(N2:N4)</f>
        <v>76700</v>
      </c>
      <c r="S3" s="53">
        <f>SUM(P2:P4)</f>
        <v>30000</v>
      </c>
      <c r="T3" s="8">
        <f>R3/S3</f>
        <v>2.5566666666666666</v>
      </c>
      <c r="U3" s="41">
        <v>6</v>
      </c>
      <c r="V3" s="8">
        <f>R3/U3</f>
        <v>12783.333333333334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39584</v>
      </c>
      <c r="C4" s="4">
        <v>6.17</v>
      </c>
      <c r="D4" s="4">
        <v>0.2</v>
      </c>
      <c r="E4" s="4">
        <v>7.88</v>
      </c>
      <c r="F4" s="4">
        <v>1.91</v>
      </c>
      <c r="G4" s="4">
        <v>8.08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1.91</v>
      </c>
      <c r="N4" s="15">
        <f t="shared" si="1"/>
        <v>19100</v>
      </c>
      <c r="P4" s="52">
        <f t="shared" si="2"/>
        <v>10000</v>
      </c>
      <c r="Q4" s="11" t="s">
        <v>6</v>
      </c>
      <c r="R4" s="12">
        <f>SUM(N12:N13)</f>
        <v>55800</v>
      </c>
      <c r="S4" s="53">
        <f>SUM(P12:P13)</f>
        <v>20000</v>
      </c>
      <c r="T4" s="8">
        <f t="shared" ref="T4:T11" si="3">R4/S4</f>
        <v>2.79</v>
      </c>
      <c r="U4" s="41">
        <v>4</v>
      </c>
      <c r="V4" s="8">
        <f t="shared" ref="V4:V11" si="4">R4/U4</f>
        <v>13950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39636</v>
      </c>
      <c r="C5" s="4">
        <v>7.47</v>
      </c>
      <c r="D5" s="4">
        <v>0.3</v>
      </c>
      <c r="E5" s="4">
        <v>7.47</v>
      </c>
      <c r="F5" s="4">
        <v>0.3</v>
      </c>
      <c r="G5" s="4">
        <v>7.77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0.3</v>
      </c>
      <c r="N5" s="16">
        <f t="shared" si="1"/>
        <v>3000</v>
      </c>
      <c r="P5" s="52"/>
      <c r="Q5" s="11" t="s">
        <v>7</v>
      </c>
      <c r="R5" s="12">
        <f>SUM(N22:N23)</f>
        <v>54900</v>
      </c>
      <c r="S5" s="53">
        <f>SUM(P22:P23)</f>
        <v>20000</v>
      </c>
      <c r="T5" s="8">
        <f t="shared" si="3"/>
        <v>2.7450000000000001</v>
      </c>
      <c r="U5" s="41">
        <v>4</v>
      </c>
      <c r="V5" s="8">
        <f t="shared" si="4"/>
        <v>13725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39643</v>
      </c>
      <c r="C6" s="4">
        <v>6.82</v>
      </c>
      <c r="D6" s="4">
        <v>0.3</v>
      </c>
      <c r="E6" s="4">
        <v>6.82</v>
      </c>
      <c r="F6" s="4">
        <v>0.3</v>
      </c>
      <c r="G6" s="4">
        <v>7.12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0.3</v>
      </c>
      <c r="N6" s="16">
        <f t="shared" si="1"/>
        <v>3000</v>
      </c>
      <c r="P6" s="52"/>
      <c r="Q6" s="11" t="s">
        <v>8</v>
      </c>
      <c r="R6" s="12">
        <f>SUM(N32:N36)</f>
        <v>87900</v>
      </c>
      <c r="S6" s="53">
        <f>SUM(P32:P36)</f>
        <v>50000</v>
      </c>
      <c r="T6" s="8">
        <f t="shared" si="3"/>
        <v>1.758</v>
      </c>
      <c r="U6" s="41">
        <v>10</v>
      </c>
      <c r="V6" s="8">
        <f t="shared" si="4"/>
        <v>8790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39650</v>
      </c>
      <c r="C7" s="4">
        <v>6.08</v>
      </c>
      <c r="D7" s="4">
        <v>0.3</v>
      </c>
      <c r="E7" s="4">
        <v>6.21</v>
      </c>
      <c r="F7" s="4">
        <v>0.43</v>
      </c>
      <c r="G7" s="4">
        <v>6.51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0.43</v>
      </c>
      <c r="N7" s="16">
        <f t="shared" si="1"/>
        <v>4300</v>
      </c>
      <c r="P7" s="52"/>
      <c r="Q7" s="11" t="s">
        <v>9</v>
      </c>
      <c r="R7" s="12">
        <f>SUM(N42:N44)</f>
        <v>70100</v>
      </c>
      <c r="S7" s="53">
        <f>SUM(P42:P44)</f>
        <v>30000</v>
      </c>
      <c r="T7" s="8">
        <f t="shared" si="3"/>
        <v>2.3366666666666664</v>
      </c>
      <c r="U7" s="41">
        <v>6</v>
      </c>
      <c r="V7" s="8">
        <f t="shared" si="4"/>
        <v>11683.333333333334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39707</v>
      </c>
      <c r="C8" s="4">
        <v>5.32</v>
      </c>
      <c r="D8" s="4">
        <v>0.3</v>
      </c>
      <c r="E8" s="4">
        <v>5.63</v>
      </c>
      <c r="F8" s="4">
        <v>0.61</v>
      </c>
      <c r="G8" s="4">
        <v>5.93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0.61</v>
      </c>
      <c r="N8" s="16">
        <f t="shared" si="1"/>
        <v>6100</v>
      </c>
      <c r="P8" s="52"/>
      <c r="Q8" s="11" t="s">
        <v>10</v>
      </c>
      <c r="R8" s="12">
        <f>SUM(N50:N55)</f>
        <v>105300</v>
      </c>
      <c r="S8" s="53">
        <f>SUM(P50:P55)</f>
        <v>60000</v>
      </c>
      <c r="T8" s="8">
        <f t="shared" si="3"/>
        <v>1.7549999999999999</v>
      </c>
      <c r="U8" s="41">
        <v>12</v>
      </c>
      <c r="V8" s="8">
        <f t="shared" si="4"/>
        <v>8775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39892</v>
      </c>
      <c r="C9" s="4">
        <v>3.96</v>
      </c>
      <c r="D9" s="4">
        <v>0.3</v>
      </c>
      <c r="E9" s="4">
        <v>4.22</v>
      </c>
      <c r="F9" s="4">
        <v>0.56000000000000005</v>
      </c>
      <c r="G9" s="4">
        <v>4.5199999999999996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0.56000000000000005</v>
      </c>
      <c r="N9" s="16">
        <f t="shared" si="1"/>
        <v>5600.0000000000009</v>
      </c>
      <c r="P9" s="52"/>
      <c r="Q9" s="11" t="s">
        <v>11</v>
      </c>
      <c r="R9" s="12">
        <f>SUM(N60:N65)</f>
        <v>130100</v>
      </c>
      <c r="S9" s="53">
        <f>SUM(P60:P65)</f>
        <v>60000</v>
      </c>
      <c r="T9" s="8">
        <f t="shared" si="3"/>
        <v>2.1683333333333334</v>
      </c>
      <c r="U9" s="41">
        <v>12</v>
      </c>
      <c r="V9" s="8">
        <f t="shared" si="4"/>
        <v>10841.666666666666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39904</v>
      </c>
      <c r="C10" s="4">
        <v>3.96</v>
      </c>
      <c r="D10" s="4">
        <v>0.3</v>
      </c>
      <c r="E10" s="4">
        <v>4.22</v>
      </c>
      <c r="F10" s="4">
        <v>0.56000000000000005</v>
      </c>
      <c r="G10" s="4">
        <v>4.5199999999999996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0.56000000000000005</v>
      </c>
      <c r="N10" s="16">
        <f t="shared" si="1"/>
        <v>5600.0000000000009</v>
      </c>
      <c r="P10" s="52"/>
      <c r="Q10" s="11" t="s">
        <v>12</v>
      </c>
      <c r="R10" s="12">
        <f>SUM(N70:N71,N75:N76)</f>
        <v>14750</v>
      </c>
      <c r="S10" s="53">
        <f>SUM(P70:P71,P75:P76)</f>
        <v>67500</v>
      </c>
      <c r="T10" s="8">
        <f t="shared" si="3"/>
        <v>0.21851851851851853</v>
      </c>
      <c r="U10" s="41">
        <v>15</v>
      </c>
      <c r="V10" s="8">
        <f t="shared" si="4"/>
        <v>983.33333333333337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39967</v>
      </c>
      <c r="C11" s="4">
        <v>4.32</v>
      </c>
      <c r="D11" s="4">
        <v>0.24</v>
      </c>
      <c r="E11" s="4">
        <v>4.49</v>
      </c>
      <c r="F11" s="4">
        <v>0.41</v>
      </c>
      <c r="G11" s="4">
        <v>4.7300000000000004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0.41</v>
      </c>
      <c r="N11" s="16">
        <f t="shared" si="1"/>
        <v>4100</v>
      </c>
      <c r="P11" s="52"/>
      <c r="Q11" s="13" t="s">
        <v>13</v>
      </c>
      <c r="R11" s="14">
        <f>SUM(N79,N82:N83)</f>
        <v>17200</v>
      </c>
      <c r="S11" s="53">
        <f>SUM(P79,P82:P83)</f>
        <v>60000</v>
      </c>
      <c r="T11" s="8">
        <f t="shared" si="3"/>
        <v>0.28666666666666668</v>
      </c>
      <c r="U11" s="41">
        <v>12</v>
      </c>
      <c r="V11" s="8">
        <f t="shared" si="4"/>
        <v>1433.3333333333333</v>
      </c>
    </row>
    <row r="12" spans="1:25" x14ac:dyDescent="0.35">
      <c r="A12" t="s">
        <v>6</v>
      </c>
      <c r="B12" s="1">
        <v>39470</v>
      </c>
      <c r="C12">
        <v>4.68</v>
      </c>
      <c r="D12">
        <v>0.19</v>
      </c>
      <c r="E12">
        <v>7.88</v>
      </c>
      <c r="F12">
        <v>3.39</v>
      </c>
      <c r="G12">
        <v>8.07</v>
      </c>
      <c r="H12">
        <v>10</v>
      </c>
      <c r="J12">
        <v>100000</v>
      </c>
      <c r="K12">
        <v>10</v>
      </c>
      <c r="L12">
        <f t="shared" si="0"/>
        <v>10000</v>
      </c>
      <c r="M12">
        <v>3.39</v>
      </c>
      <c r="N12" s="15">
        <f t="shared" si="1"/>
        <v>33900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39584</v>
      </c>
      <c r="C13">
        <v>5.89</v>
      </c>
      <c r="D13">
        <v>0.2</v>
      </c>
      <c r="E13">
        <v>7.88</v>
      </c>
      <c r="F13">
        <v>2.19</v>
      </c>
      <c r="G13">
        <v>8.08</v>
      </c>
      <c r="H13">
        <v>10</v>
      </c>
      <c r="J13">
        <v>100000</v>
      </c>
      <c r="K13">
        <v>10</v>
      </c>
      <c r="L13">
        <f t="shared" si="0"/>
        <v>10000</v>
      </c>
      <c r="M13">
        <v>2.19</v>
      </c>
      <c r="N13" s="15">
        <f t="shared" si="1"/>
        <v>21900</v>
      </c>
      <c r="P13" s="52">
        <f t="shared" si="2"/>
        <v>10000</v>
      </c>
    </row>
    <row r="14" spans="1:25" x14ac:dyDescent="0.35">
      <c r="A14" t="s">
        <v>6</v>
      </c>
      <c r="B14" s="1">
        <v>39636</v>
      </c>
      <c r="C14">
        <v>6.67</v>
      </c>
      <c r="D14">
        <v>0.3</v>
      </c>
      <c r="E14">
        <v>7.47</v>
      </c>
      <c r="F14">
        <v>1.1000000000000001</v>
      </c>
      <c r="G14">
        <v>7.77</v>
      </c>
      <c r="H14">
        <v>10</v>
      </c>
      <c r="J14">
        <v>100000</v>
      </c>
      <c r="K14">
        <v>10</v>
      </c>
      <c r="L14">
        <f t="shared" si="0"/>
        <v>10000</v>
      </c>
      <c r="M14">
        <v>1.1000000000000001</v>
      </c>
      <c r="N14" s="16">
        <f t="shared" si="1"/>
        <v>11000</v>
      </c>
      <c r="P14" s="52"/>
    </row>
    <row r="15" spans="1:25" x14ac:dyDescent="0.35">
      <c r="A15" t="s">
        <v>6</v>
      </c>
      <c r="B15" s="1">
        <v>39643</v>
      </c>
      <c r="C15">
        <v>6.59</v>
      </c>
      <c r="D15">
        <v>0.3</v>
      </c>
      <c r="E15">
        <v>6.82</v>
      </c>
      <c r="F15">
        <v>0.53</v>
      </c>
      <c r="G15">
        <v>7.12</v>
      </c>
      <c r="H15">
        <v>10</v>
      </c>
      <c r="J15">
        <v>100000</v>
      </c>
      <c r="K15">
        <v>10</v>
      </c>
      <c r="L15">
        <f t="shared" si="0"/>
        <v>10000</v>
      </c>
      <c r="M15">
        <v>0.53</v>
      </c>
      <c r="N15" s="16">
        <f t="shared" si="1"/>
        <v>5300</v>
      </c>
      <c r="P15" s="52"/>
    </row>
    <row r="16" spans="1:25" x14ac:dyDescent="0.35">
      <c r="A16" t="s">
        <v>6</v>
      </c>
      <c r="B16" s="1">
        <v>39650</v>
      </c>
      <c r="C16">
        <v>6.31</v>
      </c>
      <c r="D16">
        <v>0.3</v>
      </c>
      <c r="E16">
        <v>6.21</v>
      </c>
      <c r="F16">
        <v>0.2</v>
      </c>
      <c r="G16">
        <v>6.51</v>
      </c>
      <c r="H16">
        <v>10</v>
      </c>
      <c r="J16">
        <v>100000</v>
      </c>
      <c r="K16">
        <v>10</v>
      </c>
      <c r="L16">
        <f t="shared" si="0"/>
        <v>10000</v>
      </c>
      <c r="M16">
        <v>0.2</v>
      </c>
      <c r="N16" s="16">
        <f t="shared" si="1"/>
        <v>2000</v>
      </c>
      <c r="P16" s="52"/>
    </row>
    <row r="17" spans="1:19" x14ac:dyDescent="0.35">
      <c r="A17" t="s">
        <v>6</v>
      </c>
      <c r="B17" s="1">
        <v>39657</v>
      </c>
      <c r="C17">
        <v>6.23</v>
      </c>
      <c r="D17">
        <v>0.3</v>
      </c>
      <c r="E17">
        <v>6.21</v>
      </c>
      <c r="F17">
        <v>0.28000000000000003</v>
      </c>
      <c r="G17">
        <v>6.51</v>
      </c>
      <c r="H17">
        <v>10</v>
      </c>
      <c r="J17">
        <v>100000</v>
      </c>
      <c r="K17">
        <v>10</v>
      </c>
      <c r="L17">
        <f t="shared" si="0"/>
        <v>10000</v>
      </c>
      <c r="M17">
        <v>0.28000000000000003</v>
      </c>
      <c r="N17" s="16">
        <f t="shared" si="1"/>
        <v>2800.0000000000005</v>
      </c>
      <c r="P17" s="52"/>
    </row>
    <row r="18" spans="1:19" x14ac:dyDescent="0.35">
      <c r="A18" t="s">
        <v>6</v>
      </c>
      <c r="B18" s="1">
        <v>40112</v>
      </c>
      <c r="C18">
        <v>3.78</v>
      </c>
      <c r="D18">
        <v>0.24</v>
      </c>
      <c r="E18">
        <v>4.07</v>
      </c>
      <c r="F18">
        <v>0.53</v>
      </c>
      <c r="G18">
        <v>4.3099999999999996</v>
      </c>
      <c r="H18">
        <v>10</v>
      </c>
      <c r="J18">
        <v>100000</v>
      </c>
      <c r="K18">
        <v>10</v>
      </c>
      <c r="L18">
        <f t="shared" si="0"/>
        <v>10000</v>
      </c>
      <c r="M18">
        <v>0.53</v>
      </c>
      <c r="N18" s="16">
        <f t="shared" si="1"/>
        <v>5300</v>
      </c>
      <c r="P18" s="52"/>
    </row>
    <row r="19" spans="1:19" x14ac:dyDescent="0.35">
      <c r="A19" t="s">
        <v>6</v>
      </c>
      <c r="B19" s="1">
        <v>40190</v>
      </c>
      <c r="C19">
        <v>3.92</v>
      </c>
      <c r="D19">
        <v>0.2</v>
      </c>
      <c r="E19">
        <v>3.92</v>
      </c>
      <c r="F19">
        <v>0.2</v>
      </c>
      <c r="G19">
        <v>4.12</v>
      </c>
      <c r="H19">
        <v>10</v>
      </c>
      <c r="J19">
        <v>100000</v>
      </c>
      <c r="K19">
        <v>10</v>
      </c>
      <c r="L19">
        <f t="shared" si="0"/>
        <v>10000</v>
      </c>
      <c r="M19">
        <v>0.2</v>
      </c>
      <c r="N19" s="16">
        <f t="shared" si="1"/>
        <v>2000</v>
      </c>
      <c r="P19" s="52"/>
    </row>
    <row r="20" spans="1:19" x14ac:dyDescent="0.35">
      <c r="A20" t="s">
        <v>6</v>
      </c>
      <c r="B20" s="1">
        <v>40339</v>
      </c>
      <c r="C20">
        <v>3.43</v>
      </c>
      <c r="D20">
        <v>0.17</v>
      </c>
      <c r="E20">
        <v>3.92</v>
      </c>
      <c r="F20">
        <v>0.66</v>
      </c>
      <c r="G20">
        <v>4.09</v>
      </c>
      <c r="H20">
        <v>10</v>
      </c>
      <c r="J20">
        <v>100000</v>
      </c>
      <c r="K20">
        <v>10</v>
      </c>
      <c r="L20">
        <f t="shared" si="0"/>
        <v>10000</v>
      </c>
      <c r="M20">
        <v>0.66</v>
      </c>
      <c r="N20" s="16">
        <f t="shared" si="1"/>
        <v>6600</v>
      </c>
      <c r="P20" s="52"/>
    </row>
    <row r="21" spans="1:19" x14ac:dyDescent="0.35">
      <c r="A21" t="s">
        <v>6</v>
      </c>
      <c r="B21" s="1">
        <v>40350</v>
      </c>
      <c r="C21">
        <v>3.55</v>
      </c>
      <c r="D21">
        <v>0.17</v>
      </c>
      <c r="E21">
        <v>3.92</v>
      </c>
      <c r="F21">
        <v>0.54</v>
      </c>
      <c r="G21">
        <v>4.09</v>
      </c>
      <c r="H21">
        <v>10</v>
      </c>
      <c r="J21">
        <v>100000</v>
      </c>
      <c r="K21">
        <v>10</v>
      </c>
      <c r="L21">
        <f t="shared" si="0"/>
        <v>10000</v>
      </c>
      <c r="M21">
        <v>0.54</v>
      </c>
      <c r="N21" s="16">
        <f t="shared" si="1"/>
        <v>5400</v>
      </c>
      <c r="P21" s="52"/>
      <c r="Q21"/>
      <c r="R21"/>
      <c r="S21"/>
    </row>
    <row r="22" spans="1:19" x14ac:dyDescent="0.35">
      <c r="A22" s="4" t="s">
        <v>7</v>
      </c>
      <c r="B22" s="5">
        <v>39470</v>
      </c>
      <c r="C22" s="4">
        <v>4.67</v>
      </c>
      <c r="D22" s="4">
        <v>0.19</v>
      </c>
      <c r="E22" s="4">
        <v>7.88</v>
      </c>
      <c r="F22" s="4">
        <v>3.4</v>
      </c>
      <c r="G22" s="4">
        <v>8.07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3.4</v>
      </c>
      <c r="N22" s="15">
        <f t="shared" si="1"/>
        <v>34000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39584</v>
      </c>
      <c r="C23" s="4">
        <v>5.99</v>
      </c>
      <c r="D23" s="4">
        <v>0.2</v>
      </c>
      <c r="E23" s="4">
        <v>7.88</v>
      </c>
      <c r="F23" s="4">
        <v>2.09</v>
      </c>
      <c r="G23" s="4">
        <v>8.08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2.09</v>
      </c>
      <c r="N23" s="15">
        <f t="shared" si="1"/>
        <v>20900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39636</v>
      </c>
      <c r="C24" s="4">
        <v>6.58</v>
      </c>
      <c r="D24" s="4">
        <v>0.3</v>
      </c>
      <c r="E24" s="4">
        <v>7.47</v>
      </c>
      <c r="F24" s="4">
        <v>1.19</v>
      </c>
      <c r="G24" s="4">
        <v>7.77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1.19</v>
      </c>
      <c r="N24" s="16">
        <f t="shared" si="1"/>
        <v>11900</v>
      </c>
      <c r="P24" s="52"/>
      <c r="Q24"/>
      <c r="R24"/>
      <c r="S24"/>
    </row>
    <row r="25" spans="1:19" x14ac:dyDescent="0.35">
      <c r="A25" s="4" t="s">
        <v>7</v>
      </c>
      <c r="B25" s="5">
        <v>39643</v>
      </c>
      <c r="C25" s="4">
        <v>6.57</v>
      </c>
      <c r="D25" s="4">
        <v>0.3</v>
      </c>
      <c r="E25" s="4">
        <v>6.82</v>
      </c>
      <c r="F25" s="4">
        <v>0.55000000000000004</v>
      </c>
      <c r="G25" s="4">
        <v>7.12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0.55000000000000004</v>
      </c>
      <c r="N25" s="16">
        <f t="shared" si="1"/>
        <v>5500</v>
      </c>
      <c r="P25" s="52"/>
      <c r="Q25"/>
      <c r="R25"/>
      <c r="S25"/>
    </row>
    <row r="26" spans="1:19" x14ac:dyDescent="0.35">
      <c r="A26" s="4" t="s">
        <v>7</v>
      </c>
      <c r="B26" s="5">
        <v>39650</v>
      </c>
      <c r="C26" s="4">
        <v>6.38</v>
      </c>
      <c r="D26" s="4">
        <v>0.3</v>
      </c>
      <c r="E26" s="4">
        <v>6.21</v>
      </c>
      <c r="F26" s="4">
        <v>0.13</v>
      </c>
      <c r="G26" s="4">
        <v>6.51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0.13</v>
      </c>
      <c r="N26" s="16">
        <f t="shared" si="1"/>
        <v>1300</v>
      </c>
      <c r="P26" s="52"/>
      <c r="Q26"/>
      <c r="R26"/>
      <c r="S26"/>
    </row>
    <row r="27" spans="1:19" x14ac:dyDescent="0.35">
      <c r="A27" s="4" t="s">
        <v>7</v>
      </c>
      <c r="B27" s="5">
        <v>39657</v>
      </c>
      <c r="C27" s="4">
        <v>6.15</v>
      </c>
      <c r="D27" s="4">
        <v>0.3</v>
      </c>
      <c r="E27" s="4">
        <v>6.21</v>
      </c>
      <c r="F27" s="4">
        <v>0.36</v>
      </c>
      <c r="G27" s="4">
        <v>6.51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0.36</v>
      </c>
      <c r="N27" s="16">
        <f t="shared" si="1"/>
        <v>3600</v>
      </c>
      <c r="P27" s="52"/>
      <c r="Q27"/>
      <c r="R27"/>
      <c r="S27"/>
    </row>
    <row r="28" spans="1:19" x14ac:dyDescent="0.35">
      <c r="A28" s="4" t="s">
        <v>7</v>
      </c>
      <c r="B28" s="5">
        <v>40448</v>
      </c>
      <c r="C28" s="4">
        <v>5.13</v>
      </c>
      <c r="D28" s="4">
        <v>0.19</v>
      </c>
      <c r="E28" s="4">
        <v>5.9</v>
      </c>
      <c r="F28" s="4">
        <v>0.96</v>
      </c>
      <c r="G28" s="4">
        <v>6.09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0.96</v>
      </c>
      <c r="N28" s="16">
        <f t="shared" si="1"/>
        <v>9600</v>
      </c>
      <c r="P28" s="52"/>
      <c r="Q28"/>
      <c r="R28"/>
      <c r="S28"/>
    </row>
    <row r="29" spans="1:19" x14ac:dyDescent="0.35">
      <c r="A29" s="4" t="s">
        <v>7</v>
      </c>
      <c r="B29" s="5">
        <v>40469</v>
      </c>
      <c r="C29" s="4">
        <v>5.57</v>
      </c>
      <c r="D29" s="4">
        <v>0.3</v>
      </c>
      <c r="E29" s="4">
        <v>5.9</v>
      </c>
      <c r="F29" s="4">
        <v>0.63</v>
      </c>
      <c r="G29" s="4">
        <v>6.2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0.63</v>
      </c>
      <c r="N29" s="16">
        <f t="shared" si="1"/>
        <v>6300</v>
      </c>
      <c r="P29" s="52"/>
      <c r="Q29"/>
      <c r="R29"/>
      <c r="S29"/>
    </row>
    <row r="30" spans="1:19" x14ac:dyDescent="0.35">
      <c r="A30" s="4" t="s">
        <v>7</v>
      </c>
      <c r="B30" s="5">
        <v>40550</v>
      </c>
      <c r="C30" s="4">
        <v>5.95</v>
      </c>
      <c r="D30" s="4">
        <v>0.3</v>
      </c>
      <c r="E30" s="4">
        <v>7.3</v>
      </c>
      <c r="F30" s="4">
        <v>1.65</v>
      </c>
      <c r="G30" s="4">
        <v>7.6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1.65</v>
      </c>
      <c r="N30" s="16">
        <f t="shared" si="1"/>
        <v>16500</v>
      </c>
      <c r="P30" s="52"/>
      <c r="Q30"/>
      <c r="R30"/>
      <c r="S30"/>
    </row>
    <row r="31" spans="1:19" x14ac:dyDescent="0.35">
      <c r="A31" s="4" t="s">
        <v>7</v>
      </c>
      <c r="B31" s="5">
        <v>40609</v>
      </c>
      <c r="C31" s="4">
        <v>7.11</v>
      </c>
      <c r="D31" s="4">
        <v>0.3</v>
      </c>
      <c r="E31" s="4">
        <v>7.11</v>
      </c>
      <c r="F31" s="4">
        <v>0.3</v>
      </c>
      <c r="G31" s="4">
        <v>7.41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0.3</v>
      </c>
      <c r="N31" s="16">
        <f t="shared" si="1"/>
        <v>3000</v>
      </c>
      <c r="P31" s="52"/>
      <c r="Q31"/>
      <c r="R31"/>
      <c r="S31"/>
    </row>
    <row r="32" spans="1:19" x14ac:dyDescent="0.35">
      <c r="A32" t="s">
        <v>8</v>
      </c>
      <c r="B32" s="1">
        <v>40568</v>
      </c>
      <c r="C32">
        <v>5.79</v>
      </c>
      <c r="D32">
        <v>0.3</v>
      </c>
      <c r="E32">
        <v>7.75</v>
      </c>
      <c r="F32">
        <v>2.2599999999999998</v>
      </c>
      <c r="G32">
        <v>8.0500000000000007</v>
      </c>
      <c r="H32">
        <v>10</v>
      </c>
      <c r="J32">
        <v>100000</v>
      </c>
      <c r="K32">
        <v>10</v>
      </c>
      <c r="L32">
        <f t="shared" si="0"/>
        <v>10000</v>
      </c>
      <c r="M32">
        <v>2.2599999999999998</v>
      </c>
      <c r="N32" s="15">
        <f t="shared" si="1"/>
        <v>22599.999999999996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40588</v>
      </c>
      <c r="C33">
        <v>6.07</v>
      </c>
      <c r="D33">
        <v>0.3</v>
      </c>
      <c r="E33">
        <v>7.75</v>
      </c>
      <c r="F33">
        <v>1.98</v>
      </c>
      <c r="G33">
        <v>8.0500000000000007</v>
      </c>
      <c r="H33">
        <v>10</v>
      </c>
      <c r="J33">
        <v>100000</v>
      </c>
      <c r="K33">
        <v>10</v>
      </c>
      <c r="L33">
        <f t="shared" si="0"/>
        <v>10000</v>
      </c>
      <c r="M33">
        <v>1.98</v>
      </c>
      <c r="N33" s="15">
        <f t="shared" si="1"/>
        <v>19800</v>
      </c>
      <c r="P33" s="52">
        <f t="shared" si="2"/>
        <v>10000</v>
      </c>
      <c r="Q33"/>
      <c r="R33"/>
      <c r="S33"/>
    </row>
    <row r="34" spans="1:19" x14ac:dyDescent="0.35">
      <c r="A34" t="s">
        <v>8</v>
      </c>
      <c r="B34" s="1">
        <v>40645</v>
      </c>
      <c r="C34">
        <v>6.36</v>
      </c>
      <c r="D34">
        <v>0.35</v>
      </c>
      <c r="E34">
        <v>7.75</v>
      </c>
      <c r="F34">
        <v>1.74</v>
      </c>
      <c r="G34">
        <v>8.1</v>
      </c>
      <c r="H34">
        <v>10</v>
      </c>
      <c r="J34">
        <v>100000</v>
      </c>
      <c r="K34">
        <v>10</v>
      </c>
      <c r="L34">
        <f t="shared" si="0"/>
        <v>10000</v>
      </c>
      <c r="M34">
        <v>1.74</v>
      </c>
      <c r="N34" s="15">
        <f t="shared" si="1"/>
        <v>17400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40694</v>
      </c>
      <c r="C35">
        <v>6.73</v>
      </c>
      <c r="D35">
        <v>0.35</v>
      </c>
      <c r="E35">
        <v>7.75</v>
      </c>
      <c r="F35">
        <v>1.37</v>
      </c>
      <c r="G35">
        <v>8.1</v>
      </c>
      <c r="H35">
        <v>10</v>
      </c>
      <c r="J35">
        <v>100000</v>
      </c>
      <c r="K35">
        <v>10</v>
      </c>
      <c r="L35">
        <f t="shared" si="0"/>
        <v>10000</v>
      </c>
      <c r="M35">
        <v>1.37</v>
      </c>
      <c r="N35" s="15">
        <f t="shared" si="1"/>
        <v>13700.000000000002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40709</v>
      </c>
      <c r="C36">
        <v>6.66</v>
      </c>
      <c r="D36">
        <v>0.35</v>
      </c>
      <c r="E36">
        <v>7.75</v>
      </c>
      <c r="F36">
        <v>1.44</v>
      </c>
      <c r="G36">
        <v>8.1</v>
      </c>
      <c r="H36">
        <v>10</v>
      </c>
      <c r="J36">
        <v>100000</v>
      </c>
      <c r="K36">
        <v>10</v>
      </c>
      <c r="L36">
        <f t="shared" si="0"/>
        <v>10000</v>
      </c>
      <c r="M36">
        <v>1.44</v>
      </c>
      <c r="N36" s="15">
        <f t="shared" si="1"/>
        <v>14400</v>
      </c>
      <c r="P36" s="52">
        <f t="shared" si="2"/>
        <v>10000</v>
      </c>
      <c r="Q36"/>
      <c r="R36"/>
      <c r="S36"/>
    </row>
    <row r="37" spans="1:19" x14ac:dyDescent="0.35">
      <c r="A37" t="s">
        <v>8</v>
      </c>
      <c r="B37" s="1">
        <v>40974</v>
      </c>
      <c r="C37">
        <v>6.58</v>
      </c>
      <c r="D37">
        <v>0.35</v>
      </c>
      <c r="E37">
        <v>6.74</v>
      </c>
      <c r="F37">
        <v>0.51</v>
      </c>
      <c r="G37">
        <v>7.09</v>
      </c>
      <c r="H37">
        <v>10</v>
      </c>
      <c r="J37">
        <v>100000</v>
      </c>
      <c r="K37">
        <v>10</v>
      </c>
      <c r="L37">
        <f t="shared" si="0"/>
        <v>10000</v>
      </c>
      <c r="M37">
        <v>0.51</v>
      </c>
      <c r="N37" s="16">
        <f t="shared" si="1"/>
        <v>5100</v>
      </c>
      <c r="P37" s="52"/>
      <c r="Q37"/>
      <c r="R37"/>
      <c r="S37"/>
    </row>
    <row r="38" spans="1:19" x14ac:dyDescent="0.35">
      <c r="A38" t="s">
        <v>8</v>
      </c>
      <c r="B38" s="1">
        <v>40988</v>
      </c>
      <c r="C38">
        <v>6.47</v>
      </c>
      <c r="D38">
        <v>0.35</v>
      </c>
      <c r="E38">
        <v>6.66</v>
      </c>
      <c r="F38">
        <v>0.54</v>
      </c>
      <c r="G38">
        <v>7.01</v>
      </c>
      <c r="H38">
        <v>10</v>
      </c>
      <c r="J38">
        <v>100000</v>
      </c>
      <c r="K38">
        <v>10</v>
      </c>
      <c r="L38">
        <f t="shared" si="0"/>
        <v>10000</v>
      </c>
      <c r="M38">
        <v>0.54</v>
      </c>
      <c r="N38" s="16">
        <f t="shared" si="1"/>
        <v>5400</v>
      </c>
      <c r="P38" s="52"/>
      <c r="Q38"/>
      <c r="R38"/>
      <c r="S38"/>
    </row>
    <row r="39" spans="1:19" x14ac:dyDescent="0.35">
      <c r="A39" t="s">
        <v>8</v>
      </c>
      <c r="B39" s="1">
        <v>41038</v>
      </c>
      <c r="C39">
        <v>6.41</v>
      </c>
      <c r="D39">
        <v>0.27</v>
      </c>
      <c r="E39">
        <v>6.41</v>
      </c>
      <c r="F39">
        <v>0.27</v>
      </c>
      <c r="G39">
        <v>6.68</v>
      </c>
      <c r="H39">
        <v>10</v>
      </c>
      <c r="J39">
        <v>100000</v>
      </c>
      <c r="K39">
        <v>10</v>
      </c>
      <c r="L39">
        <f t="shared" si="0"/>
        <v>10000</v>
      </c>
      <c r="M39">
        <v>0.27</v>
      </c>
      <c r="N39" s="16">
        <f t="shared" si="1"/>
        <v>2700</v>
      </c>
      <c r="P39" s="52"/>
      <c r="Q39"/>
      <c r="R39"/>
      <c r="S39"/>
    </row>
    <row r="40" spans="1:19" x14ac:dyDescent="0.35">
      <c r="A40" t="s">
        <v>8</v>
      </c>
      <c r="B40" s="1">
        <v>41071</v>
      </c>
      <c r="C40">
        <v>5.92</v>
      </c>
      <c r="D40">
        <v>0.26</v>
      </c>
      <c r="E40">
        <v>7.77</v>
      </c>
      <c r="F40">
        <v>2.11</v>
      </c>
      <c r="G40">
        <v>8.0299999999999994</v>
      </c>
      <c r="H40">
        <v>10</v>
      </c>
      <c r="J40">
        <v>100000</v>
      </c>
      <c r="K40">
        <v>10</v>
      </c>
      <c r="L40">
        <f t="shared" si="0"/>
        <v>10000</v>
      </c>
      <c r="M40">
        <v>2.11</v>
      </c>
      <c r="N40" s="16">
        <f t="shared" si="1"/>
        <v>21100</v>
      </c>
      <c r="P40" s="52"/>
      <c r="Q40"/>
      <c r="R40"/>
      <c r="S40"/>
    </row>
    <row r="41" spans="1:19" x14ac:dyDescent="0.35">
      <c r="A41" t="s">
        <v>8</v>
      </c>
      <c r="B41" s="1">
        <v>41080</v>
      </c>
      <c r="C41">
        <v>6.12</v>
      </c>
      <c r="D41">
        <v>0.26</v>
      </c>
      <c r="E41">
        <v>7.77</v>
      </c>
      <c r="F41">
        <v>1.91</v>
      </c>
      <c r="G41">
        <v>8.0299999999999994</v>
      </c>
      <c r="H41">
        <v>10</v>
      </c>
      <c r="J41">
        <v>100000</v>
      </c>
      <c r="K41">
        <v>10</v>
      </c>
      <c r="L41">
        <f t="shared" si="0"/>
        <v>10000</v>
      </c>
      <c r="M41">
        <v>1.91</v>
      </c>
      <c r="N41" s="16">
        <f t="shared" si="1"/>
        <v>19100</v>
      </c>
      <c r="O41"/>
      <c r="P41" s="52"/>
      <c r="Q41"/>
      <c r="R41"/>
      <c r="S41"/>
    </row>
    <row r="42" spans="1:19" x14ac:dyDescent="0.35">
      <c r="A42" s="4" t="s">
        <v>9</v>
      </c>
      <c r="B42" s="5">
        <v>40987</v>
      </c>
      <c r="C42" s="4">
        <v>5.7</v>
      </c>
      <c r="D42" s="4">
        <v>0.35</v>
      </c>
      <c r="E42" s="4">
        <v>8.39</v>
      </c>
      <c r="F42" s="4">
        <v>3.04</v>
      </c>
      <c r="G42" s="4">
        <v>8.74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3.04</v>
      </c>
      <c r="N42" s="15">
        <f t="shared" si="1"/>
        <v>30400</v>
      </c>
      <c r="O42"/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40996</v>
      </c>
      <c r="C43" s="4">
        <v>5.36</v>
      </c>
      <c r="D43" s="4">
        <v>0.35</v>
      </c>
      <c r="E43" s="4">
        <v>8.39</v>
      </c>
      <c r="F43" s="4">
        <v>3.38</v>
      </c>
      <c r="G43" s="4">
        <v>8.74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3.38</v>
      </c>
      <c r="N43" s="15">
        <f t="shared" si="1"/>
        <v>33800</v>
      </c>
      <c r="O43"/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41149</v>
      </c>
      <c r="C44" s="4">
        <v>7.95</v>
      </c>
      <c r="D44" s="4">
        <v>0.4</v>
      </c>
      <c r="E44" s="4">
        <v>8.14</v>
      </c>
      <c r="F44" s="4">
        <v>0.59</v>
      </c>
      <c r="G44" s="4">
        <v>8.5399999999999991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0.59</v>
      </c>
      <c r="N44" s="15">
        <f t="shared" si="1"/>
        <v>5900</v>
      </c>
      <c r="O44"/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41344</v>
      </c>
      <c r="C45" s="4">
        <v>7.34</v>
      </c>
      <c r="D45" s="4">
        <v>0.32</v>
      </c>
      <c r="E45" s="4">
        <v>7.41</v>
      </c>
      <c r="F45" s="4">
        <v>0.4</v>
      </c>
      <c r="G45" s="4">
        <v>7.74</v>
      </c>
      <c r="H45" s="4">
        <v>17.5</v>
      </c>
      <c r="J45" s="4">
        <v>100000</v>
      </c>
      <c r="K45" s="4">
        <v>17.5</v>
      </c>
      <c r="L45" s="4">
        <f t="shared" si="0"/>
        <v>17500</v>
      </c>
      <c r="M45" s="4">
        <v>0.4</v>
      </c>
      <c r="N45" s="16">
        <f t="shared" si="1"/>
        <v>7000</v>
      </c>
      <c r="O45"/>
      <c r="P45" s="52"/>
      <c r="Q45"/>
      <c r="R45"/>
      <c r="S45"/>
    </row>
    <row r="46" spans="1:19" x14ac:dyDescent="0.35">
      <c r="A46" s="4" t="s">
        <v>9</v>
      </c>
      <c r="B46" s="5">
        <v>41353</v>
      </c>
      <c r="C46" s="4">
        <v>7.32</v>
      </c>
      <c r="D46" s="4">
        <v>0.32</v>
      </c>
      <c r="E46" s="4">
        <v>7.35</v>
      </c>
      <c r="F46" s="4">
        <v>0.35</v>
      </c>
      <c r="G46" s="4">
        <v>7.67</v>
      </c>
      <c r="H46" s="4">
        <v>2.5</v>
      </c>
      <c r="J46" s="4">
        <v>100000</v>
      </c>
      <c r="K46" s="4">
        <v>2.5</v>
      </c>
      <c r="L46" s="4">
        <f t="shared" si="0"/>
        <v>2500</v>
      </c>
      <c r="M46" s="4">
        <v>0.35</v>
      </c>
      <c r="N46" s="16">
        <f t="shared" si="1"/>
        <v>875</v>
      </c>
      <c r="O46"/>
      <c r="P46" s="52"/>
      <c r="Q46"/>
      <c r="R46"/>
      <c r="S46"/>
    </row>
    <row r="47" spans="1:19" x14ac:dyDescent="0.35">
      <c r="A47" s="4" t="s">
        <v>9</v>
      </c>
      <c r="B47" s="5">
        <v>41353</v>
      </c>
      <c r="C47" s="4">
        <v>7.32</v>
      </c>
      <c r="D47" s="4">
        <v>0.32</v>
      </c>
      <c r="E47" s="4">
        <v>7.35</v>
      </c>
      <c r="F47" s="4">
        <v>0.35</v>
      </c>
      <c r="G47" s="4">
        <v>7.67</v>
      </c>
      <c r="H47" s="4">
        <v>15</v>
      </c>
      <c r="J47" s="4">
        <v>100000</v>
      </c>
      <c r="K47" s="4">
        <v>15</v>
      </c>
      <c r="L47" s="4">
        <f t="shared" si="0"/>
        <v>15000</v>
      </c>
      <c r="M47" s="4">
        <v>0.35</v>
      </c>
      <c r="N47" s="16">
        <f t="shared" si="1"/>
        <v>5250</v>
      </c>
      <c r="O47"/>
      <c r="P47" s="52"/>
      <c r="Q47"/>
      <c r="R47"/>
      <c r="S47"/>
    </row>
    <row r="48" spans="1:19" x14ac:dyDescent="0.35">
      <c r="A48" s="4" t="s">
        <v>9</v>
      </c>
      <c r="B48" s="5">
        <v>41435</v>
      </c>
      <c r="C48" s="4">
        <v>6.5</v>
      </c>
      <c r="D48" s="4">
        <v>0.4</v>
      </c>
      <c r="E48" s="4">
        <v>7.17</v>
      </c>
      <c r="F48" s="4">
        <v>1.07</v>
      </c>
      <c r="G48" s="4">
        <v>7.57</v>
      </c>
      <c r="H48" s="4">
        <v>17.5</v>
      </c>
      <c r="J48" s="4">
        <v>100000</v>
      </c>
      <c r="K48" s="4">
        <v>17.5</v>
      </c>
      <c r="L48" s="4">
        <f t="shared" si="0"/>
        <v>17500</v>
      </c>
      <c r="M48" s="4">
        <v>1.07</v>
      </c>
      <c r="N48" s="16">
        <f t="shared" si="1"/>
        <v>18725</v>
      </c>
      <c r="O48"/>
      <c r="P48" s="52"/>
      <c r="Q48"/>
      <c r="R48"/>
      <c r="S48"/>
    </row>
    <row r="49" spans="1:19" x14ac:dyDescent="0.35">
      <c r="A49" s="4" t="s">
        <v>9</v>
      </c>
      <c r="B49" s="5">
        <v>41445</v>
      </c>
      <c r="C49" s="4">
        <v>6.73</v>
      </c>
      <c r="D49" s="4">
        <v>0.4</v>
      </c>
      <c r="E49" s="4">
        <v>7.17</v>
      </c>
      <c r="F49" s="4">
        <v>0.84</v>
      </c>
      <c r="G49" s="4">
        <v>7.57</v>
      </c>
      <c r="H49" s="4">
        <v>17.5</v>
      </c>
      <c r="J49" s="4">
        <v>100000</v>
      </c>
      <c r="K49" s="4">
        <v>17.5</v>
      </c>
      <c r="L49" s="4">
        <f t="shared" si="0"/>
        <v>17500</v>
      </c>
      <c r="M49" s="4">
        <v>0.84</v>
      </c>
      <c r="N49" s="16">
        <f t="shared" si="1"/>
        <v>14700</v>
      </c>
      <c r="O49"/>
      <c r="P49" s="52"/>
      <c r="Q49"/>
      <c r="R49"/>
      <c r="S49"/>
    </row>
    <row r="50" spans="1:19" x14ac:dyDescent="0.35">
      <c r="A50" t="s">
        <v>10</v>
      </c>
      <c r="B50" s="1">
        <v>41149</v>
      </c>
      <c r="C50">
        <v>6.49</v>
      </c>
      <c r="D50">
        <v>0.4</v>
      </c>
      <c r="E50">
        <v>8.14</v>
      </c>
      <c r="F50">
        <v>2.0499999999999998</v>
      </c>
      <c r="G50">
        <v>8.5399999999999991</v>
      </c>
      <c r="H50">
        <v>10</v>
      </c>
      <c r="J50">
        <v>100000</v>
      </c>
      <c r="K50">
        <v>10</v>
      </c>
      <c r="L50">
        <f t="shared" si="0"/>
        <v>10000</v>
      </c>
      <c r="M50">
        <v>2.0499999999999998</v>
      </c>
      <c r="N50" s="15">
        <f t="shared" si="1"/>
        <v>20500</v>
      </c>
      <c r="O50"/>
      <c r="P50" s="52">
        <f t="shared" si="2"/>
        <v>10000</v>
      </c>
      <c r="Q50"/>
      <c r="R50"/>
      <c r="S50"/>
    </row>
    <row r="51" spans="1:19" x14ac:dyDescent="0.35">
      <c r="A51" t="s">
        <v>10</v>
      </c>
      <c r="B51" s="1">
        <v>41157</v>
      </c>
      <c r="C51">
        <v>6.57</v>
      </c>
      <c r="D51">
        <v>0.4</v>
      </c>
      <c r="E51">
        <v>7.99</v>
      </c>
      <c r="F51">
        <v>1.82</v>
      </c>
      <c r="G51">
        <v>8.39</v>
      </c>
      <c r="H51">
        <v>10</v>
      </c>
      <c r="J51">
        <v>100000</v>
      </c>
      <c r="K51">
        <v>10</v>
      </c>
      <c r="L51">
        <f t="shared" si="0"/>
        <v>10000</v>
      </c>
      <c r="M51">
        <v>1.82</v>
      </c>
      <c r="N51" s="15">
        <f t="shared" si="1"/>
        <v>18200</v>
      </c>
      <c r="O51"/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41164</v>
      </c>
      <c r="C52">
        <v>6.52</v>
      </c>
      <c r="D52">
        <v>0.4</v>
      </c>
      <c r="E52">
        <v>7.82</v>
      </c>
      <c r="F52">
        <v>1.7</v>
      </c>
      <c r="G52">
        <v>8.2200000000000006</v>
      </c>
      <c r="H52">
        <v>10</v>
      </c>
      <c r="J52">
        <v>100000</v>
      </c>
      <c r="K52">
        <v>10</v>
      </c>
      <c r="L52">
        <f t="shared" si="0"/>
        <v>10000</v>
      </c>
      <c r="M52">
        <v>1.7</v>
      </c>
      <c r="N52" s="15">
        <f t="shared" si="1"/>
        <v>17000</v>
      </c>
      <c r="O52"/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41171</v>
      </c>
      <c r="C53">
        <v>6.4</v>
      </c>
      <c r="D53">
        <v>0.4</v>
      </c>
      <c r="E53">
        <v>7.73</v>
      </c>
      <c r="F53">
        <v>1.73</v>
      </c>
      <c r="G53">
        <v>8.1300000000000008</v>
      </c>
      <c r="H53">
        <v>10</v>
      </c>
      <c r="J53">
        <v>100000</v>
      </c>
      <c r="K53">
        <v>10</v>
      </c>
      <c r="L53">
        <f t="shared" si="0"/>
        <v>10000</v>
      </c>
      <c r="M53">
        <v>1.73</v>
      </c>
      <c r="N53" s="15">
        <f t="shared" si="1"/>
        <v>17300</v>
      </c>
      <c r="O53"/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41178</v>
      </c>
      <c r="C54">
        <v>6.19</v>
      </c>
      <c r="D54">
        <v>0.4</v>
      </c>
      <c r="E54">
        <v>7.73</v>
      </c>
      <c r="F54">
        <v>1.94</v>
      </c>
      <c r="G54">
        <v>8.1300000000000008</v>
      </c>
      <c r="H54">
        <v>10</v>
      </c>
      <c r="J54">
        <v>100000</v>
      </c>
      <c r="K54">
        <v>10</v>
      </c>
      <c r="L54">
        <f t="shared" si="0"/>
        <v>10000</v>
      </c>
      <c r="M54">
        <v>1.94</v>
      </c>
      <c r="N54" s="15">
        <f t="shared" si="1"/>
        <v>19400</v>
      </c>
      <c r="O54"/>
      <c r="P54" s="52">
        <f t="shared" si="2"/>
        <v>10000</v>
      </c>
      <c r="Q54"/>
      <c r="R54"/>
      <c r="S54"/>
    </row>
    <row r="55" spans="1:19" x14ac:dyDescent="0.35">
      <c r="A55" t="s">
        <v>10</v>
      </c>
      <c r="B55" s="1">
        <v>41255</v>
      </c>
      <c r="C55">
        <v>6.26</v>
      </c>
      <c r="D55">
        <v>0.34</v>
      </c>
      <c r="E55">
        <v>7.21</v>
      </c>
      <c r="F55">
        <v>1.29</v>
      </c>
      <c r="G55">
        <v>7.55</v>
      </c>
      <c r="H55">
        <v>10</v>
      </c>
      <c r="J55">
        <v>100000</v>
      </c>
      <c r="K55">
        <v>10</v>
      </c>
      <c r="L55">
        <f t="shared" si="0"/>
        <v>10000</v>
      </c>
      <c r="M55">
        <v>1.29</v>
      </c>
      <c r="N55" s="15">
        <f t="shared" si="1"/>
        <v>12900</v>
      </c>
      <c r="O55"/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41731</v>
      </c>
      <c r="C56">
        <v>4.96</v>
      </c>
      <c r="D56">
        <v>0.35</v>
      </c>
      <c r="E56">
        <v>5.16</v>
      </c>
      <c r="F56">
        <v>0.55000000000000004</v>
      </c>
      <c r="G56">
        <v>5.51</v>
      </c>
      <c r="H56">
        <v>10</v>
      </c>
      <c r="J56">
        <v>100000</v>
      </c>
      <c r="K56">
        <v>10</v>
      </c>
      <c r="L56">
        <f t="shared" si="0"/>
        <v>10000</v>
      </c>
      <c r="M56">
        <v>0.55000000000000004</v>
      </c>
      <c r="N56" s="16">
        <f t="shared" si="1"/>
        <v>5500</v>
      </c>
      <c r="O56"/>
      <c r="P56" s="52"/>
      <c r="Q56"/>
      <c r="R56"/>
      <c r="S56"/>
    </row>
    <row r="57" spans="1:19" x14ac:dyDescent="0.35">
      <c r="A57" t="s">
        <v>10</v>
      </c>
      <c r="B57" s="1">
        <v>41740</v>
      </c>
      <c r="C57">
        <v>4.99</v>
      </c>
      <c r="D57">
        <v>0.35</v>
      </c>
      <c r="E57">
        <v>5.16</v>
      </c>
      <c r="F57">
        <v>0.52</v>
      </c>
      <c r="G57">
        <v>5.51</v>
      </c>
      <c r="H57">
        <v>10</v>
      </c>
      <c r="J57">
        <v>100000</v>
      </c>
      <c r="K57">
        <v>10</v>
      </c>
      <c r="L57">
        <f t="shared" si="0"/>
        <v>10000</v>
      </c>
      <c r="M57">
        <v>0.52</v>
      </c>
      <c r="N57" s="16">
        <f t="shared" si="1"/>
        <v>5200</v>
      </c>
      <c r="O57"/>
      <c r="P57" s="52"/>
      <c r="Q57"/>
      <c r="R57"/>
      <c r="S57"/>
    </row>
    <row r="58" spans="1:19" x14ac:dyDescent="0.35">
      <c r="A58" t="s">
        <v>10</v>
      </c>
      <c r="B58" s="1">
        <v>41761</v>
      </c>
      <c r="C58">
        <v>4.9400000000000004</v>
      </c>
      <c r="D58">
        <v>0.35</v>
      </c>
      <c r="E58">
        <v>5.13</v>
      </c>
      <c r="F58">
        <v>0.54</v>
      </c>
      <c r="G58">
        <v>5.48</v>
      </c>
      <c r="H58">
        <v>10</v>
      </c>
      <c r="J58">
        <v>100000</v>
      </c>
      <c r="K58">
        <v>10</v>
      </c>
      <c r="L58">
        <f t="shared" si="0"/>
        <v>10000</v>
      </c>
      <c r="M58">
        <v>0.54</v>
      </c>
      <c r="N58" s="16">
        <f t="shared" si="1"/>
        <v>5400</v>
      </c>
      <c r="O58"/>
      <c r="P58" s="52"/>
      <c r="Q58"/>
      <c r="R58"/>
      <c r="S58"/>
    </row>
    <row r="59" spans="1:19" x14ac:dyDescent="0.35">
      <c r="A59" t="s">
        <v>10</v>
      </c>
      <c r="B59" s="1">
        <v>41771</v>
      </c>
      <c r="C59">
        <v>4.97</v>
      </c>
      <c r="D59">
        <v>0.3</v>
      </c>
      <c r="E59">
        <v>5.03</v>
      </c>
      <c r="F59">
        <v>0.36</v>
      </c>
      <c r="G59">
        <v>5.33</v>
      </c>
      <c r="H59">
        <v>10</v>
      </c>
      <c r="J59">
        <v>100000</v>
      </c>
      <c r="K59">
        <v>10</v>
      </c>
      <c r="L59">
        <f t="shared" si="0"/>
        <v>10000</v>
      </c>
      <c r="M59">
        <v>0.36</v>
      </c>
      <c r="N59" s="16">
        <f t="shared" si="1"/>
        <v>3600</v>
      </c>
      <c r="O59"/>
      <c r="P59" s="52"/>
      <c r="Q59"/>
      <c r="R59"/>
      <c r="S59"/>
    </row>
    <row r="60" spans="1:19" x14ac:dyDescent="0.35">
      <c r="A60" s="4" t="s">
        <v>11</v>
      </c>
      <c r="B60" s="5">
        <v>41149</v>
      </c>
      <c r="C60" s="4">
        <v>5.98</v>
      </c>
      <c r="D60" s="4">
        <v>0.4</v>
      </c>
      <c r="E60" s="4">
        <v>8.14</v>
      </c>
      <c r="F60" s="4">
        <v>2.56</v>
      </c>
      <c r="G60" s="4">
        <v>8.5399999999999991</v>
      </c>
      <c r="H60" s="4">
        <v>10</v>
      </c>
      <c r="J60" s="4">
        <v>100000</v>
      </c>
      <c r="K60" s="4">
        <v>10</v>
      </c>
      <c r="L60" s="4">
        <f t="shared" si="0"/>
        <v>10000</v>
      </c>
      <c r="M60" s="4">
        <v>2.56</v>
      </c>
      <c r="N60" s="15">
        <f t="shared" si="1"/>
        <v>25600</v>
      </c>
      <c r="O60"/>
      <c r="P60" s="52">
        <f t="shared" si="2"/>
        <v>10000</v>
      </c>
      <c r="Q60"/>
      <c r="R60"/>
      <c r="S60"/>
    </row>
    <row r="61" spans="1:19" x14ac:dyDescent="0.35">
      <c r="A61" s="4" t="s">
        <v>11</v>
      </c>
      <c r="B61" s="5">
        <v>41157</v>
      </c>
      <c r="C61" s="4">
        <v>6.05</v>
      </c>
      <c r="D61" s="4">
        <v>0.4</v>
      </c>
      <c r="E61" s="4">
        <v>7.99</v>
      </c>
      <c r="F61" s="4">
        <v>2.34</v>
      </c>
      <c r="G61" s="4">
        <v>8.39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2.34</v>
      </c>
      <c r="N61" s="15">
        <f t="shared" si="1"/>
        <v>23400</v>
      </c>
      <c r="O61"/>
      <c r="P61" s="52">
        <f t="shared" si="2"/>
        <v>10000</v>
      </c>
      <c r="Q61"/>
      <c r="R61"/>
      <c r="S61"/>
    </row>
    <row r="62" spans="1:19" x14ac:dyDescent="0.35">
      <c r="A62" s="4" t="s">
        <v>11</v>
      </c>
      <c r="B62" s="5">
        <v>41164</v>
      </c>
      <c r="C62" s="4">
        <v>6.02</v>
      </c>
      <c r="D62" s="4">
        <v>0.4</v>
      </c>
      <c r="E62" s="4">
        <v>7.82</v>
      </c>
      <c r="F62" s="4">
        <v>2.2000000000000002</v>
      </c>
      <c r="G62" s="4">
        <v>8.2200000000000006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2.2000000000000002</v>
      </c>
      <c r="N62" s="15">
        <f t="shared" si="1"/>
        <v>22000</v>
      </c>
      <c r="O62"/>
      <c r="P62" s="52">
        <f t="shared" si="2"/>
        <v>10000</v>
      </c>
      <c r="Q62"/>
      <c r="R62"/>
      <c r="S62"/>
    </row>
    <row r="63" spans="1:19" x14ac:dyDescent="0.35">
      <c r="A63" s="4" t="s">
        <v>11</v>
      </c>
      <c r="B63" s="5">
        <v>41171</v>
      </c>
      <c r="C63" s="4">
        <v>5.97</v>
      </c>
      <c r="D63" s="4">
        <v>0.4</v>
      </c>
      <c r="E63" s="4">
        <v>7.73</v>
      </c>
      <c r="F63" s="4">
        <v>2.16</v>
      </c>
      <c r="G63" s="4">
        <v>8.1300000000000008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2.16</v>
      </c>
      <c r="N63" s="15">
        <f t="shared" si="1"/>
        <v>21600</v>
      </c>
      <c r="O63"/>
      <c r="P63" s="52">
        <f t="shared" si="2"/>
        <v>10000</v>
      </c>
      <c r="Q63"/>
      <c r="R63"/>
      <c r="S63"/>
    </row>
    <row r="64" spans="1:19" x14ac:dyDescent="0.35">
      <c r="A64" s="4" t="s">
        <v>11</v>
      </c>
      <c r="B64" s="5">
        <v>41178</v>
      </c>
      <c r="C64" s="4">
        <v>5.96</v>
      </c>
      <c r="D64" s="4">
        <v>0.4</v>
      </c>
      <c r="E64" s="4">
        <v>7.73</v>
      </c>
      <c r="F64" s="4">
        <v>2.17</v>
      </c>
      <c r="G64" s="4">
        <v>8.1300000000000008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2.17</v>
      </c>
      <c r="N64" s="15">
        <f t="shared" si="1"/>
        <v>21700</v>
      </c>
      <c r="O64"/>
      <c r="P64" s="52">
        <f t="shared" si="2"/>
        <v>10000</v>
      </c>
      <c r="Q64"/>
      <c r="R64"/>
      <c r="S64"/>
    </row>
    <row r="65" spans="1:19" x14ac:dyDescent="0.35">
      <c r="A65" s="4" t="s">
        <v>11</v>
      </c>
      <c r="B65" s="5">
        <v>41255</v>
      </c>
      <c r="C65" s="4">
        <v>5.97</v>
      </c>
      <c r="D65" s="4">
        <v>0.34</v>
      </c>
      <c r="E65" s="4">
        <v>7.21</v>
      </c>
      <c r="F65" s="4">
        <v>1.58</v>
      </c>
      <c r="G65" s="4">
        <v>7.55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1.58</v>
      </c>
      <c r="N65" s="15">
        <f t="shared" si="1"/>
        <v>15800</v>
      </c>
      <c r="O65"/>
      <c r="P65" s="52">
        <f t="shared" si="2"/>
        <v>10000</v>
      </c>
      <c r="Q65"/>
      <c r="R65"/>
      <c r="S65"/>
    </row>
    <row r="66" spans="1:19" x14ac:dyDescent="0.35">
      <c r="A66" s="4" t="s">
        <v>11</v>
      </c>
      <c r="B66" s="5">
        <v>42073</v>
      </c>
      <c r="C66" s="4">
        <v>3.82</v>
      </c>
      <c r="D66" s="4">
        <v>0.2</v>
      </c>
      <c r="E66" s="4">
        <v>3.84</v>
      </c>
      <c r="F66" s="4">
        <v>0.22</v>
      </c>
      <c r="G66" s="4">
        <v>4.04</v>
      </c>
      <c r="H66" s="4">
        <v>10</v>
      </c>
      <c r="J66" s="4">
        <v>100000</v>
      </c>
      <c r="K66" s="4">
        <v>10</v>
      </c>
      <c r="L66" s="4">
        <f t="shared" si="0"/>
        <v>10000</v>
      </c>
      <c r="M66" s="4">
        <v>0.22</v>
      </c>
      <c r="N66" s="16">
        <f t="shared" si="1"/>
        <v>2200</v>
      </c>
      <c r="O66"/>
      <c r="P66" s="52"/>
      <c r="Q66"/>
      <c r="R66"/>
      <c r="S66"/>
    </row>
    <row r="67" spans="1:19" x14ac:dyDescent="0.35">
      <c r="A67" s="4" t="s">
        <v>11</v>
      </c>
      <c r="B67" s="5">
        <v>42083</v>
      </c>
      <c r="C67" s="4">
        <v>3.85</v>
      </c>
      <c r="D67" s="4">
        <v>0.2</v>
      </c>
      <c r="E67" s="4">
        <v>3.95</v>
      </c>
      <c r="F67" s="4">
        <v>0.3</v>
      </c>
      <c r="G67" s="4">
        <v>4.1500000000000004</v>
      </c>
      <c r="H67" s="4">
        <v>10</v>
      </c>
      <c r="J67" s="4">
        <v>100000</v>
      </c>
      <c r="K67" s="4">
        <v>10</v>
      </c>
      <c r="L67" s="4">
        <f t="shared" ref="L67:L83" si="5">(J67*(K67/100))</f>
        <v>10000</v>
      </c>
      <c r="M67" s="4">
        <v>0.3</v>
      </c>
      <c r="N67" s="16">
        <f t="shared" ref="N67:N83" si="6">PRODUCT(M67,L67)</f>
        <v>3000</v>
      </c>
      <c r="O67"/>
      <c r="P67" s="52"/>
      <c r="Q67"/>
      <c r="R67"/>
      <c r="S67"/>
    </row>
    <row r="68" spans="1:19" x14ac:dyDescent="0.35">
      <c r="A68" s="4" t="s">
        <v>11</v>
      </c>
      <c r="B68" s="5">
        <v>42165</v>
      </c>
      <c r="C68" s="4">
        <v>3.57</v>
      </c>
      <c r="D68" s="4">
        <v>0.2</v>
      </c>
      <c r="E68" s="4">
        <v>4.34</v>
      </c>
      <c r="F68" s="4">
        <v>0.97</v>
      </c>
      <c r="G68" s="4">
        <v>4.54</v>
      </c>
      <c r="H68" s="4">
        <v>10</v>
      </c>
      <c r="J68" s="4">
        <v>100000</v>
      </c>
      <c r="K68" s="4">
        <v>10</v>
      </c>
      <c r="L68" s="4">
        <f t="shared" si="5"/>
        <v>10000</v>
      </c>
      <c r="M68" s="4">
        <v>0.97</v>
      </c>
      <c r="N68" s="16">
        <f t="shared" si="6"/>
        <v>9700</v>
      </c>
      <c r="O68"/>
      <c r="P68" s="52"/>
      <c r="Q68"/>
      <c r="R68"/>
      <c r="S68"/>
    </row>
    <row r="69" spans="1:19" x14ac:dyDescent="0.35">
      <c r="A69" s="4" t="s">
        <v>11</v>
      </c>
      <c r="B69" s="5">
        <v>42177</v>
      </c>
      <c r="C69" s="4">
        <v>3.6</v>
      </c>
      <c r="D69" s="4">
        <v>0.2</v>
      </c>
      <c r="E69" s="4">
        <v>4.34</v>
      </c>
      <c r="F69" s="4">
        <v>0.94</v>
      </c>
      <c r="G69" s="4">
        <v>4.54</v>
      </c>
      <c r="H69" s="4">
        <v>10</v>
      </c>
      <c r="J69" s="4">
        <v>100000</v>
      </c>
      <c r="K69" s="4">
        <v>10</v>
      </c>
      <c r="L69" s="4">
        <f t="shared" si="5"/>
        <v>10000</v>
      </c>
      <c r="M69" s="4">
        <v>0.94</v>
      </c>
      <c r="N69" s="16">
        <f t="shared" si="6"/>
        <v>9400</v>
      </c>
      <c r="O69"/>
      <c r="P69" s="52"/>
      <c r="Q69"/>
      <c r="R69"/>
      <c r="S69"/>
    </row>
    <row r="70" spans="1:19" x14ac:dyDescent="0.35">
      <c r="A70" t="s">
        <v>12</v>
      </c>
      <c r="B70" s="1">
        <v>42205</v>
      </c>
      <c r="C70">
        <v>4.16</v>
      </c>
      <c r="D70">
        <v>0.25</v>
      </c>
      <c r="E70">
        <v>4.18</v>
      </c>
      <c r="F70">
        <v>0.27</v>
      </c>
      <c r="G70">
        <v>4.43</v>
      </c>
      <c r="H70">
        <v>10</v>
      </c>
      <c r="J70">
        <v>100000</v>
      </c>
      <c r="K70">
        <v>10</v>
      </c>
      <c r="L70">
        <f t="shared" si="5"/>
        <v>10000</v>
      </c>
      <c r="M70">
        <v>0.27</v>
      </c>
      <c r="N70" s="15">
        <f t="shared" si="6"/>
        <v>2700</v>
      </c>
      <c r="O70"/>
      <c r="P70" s="52">
        <f t="shared" ref="P70:P83" si="7">L70</f>
        <v>10000</v>
      </c>
      <c r="Q70"/>
      <c r="R70"/>
      <c r="S70"/>
    </row>
    <row r="71" spans="1:19" x14ac:dyDescent="0.35">
      <c r="A71" t="s">
        <v>12</v>
      </c>
      <c r="B71" s="1">
        <v>42439</v>
      </c>
      <c r="C71">
        <v>3.62</v>
      </c>
      <c r="D71">
        <v>0.18</v>
      </c>
      <c r="E71">
        <v>3.68</v>
      </c>
      <c r="F71">
        <v>0.24</v>
      </c>
      <c r="G71">
        <v>3.86</v>
      </c>
      <c r="H71">
        <v>22.5</v>
      </c>
      <c r="J71">
        <v>100000</v>
      </c>
      <c r="K71">
        <v>22.5</v>
      </c>
      <c r="L71">
        <f t="shared" si="5"/>
        <v>22500</v>
      </c>
      <c r="M71">
        <v>0.24</v>
      </c>
      <c r="N71" s="15">
        <f t="shared" si="6"/>
        <v>5400</v>
      </c>
      <c r="O71"/>
      <c r="P71" s="52">
        <f t="shared" si="7"/>
        <v>22500</v>
      </c>
      <c r="Q71"/>
      <c r="R71"/>
      <c r="S71"/>
    </row>
    <row r="72" spans="1:19" x14ac:dyDescent="0.35">
      <c r="A72" t="s">
        <v>12</v>
      </c>
      <c r="B72" s="1">
        <v>42450</v>
      </c>
      <c r="C72">
        <v>3.69</v>
      </c>
      <c r="D72">
        <v>0.18</v>
      </c>
      <c r="E72">
        <v>3.95</v>
      </c>
      <c r="F72">
        <v>0.44</v>
      </c>
      <c r="G72">
        <v>4.13</v>
      </c>
      <c r="H72">
        <v>17.5</v>
      </c>
      <c r="J72">
        <v>100000</v>
      </c>
      <c r="K72">
        <v>17.5</v>
      </c>
      <c r="L72">
        <f t="shared" si="5"/>
        <v>17500</v>
      </c>
      <c r="M72">
        <v>0.44</v>
      </c>
      <c r="N72" s="16">
        <f t="shared" si="6"/>
        <v>7700</v>
      </c>
      <c r="O72"/>
      <c r="P72" s="52"/>
      <c r="Q72"/>
      <c r="R72"/>
      <c r="S72"/>
    </row>
    <row r="73" spans="1:19" x14ac:dyDescent="0.35">
      <c r="A73" t="s">
        <v>12</v>
      </c>
      <c r="B73" s="1">
        <v>42450</v>
      </c>
      <c r="C73">
        <v>3.69</v>
      </c>
      <c r="D73">
        <v>0.18</v>
      </c>
      <c r="E73">
        <v>3.95</v>
      </c>
      <c r="F73">
        <v>0.44</v>
      </c>
      <c r="G73">
        <v>4.13</v>
      </c>
      <c r="H73">
        <v>5</v>
      </c>
      <c r="J73">
        <v>100000</v>
      </c>
      <c r="K73">
        <v>5</v>
      </c>
      <c r="L73">
        <f t="shared" si="5"/>
        <v>5000</v>
      </c>
      <c r="M73">
        <v>0.44</v>
      </c>
      <c r="N73" s="16">
        <f t="shared" si="6"/>
        <v>2200</v>
      </c>
      <c r="O73"/>
      <c r="P73" s="52"/>
      <c r="Q73"/>
      <c r="R73"/>
      <c r="S73"/>
    </row>
    <row r="74" spans="1:19" x14ac:dyDescent="0.35">
      <c r="A74" t="s">
        <v>12</v>
      </c>
      <c r="B74" s="1">
        <v>42536</v>
      </c>
      <c r="C74">
        <v>4.29</v>
      </c>
      <c r="D74">
        <v>0.19</v>
      </c>
      <c r="E74">
        <v>4.38</v>
      </c>
      <c r="F74">
        <v>0.28000000000000003</v>
      </c>
      <c r="G74">
        <v>4.57</v>
      </c>
      <c r="H74">
        <v>10</v>
      </c>
      <c r="J74">
        <v>100000</v>
      </c>
      <c r="K74">
        <v>10</v>
      </c>
      <c r="L74">
        <f t="shared" si="5"/>
        <v>10000</v>
      </c>
      <c r="M74">
        <v>0.28000000000000003</v>
      </c>
      <c r="N74" s="16">
        <f t="shared" si="6"/>
        <v>2800.0000000000005</v>
      </c>
      <c r="O74"/>
      <c r="P74" s="52"/>
      <c r="Q74"/>
      <c r="R74"/>
      <c r="S74"/>
    </row>
    <row r="75" spans="1:19" x14ac:dyDescent="0.35">
      <c r="A75" t="s">
        <v>12</v>
      </c>
      <c r="B75" s="1">
        <v>42541</v>
      </c>
      <c r="C75">
        <v>4.21</v>
      </c>
      <c r="D75">
        <v>0.19</v>
      </c>
      <c r="E75">
        <v>4.21</v>
      </c>
      <c r="F75">
        <v>0.19</v>
      </c>
      <c r="G75">
        <v>4.4000000000000004</v>
      </c>
      <c r="H75">
        <v>17.5</v>
      </c>
      <c r="J75">
        <v>100000</v>
      </c>
      <c r="K75">
        <v>17.5</v>
      </c>
      <c r="L75">
        <f t="shared" si="5"/>
        <v>17500</v>
      </c>
      <c r="M75">
        <v>0.19</v>
      </c>
      <c r="N75" s="15">
        <f t="shared" si="6"/>
        <v>3325</v>
      </c>
      <c r="O75"/>
      <c r="P75" s="52">
        <f t="shared" si="7"/>
        <v>17500</v>
      </c>
      <c r="Q75"/>
      <c r="R75"/>
      <c r="S75"/>
    </row>
    <row r="76" spans="1:19" x14ac:dyDescent="0.35">
      <c r="A76" t="s">
        <v>12</v>
      </c>
      <c r="B76" s="1">
        <v>42542</v>
      </c>
      <c r="C76">
        <v>3.96</v>
      </c>
      <c r="D76">
        <v>0.19</v>
      </c>
      <c r="E76">
        <v>3.96</v>
      </c>
      <c r="F76">
        <v>0.19</v>
      </c>
      <c r="G76">
        <v>4.1500000000000004</v>
      </c>
      <c r="H76">
        <v>17.5</v>
      </c>
      <c r="J76">
        <v>100000</v>
      </c>
      <c r="K76">
        <v>17.5</v>
      </c>
      <c r="L76">
        <f t="shared" si="5"/>
        <v>17500</v>
      </c>
      <c r="M76">
        <v>0.19</v>
      </c>
      <c r="N76" s="15">
        <f t="shared" si="6"/>
        <v>3325</v>
      </c>
      <c r="O76"/>
      <c r="P76" s="52">
        <f t="shared" si="7"/>
        <v>17500</v>
      </c>
      <c r="Q76"/>
      <c r="R76"/>
      <c r="S76"/>
    </row>
    <row r="77" spans="1:19" x14ac:dyDescent="0.35">
      <c r="A77" s="4" t="s">
        <v>13</v>
      </c>
      <c r="B77" s="5">
        <v>42541</v>
      </c>
      <c r="C77" s="4">
        <v>4.34</v>
      </c>
      <c r="D77" s="4">
        <v>0.19</v>
      </c>
      <c r="E77" s="4">
        <v>4.34</v>
      </c>
      <c r="F77" s="4">
        <v>0.19</v>
      </c>
      <c r="G77" s="4">
        <v>4.53</v>
      </c>
      <c r="H77" s="4">
        <v>10</v>
      </c>
      <c r="J77" s="4">
        <v>100000</v>
      </c>
      <c r="K77" s="4">
        <v>10</v>
      </c>
      <c r="L77" s="4">
        <f t="shared" si="5"/>
        <v>10000</v>
      </c>
      <c r="M77" s="4">
        <v>0.19</v>
      </c>
      <c r="N77" s="16">
        <f t="shared" si="6"/>
        <v>1900</v>
      </c>
      <c r="O77"/>
      <c r="P77" s="52"/>
      <c r="Q77"/>
      <c r="R77"/>
      <c r="S77"/>
    </row>
    <row r="78" spans="1:19" x14ac:dyDescent="0.35">
      <c r="A78" s="4" t="s">
        <v>13</v>
      </c>
      <c r="B78" s="5">
        <v>42780</v>
      </c>
      <c r="C78" s="4">
        <v>3.74</v>
      </c>
      <c r="D78" s="4">
        <v>0.14000000000000001</v>
      </c>
      <c r="E78" s="4">
        <v>3.79</v>
      </c>
      <c r="F78" s="4">
        <v>0.19</v>
      </c>
      <c r="G78" s="4">
        <v>3.93</v>
      </c>
      <c r="H78" s="4">
        <v>10</v>
      </c>
      <c r="J78" s="4">
        <v>100000</v>
      </c>
      <c r="K78" s="4">
        <v>10</v>
      </c>
      <c r="L78" s="4">
        <f t="shared" si="5"/>
        <v>10000</v>
      </c>
      <c r="M78" s="4">
        <v>0.19</v>
      </c>
      <c r="N78" s="16">
        <f t="shared" si="6"/>
        <v>1900</v>
      </c>
      <c r="O78"/>
      <c r="P78" s="52"/>
      <c r="Q78"/>
      <c r="R78"/>
      <c r="S78"/>
    </row>
    <row r="79" spans="1:19" x14ac:dyDescent="0.35">
      <c r="A79" s="4" t="s">
        <v>13</v>
      </c>
      <c r="B79" s="5">
        <v>42804</v>
      </c>
      <c r="C79" s="4">
        <v>3.58</v>
      </c>
      <c r="D79" s="4">
        <v>0.14000000000000001</v>
      </c>
      <c r="E79" s="4">
        <v>3.63</v>
      </c>
      <c r="F79" s="4">
        <v>0.19</v>
      </c>
      <c r="G79" s="4">
        <v>3.77</v>
      </c>
      <c r="H79" s="4">
        <v>20</v>
      </c>
      <c r="J79" s="4">
        <v>100000</v>
      </c>
      <c r="K79" s="4">
        <v>20</v>
      </c>
      <c r="L79" s="4">
        <f t="shared" si="5"/>
        <v>20000</v>
      </c>
      <c r="M79" s="4">
        <v>0.19</v>
      </c>
      <c r="N79" s="15">
        <f t="shared" si="6"/>
        <v>3800</v>
      </c>
      <c r="O79"/>
      <c r="P79" s="52">
        <f t="shared" si="7"/>
        <v>20000</v>
      </c>
      <c r="Q79"/>
      <c r="R79"/>
      <c r="S79"/>
    </row>
    <row r="80" spans="1:19" x14ac:dyDescent="0.35">
      <c r="A80" s="4" t="s">
        <v>13</v>
      </c>
      <c r="B80" s="5">
        <v>42814</v>
      </c>
      <c r="C80" s="4">
        <v>3.63</v>
      </c>
      <c r="D80" s="4">
        <v>0.14000000000000001</v>
      </c>
      <c r="E80" s="4">
        <v>3.71</v>
      </c>
      <c r="F80" s="4">
        <v>0.22</v>
      </c>
      <c r="G80" s="4">
        <v>3.85</v>
      </c>
      <c r="H80" s="4">
        <v>10</v>
      </c>
      <c r="J80" s="4">
        <v>100000</v>
      </c>
      <c r="K80" s="4">
        <v>10</v>
      </c>
      <c r="L80" s="4">
        <f t="shared" si="5"/>
        <v>10000</v>
      </c>
      <c r="M80" s="4">
        <v>0.22</v>
      </c>
      <c r="N80" s="16">
        <f t="shared" si="6"/>
        <v>2200</v>
      </c>
      <c r="O80"/>
      <c r="P80" s="52"/>
      <c r="Q80"/>
      <c r="R80"/>
      <c r="S80"/>
    </row>
    <row r="81" spans="1:19" x14ac:dyDescent="0.35">
      <c r="A81" s="4" t="s">
        <v>13</v>
      </c>
      <c r="B81" s="5">
        <v>42814</v>
      </c>
      <c r="C81" s="4">
        <v>3.63</v>
      </c>
      <c r="D81" s="4">
        <v>0.14000000000000001</v>
      </c>
      <c r="E81" s="4">
        <v>3.71</v>
      </c>
      <c r="F81" s="4">
        <v>0.22</v>
      </c>
      <c r="G81" s="4">
        <v>3.85</v>
      </c>
      <c r="H81" s="4">
        <v>10</v>
      </c>
      <c r="J81" s="4">
        <v>100000</v>
      </c>
      <c r="K81" s="4">
        <v>10</v>
      </c>
      <c r="L81" s="4">
        <f t="shared" si="5"/>
        <v>10000</v>
      </c>
      <c r="M81" s="4">
        <v>0.22</v>
      </c>
      <c r="N81" s="16">
        <f t="shared" si="6"/>
        <v>2200</v>
      </c>
      <c r="O81"/>
      <c r="P81" s="52"/>
      <c r="Q81"/>
      <c r="R81"/>
      <c r="S81"/>
    </row>
    <row r="82" spans="1:19" x14ac:dyDescent="0.35">
      <c r="A82" s="4" t="s">
        <v>13</v>
      </c>
      <c r="B82" s="5">
        <v>42898</v>
      </c>
      <c r="C82" s="4">
        <v>3.77</v>
      </c>
      <c r="D82" s="4">
        <v>0.15</v>
      </c>
      <c r="E82" s="4">
        <v>3.92</v>
      </c>
      <c r="F82" s="4">
        <v>0.3</v>
      </c>
      <c r="G82" s="4">
        <v>4.07</v>
      </c>
      <c r="H82" s="4">
        <v>20</v>
      </c>
      <c r="J82" s="4">
        <v>100000</v>
      </c>
      <c r="K82" s="4">
        <v>20</v>
      </c>
      <c r="L82" s="4">
        <f t="shared" si="5"/>
        <v>20000</v>
      </c>
      <c r="M82" s="4">
        <v>0.3</v>
      </c>
      <c r="N82" s="15">
        <f t="shared" si="6"/>
        <v>6000</v>
      </c>
      <c r="O82"/>
      <c r="P82" s="52">
        <f t="shared" si="7"/>
        <v>20000</v>
      </c>
      <c r="Q82"/>
      <c r="R82"/>
      <c r="S82"/>
    </row>
    <row r="83" spans="1:19" x14ac:dyDescent="0.35">
      <c r="A83" s="4" t="s">
        <v>13</v>
      </c>
      <c r="B83" s="5">
        <v>42906</v>
      </c>
      <c r="C83" s="4">
        <v>3.7</v>
      </c>
      <c r="D83" s="4">
        <v>0.15</v>
      </c>
      <c r="E83" s="4">
        <v>3.92</v>
      </c>
      <c r="F83" s="4">
        <v>0.37</v>
      </c>
      <c r="G83" s="4">
        <v>4.07</v>
      </c>
      <c r="H83" s="4">
        <v>20</v>
      </c>
      <c r="J83" s="4">
        <v>100000</v>
      </c>
      <c r="K83" s="4">
        <v>20</v>
      </c>
      <c r="L83" s="4">
        <f t="shared" si="5"/>
        <v>20000</v>
      </c>
      <c r="M83" s="4">
        <v>0.37</v>
      </c>
      <c r="N83" s="15">
        <f t="shared" si="6"/>
        <v>7400</v>
      </c>
      <c r="O83"/>
      <c r="P83" s="52">
        <f t="shared" si="7"/>
        <v>20000</v>
      </c>
      <c r="Q83"/>
      <c r="R83"/>
      <c r="S83"/>
    </row>
    <row r="84" spans="1:19" x14ac:dyDescent="0.35">
      <c r="O84"/>
      <c r="P84" s="52"/>
      <c r="Q84"/>
      <c r="R84"/>
      <c r="S84"/>
    </row>
    <row r="85" spans="1:19" x14ac:dyDescent="0.35">
      <c r="O85"/>
      <c r="P85" s="52"/>
      <c r="Q85"/>
      <c r="R85"/>
    </row>
    <row r="86" spans="1:19" x14ac:dyDescent="0.35">
      <c r="O86"/>
      <c r="P86" s="52"/>
      <c r="Q86"/>
      <c r="R86"/>
    </row>
  </sheetData>
  <mergeCells count="1">
    <mergeCell ref="X2:Y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Y90"/>
  <sheetViews>
    <sheetView topLeftCell="J1" zoomScaleNormal="100" workbookViewId="0">
      <selection activeCell="S12" sqref="S12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6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2" bestFit="1" customWidth="1"/>
    <col min="10" max="10" width="23.1796875" bestFit="1" customWidth="1"/>
    <col min="11" max="12" width="12" bestFit="1" customWidth="1"/>
    <col min="13" max="13" width="7.1796875" bestFit="1" customWidth="1"/>
    <col min="14" max="14" width="15.81640625" style="16" bestFit="1" customWidth="1"/>
    <col min="15" max="15" width="10.8164062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39469</v>
      </c>
      <c r="C2" s="4">
        <v>12.18</v>
      </c>
      <c r="D2" s="4">
        <v>0.4</v>
      </c>
      <c r="E2" s="4">
        <v>16.309999999999999</v>
      </c>
      <c r="F2" s="4">
        <v>4.53</v>
      </c>
      <c r="G2" s="4">
        <v>16.71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4.53</v>
      </c>
      <c r="N2" s="15">
        <f>PRODUCT(M2,L2)</f>
        <v>45300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39553</v>
      </c>
      <c r="C3" s="4">
        <v>13</v>
      </c>
      <c r="D3" s="4">
        <v>0.8</v>
      </c>
      <c r="E3" s="4">
        <v>16.309999999999999</v>
      </c>
      <c r="F3" s="4">
        <v>4.1100000000000003</v>
      </c>
      <c r="G3" s="4">
        <v>17.11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4.1100000000000003</v>
      </c>
      <c r="N3" s="15">
        <f t="shared" ref="N3:N66" si="1">PRODUCT(M3,L3)</f>
        <v>41100</v>
      </c>
      <c r="P3" s="52">
        <f t="shared" ref="P3:P63" si="2">L3</f>
        <v>10000</v>
      </c>
      <c r="Q3" s="11" t="s">
        <v>5</v>
      </c>
      <c r="R3" s="12">
        <f>SUM(N2:N6)</f>
        <v>164500</v>
      </c>
      <c r="S3" s="53">
        <f>SUM(P2:P6)</f>
        <v>50000</v>
      </c>
      <c r="T3" s="8">
        <f>R3/S3</f>
        <v>3.29</v>
      </c>
      <c r="U3" s="41">
        <v>10</v>
      </c>
      <c r="V3" s="8">
        <f>R3/U3</f>
        <v>16450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39589</v>
      </c>
      <c r="C4" s="4">
        <v>13.55</v>
      </c>
      <c r="D4" s="4">
        <v>0.7</v>
      </c>
      <c r="E4" s="4">
        <v>16.309999999999999</v>
      </c>
      <c r="F4" s="4">
        <v>3.46</v>
      </c>
      <c r="G4" s="4">
        <v>17.010000000000002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3.46</v>
      </c>
      <c r="N4" s="15">
        <f t="shared" si="1"/>
        <v>34600</v>
      </c>
      <c r="P4" s="52">
        <f t="shared" si="2"/>
        <v>10000</v>
      </c>
      <c r="Q4" s="11" t="s">
        <v>6</v>
      </c>
      <c r="R4" s="12">
        <f>SUM(N12:N15)</f>
        <v>54800</v>
      </c>
      <c r="S4" s="53">
        <f>SUM(P12:P15)</f>
        <v>40000</v>
      </c>
      <c r="T4" s="8">
        <f t="shared" ref="T4:T11" si="3">R4/S4</f>
        <v>1.37</v>
      </c>
      <c r="U4" s="41">
        <v>8</v>
      </c>
      <c r="V4" s="8">
        <f t="shared" ref="V4:V11" si="4">R4/U4</f>
        <v>6850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39604</v>
      </c>
      <c r="C5" s="4">
        <v>14.32</v>
      </c>
      <c r="D5" s="4">
        <v>0.6</v>
      </c>
      <c r="E5" s="4">
        <v>16.309999999999999</v>
      </c>
      <c r="F5" s="4">
        <v>2.59</v>
      </c>
      <c r="G5" s="4">
        <v>16.91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2.59</v>
      </c>
      <c r="N5" s="15">
        <f t="shared" si="1"/>
        <v>25900</v>
      </c>
      <c r="P5" s="52">
        <f t="shared" si="2"/>
        <v>10000</v>
      </c>
      <c r="Q5" s="11" t="s">
        <v>7</v>
      </c>
      <c r="R5" s="12">
        <f>SUM(N22:N27)</f>
        <v>162700</v>
      </c>
      <c r="S5" s="53">
        <f>SUM(P22:P27)</f>
        <v>60000</v>
      </c>
      <c r="T5" s="8">
        <f t="shared" si="3"/>
        <v>2.7116666666666664</v>
      </c>
      <c r="U5" s="41">
        <v>12</v>
      </c>
      <c r="V5" s="8">
        <f t="shared" si="4"/>
        <v>13558.333333333334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39624</v>
      </c>
      <c r="C6" s="4">
        <v>15.25</v>
      </c>
      <c r="D6" s="4">
        <v>0.7</v>
      </c>
      <c r="E6" s="4">
        <v>16.309999999999999</v>
      </c>
      <c r="F6" s="4">
        <v>1.76</v>
      </c>
      <c r="G6" s="4">
        <v>17.010000000000002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1.76</v>
      </c>
      <c r="N6" s="15">
        <f t="shared" si="1"/>
        <v>17600</v>
      </c>
      <c r="P6" s="52">
        <f t="shared" si="2"/>
        <v>10000</v>
      </c>
      <c r="Q6" s="11" t="s">
        <v>8</v>
      </c>
      <c r="R6" s="12">
        <f>SUM(N32,N34:N35,N37:N40)</f>
        <v>132000</v>
      </c>
      <c r="S6" s="53">
        <f>SUM(P32,P34:P35,P37:P40)</f>
        <v>70000</v>
      </c>
      <c r="T6" s="8">
        <f t="shared" si="3"/>
        <v>1.8857142857142857</v>
      </c>
      <c r="U6" s="41">
        <v>14</v>
      </c>
      <c r="V6" s="8">
        <f t="shared" si="4"/>
        <v>9428.5714285714294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39906</v>
      </c>
      <c r="C7" s="4">
        <v>9.9600000000000009</v>
      </c>
      <c r="D7" s="4">
        <v>0.7</v>
      </c>
      <c r="E7" s="4">
        <v>11.66</v>
      </c>
      <c r="F7" s="4">
        <v>2.4</v>
      </c>
      <c r="G7" s="4">
        <v>12.36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2.4</v>
      </c>
      <c r="N7" s="16">
        <f t="shared" si="1"/>
        <v>24000</v>
      </c>
      <c r="P7" s="52"/>
      <c r="Q7" s="11" t="s">
        <v>9</v>
      </c>
      <c r="R7" s="12">
        <f>SUM(N42:N46)</f>
        <v>230900</v>
      </c>
      <c r="S7" s="53">
        <f>SUM(P42:P46)</f>
        <v>50000</v>
      </c>
      <c r="T7" s="8">
        <f t="shared" si="3"/>
        <v>4.6180000000000003</v>
      </c>
      <c r="U7" s="41">
        <v>10</v>
      </c>
      <c r="V7" s="8">
        <f t="shared" si="4"/>
        <v>23090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39919</v>
      </c>
      <c r="C8" s="4">
        <v>10.59</v>
      </c>
      <c r="D8" s="4">
        <v>0.7</v>
      </c>
      <c r="E8" s="4">
        <v>11.66</v>
      </c>
      <c r="F8" s="4">
        <v>1.77</v>
      </c>
      <c r="G8" s="4">
        <v>12.36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1.77</v>
      </c>
      <c r="N8" s="16">
        <f t="shared" si="1"/>
        <v>17700</v>
      </c>
      <c r="P8" s="52"/>
      <c r="Q8" s="11" t="s">
        <v>10</v>
      </c>
      <c r="R8" s="12">
        <f>SUM(N51:N55)</f>
        <v>104800</v>
      </c>
      <c r="S8" s="53">
        <f>SUM(P51:P55)</f>
        <v>50000</v>
      </c>
      <c r="T8" s="8">
        <f t="shared" si="3"/>
        <v>2.0960000000000001</v>
      </c>
      <c r="U8" s="41">
        <v>10</v>
      </c>
      <c r="V8" s="8">
        <f t="shared" si="4"/>
        <v>10480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39933</v>
      </c>
      <c r="C9" s="4">
        <v>10.7</v>
      </c>
      <c r="D9" s="4">
        <v>0.7</v>
      </c>
      <c r="E9" s="4">
        <v>11.66</v>
      </c>
      <c r="F9" s="4">
        <v>1.66</v>
      </c>
      <c r="G9" s="4">
        <v>12.36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1.66</v>
      </c>
      <c r="N9" s="16">
        <f t="shared" si="1"/>
        <v>16600</v>
      </c>
      <c r="P9" s="52"/>
      <c r="Q9" s="11" t="s">
        <v>11</v>
      </c>
      <c r="R9" s="12">
        <f>SUM(N61:N63)</f>
        <v>36100</v>
      </c>
      <c r="S9" s="53">
        <f>SUM(P61:P63)</f>
        <v>30000</v>
      </c>
      <c r="T9" s="8">
        <f t="shared" si="3"/>
        <v>1.2033333333333334</v>
      </c>
      <c r="U9" s="41">
        <v>6</v>
      </c>
      <c r="V9" s="8">
        <f t="shared" si="4"/>
        <v>6016.666666666667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39959</v>
      </c>
      <c r="C10" s="4">
        <v>11.86</v>
      </c>
      <c r="D10" s="4">
        <v>0.6</v>
      </c>
      <c r="E10" s="4">
        <v>12.67</v>
      </c>
      <c r="F10" s="4">
        <v>1.41</v>
      </c>
      <c r="G10" s="4">
        <v>13.27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1.41</v>
      </c>
      <c r="N10" s="16">
        <f t="shared" si="1"/>
        <v>14100</v>
      </c>
      <c r="P10" s="52"/>
      <c r="Q10" s="11" t="s">
        <v>12</v>
      </c>
      <c r="R10" s="12">
        <f>SUM(N70:N72,N74:N78)</f>
        <v>57166.666666666664</v>
      </c>
      <c r="S10" s="53">
        <f>SUM(P70:P72,P74:P78)</f>
        <v>90000</v>
      </c>
      <c r="T10" s="8">
        <f t="shared" si="3"/>
        <v>0.63518518518518519</v>
      </c>
      <c r="U10" s="41">
        <v>19</v>
      </c>
      <c r="V10" s="8">
        <f t="shared" si="4"/>
        <v>3008.7719298245611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39979</v>
      </c>
      <c r="C11" s="4">
        <v>11.97</v>
      </c>
      <c r="D11" s="4">
        <v>0.6</v>
      </c>
      <c r="E11" s="4">
        <v>12.59</v>
      </c>
      <c r="F11" s="4">
        <v>1.22</v>
      </c>
      <c r="G11" s="4">
        <v>13.19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1.22</v>
      </c>
      <c r="N11" s="16">
        <f t="shared" si="1"/>
        <v>12200</v>
      </c>
      <c r="P11" s="52"/>
      <c r="Q11" s="13" t="s">
        <v>13</v>
      </c>
      <c r="R11" s="14">
        <f>SUM(N79:N81)</f>
        <v>38400</v>
      </c>
      <c r="S11" s="53">
        <f>SUM(P79:P81)</f>
        <v>30000</v>
      </c>
      <c r="T11" s="8">
        <f t="shared" si="3"/>
        <v>1.28</v>
      </c>
      <c r="U11" s="41">
        <v>6</v>
      </c>
      <c r="V11" s="8">
        <f t="shared" si="4"/>
        <v>6400</v>
      </c>
    </row>
    <row r="12" spans="1:25" x14ac:dyDescent="0.35">
      <c r="A12" t="s">
        <v>6</v>
      </c>
      <c r="B12" s="1">
        <v>39917</v>
      </c>
      <c r="C12">
        <v>9.39</v>
      </c>
      <c r="D12">
        <v>0.7</v>
      </c>
      <c r="E12">
        <v>10.9</v>
      </c>
      <c r="F12">
        <v>2.21</v>
      </c>
      <c r="G12">
        <v>11.6</v>
      </c>
      <c r="H12">
        <v>10</v>
      </c>
      <c r="J12">
        <v>100000</v>
      </c>
      <c r="K12">
        <v>10</v>
      </c>
      <c r="L12">
        <f t="shared" si="0"/>
        <v>10000</v>
      </c>
      <c r="M12">
        <v>2.21</v>
      </c>
      <c r="N12" s="15">
        <f t="shared" si="1"/>
        <v>22100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39947</v>
      </c>
      <c r="C13">
        <v>9.92</v>
      </c>
      <c r="D13">
        <v>0.6</v>
      </c>
      <c r="E13">
        <v>10.9</v>
      </c>
      <c r="F13">
        <v>1.58</v>
      </c>
      <c r="G13">
        <v>11.5</v>
      </c>
      <c r="H13">
        <v>10</v>
      </c>
      <c r="J13">
        <v>100000</v>
      </c>
      <c r="K13">
        <v>10</v>
      </c>
      <c r="L13">
        <f t="shared" si="0"/>
        <v>10000</v>
      </c>
      <c r="M13">
        <v>1.58</v>
      </c>
      <c r="N13" s="15">
        <f t="shared" si="1"/>
        <v>15800</v>
      </c>
      <c r="P13" s="52">
        <f t="shared" si="2"/>
        <v>10000</v>
      </c>
    </row>
    <row r="14" spans="1:25" x14ac:dyDescent="0.35">
      <c r="A14" t="s">
        <v>6</v>
      </c>
      <c r="B14" s="1">
        <v>39960</v>
      </c>
      <c r="C14">
        <v>10.5</v>
      </c>
      <c r="D14">
        <v>0.6</v>
      </c>
      <c r="E14">
        <v>10.9</v>
      </c>
      <c r="F14">
        <v>1</v>
      </c>
      <c r="G14">
        <v>11.5</v>
      </c>
      <c r="H14">
        <v>10</v>
      </c>
      <c r="J14">
        <v>100000</v>
      </c>
      <c r="K14">
        <v>10</v>
      </c>
      <c r="L14">
        <f t="shared" si="0"/>
        <v>10000</v>
      </c>
      <c r="M14">
        <v>1</v>
      </c>
      <c r="N14" s="15">
        <f t="shared" si="1"/>
        <v>10000</v>
      </c>
      <c r="P14" s="52">
        <f t="shared" si="2"/>
        <v>10000</v>
      </c>
    </row>
    <row r="15" spans="1:25" x14ac:dyDescent="0.35">
      <c r="A15" t="s">
        <v>6</v>
      </c>
      <c r="B15" s="1">
        <v>39968</v>
      </c>
      <c r="C15">
        <v>10.81</v>
      </c>
      <c r="D15">
        <v>0.6</v>
      </c>
      <c r="E15">
        <v>10.9</v>
      </c>
      <c r="F15">
        <v>0.69</v>
      </c>
      <c r="G15">
        <v>11.5</v>
      </c>
      <c r="H15">
        <v>10</v>
      </c>
      <c r="J15">
        <v>100000</v>
      </c>
      <c r="K15">
        <v>10</v>
      </c>
      <c r="L15">
        <f t="shared" si="0"/>
        <v>10000</v>
      </c>
      <c r="M15">
        <v>0.69</v>
      </c>
      <c r="N15" s="15">
        <f t="shared" si="1"/>
        <v>6899.9999999999991</v>
      </c>
      <c r="P15" s="52">
        <f t="shared" si="2"/>
        <v>10000</v>
      </c>
    </row>
    <row r="16" spans="1:25" x14ac:dyDescent="0.35">
      <c r="A16" t="s">
        <v>6</v>
      </c>
      <c r="B16" s="1">
        <v>39981</v>
      </c>
      <c r="C16">
        <v>10.5</v>
      </c>
      <c r="D16">
        <v>0.6</v>
      </c>
      <c r="E16">
        <v>10.5</v>
      </c>
      <c r="F16">
        <v>0.6</v>
      </c>
      <c r="G16">
        <v>11.1</v>
      </c>
      <c r="H16">
        <v>10</v>
      </c>
      <c r="J16">
        <v>100000</v>
      </c>
      <c r="K16">
        <v>10</v>
      </c>
      <c r="L16">
        <f t="shared" si="0"/>
        <v>10000</v>
      </c>
      <c r="M16">
        <v>0.6</v>
      </c>
      <c r="N16" s="16">
        <f t="shared" si="1"/>
        <v>6000</v>
      </c>
      <c r="P16" s="52"/>
    </row>
    <row r="17" spans="1:19" x14ac:dyDescent="0.35">
      <c r="A17" t="s">
        <v>6</v>
      </c>
      <c r="B17" s="1">
        <v>40134</v>
      </c>
      <c r="C17">
        <v>10.29</v>
      </c>
      <c r="D17">
        <v>0.55000000000000004</v>
      </c>
      <c r="E17">
        <v>10.61</v>
      </c>
      <c r="F17">
        <v>0.87</v>
      </c>
      <c r="G17">
        <v>11.16</v>
      </c>
      <c r="H17">
        <v>10</v>
      </c>
      <c r="J17">
        <v>100000</v>
      </c>
      <c r="K17">
        <v>10</v>
      </c>
      <c r="L17">
        <f t="shared" si="0"/>
        <v>10000</v>
      </c>
      <c r="M17">
        <v>0.87</v>
      </c>
      <c r="N17" s="16">
        <f t="shared" si="1"/>
        <v>8700</v>
      </c>
      <c r="P17" s="52"/>
    </row>
    <row r="18" spans="1:19" x14ac:dyDescent="0.35">
      <c r="A18" t="s">
        <v>6</v>
      </c>
      <c r="B18" s="1">
        <v>40308</v>
      </c>
      <c r="C18">
        <v>9.5299999999999994</v>
      </c>
      <c r="D18">
        <v>0.55000000000000004</v>
      </c>
      <c r="E18">
        <v>9.61</v>
      </c>
      <c r="F18">
        <v>0.63</v>
      </c>
      <c r="G18">
        <v>10.16</v>
      </c>
      <c r="H18">
        <v>10</v>
      </c>
      <c r="J18">
        <v>100000</v>
      </c>
      <c r="K18">
        <v>10</v>
      </c>
      <c r="L18">
        <f t="shared" si="0"/>
        <v>10000</v>
      </c>
      <c r="M18">
        <v>0.63</v>
      </c>
      <c r="N18" s="16">
        <f t="shared" si="1"/>
        <v>6300</v>
      </c>
      <c r="P18" s="52"/>
    </row>
    <row r="19" spans="1:19" x14ac:dyDescent="0.35">
      <c r="A19" t="s">
        <v>6</v>
      </c>
      <c r="B19" s="1">
        <v>40318</v>
      </c>
      <c r="C19">
        <v>9.44</v>
      </c>
      <c r="D19">
        <v>0.55000000000000004</v>
      </c>
      <c r="E19">
        <v>10.36</v>
      </c>
      <c r="F19">
        <v>1.47</v>
      </c>
      <c r="G19">
        <v>10.91</v>
      </c>
      <c r="H19">
        <v>10</v>
      </c>
      <c r="J19">
        <v>100000</v>
      </c>
      <c r="K19">
        <v>10</v>
      </c>
      <c r="L19">
        <f t="shared" si="0"/>
        <v>10000</v>
      </c>
      <c r="M19">
        <v>1.47</v>
      </c>
      <c r="N19" s="16">
        <f t="shared" si="1"/>
        <v>14700</v>
      </c>
      <c r="P19" s="52"/>
    </row>
    <row r="20" spans="1:19" x14ac:dyDescent="0.35">
      <c r="A20" t="s">
        <v>6</v>
      </c>
      <c r="B20" s="1">
        <v>40371</v>
      </c>
      <c r="C20">
        <v>10.32</v>
      </c>
      <c r="D20">
        <v>0.4</v>
      </c>
      <c r="E20">
        <v>10.36</v>
      </c>
      <c r="F20">
        <v>0.44</v>
      </c>
      <c r="G20">
        <v>10.76</v>
      </c>
      <c r="H20">
        <v>10</v>
      </c>
      <c r="J20">
        <v>100000</v>
      </c>
      <c r="K20">
        <v>10</v>
      </c>
      <c r="L20">
        <f t="shared" si="0"/>
        <v>10000</v>
      </c>
      <c r="M20">
        <v>0.44</v>
      </c>
      <c r="N20" s="16">
        <f t="shared" si="1"/>
        <v>4400</v>
      </c>
      <c r="P20" s="52"/>
    </row>
    <row r="21" spans="1:19" x14ac:dyDescent="0.35">
      <c r="A21" t="s">
        <v>6</v>
      </c>
      <c r="B21" s="1">
        <v>40374</v>
      </c>
      <c r="C21">
        <v>10.19</v>
      </c>
      <c r="D21">
        <v>0.4</v>
      </c>
      <c r="E21">
        <v>10.59</v>
      </c>
      <c r="F21">
        <v>0.8</v>
      </c>
      <c r="G21">
        <v>10.99</v>
      </c>
      <c r="H21">
        <v>10</v>
      </c>
      <c r="J21">
        <v>100000</v>
      </c>
      <c r="K21">
        <v>10</v>
      </c>
      <c r="L21">
        <f t="shared" si="0"/>
        <v>10000</v>
      </c>
      <c r="M21">
        <v>0.8</v>
      </c>
      <c r="N21" s="16">
        <f t="shared" si="1"/>
        <v>8000</v>
      </c>
      <c r="P21" s="52"/>
      <c r="Q21"/>
      <c r="R21"/>
      <c r="S21"/>
    </row>
    <row r="22" spans="1:19" x14ac:dyDescent="0.35">
      <c r="A22" s="4" t="s">
        <v>7</v>
      </c>
      <c r="B22" s="5">
        <v>40290</v>
      </c>
      <c r="C22" s="4">
        <v>9.85</v>
      </c>
      <c r="D22" s="4">
        <v>0.55000000000000004</v>
      </c>
      <c r="E22" s="4">
        <v>13.3</v>
      </c>
      <c r="F22" s="4">
        <v>4</v>
      </c>
      <c r="G22" s="4">
        <v>13.85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4</v>
      </c>
      <c r="N22" s="15">
        <f t="shared" si="1"/>
        <v>40000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40374</v>
      </c>
      <c r="C23" s="4">
        <v>9.8800000000000008</v>
      </c>
      <c r="D23" s="4">
        <v>0.4</v>
      </c>
      <c r="E23" s="4">
        <v>13.3</v>
      </c>
      <c r="F23" s="4">
        <v>3.82</v>
      </c>
      <c r="G23" s="4">
        <v>13.7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3.82</v>
      </c>
      <c r="N23" s="15">
        <f t="shared" si="1"/>
        <v>38200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40382</v>
      </c>
      <c r="C24" s="4">
        <v>9.81</v>
      </c>
      <c r="D24" s="4">
        <v>0.4</v>
      </c>
      <c r="E24" s="4">
        <v>13.3</v>
      </c>
      <c r="F24" s="4">
        <v>3.89</v>
      </c>
      <c r="G24" s="4">
        <v>13.7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3.89</v>
      </c>
      <c r="N24" s="15">
        <f t="shared" si="1"/>
        <v>38900</v>
      </c>
      <c r="P24" s="52">
        <f t="shared" si="2"/>
        <v>10000</v>
      </c>
      <c r="Q24"/>
      <c r="R24"/>
      <c r="S24"/>
    </row>
    <row r="25" spans="1:19" x14ac:dyDescent="0.35">
      <c r="A25" s="4" t="s">
        <v>7</v>
      </c>
      <c r="B25" s="5">
        <v>40462</v>
      </c>
      <c r="C25" s="4">
        <v>11.53</v>
      </c>
      <c r="D25" s="4">
        <v>0.5</v>
      </c>
      <c r="E25" s="4">
        <v>13.3</v>
      </c>
      <c r="F25" s="4">
        <v>2.27</v>
      </c>
      <c r="G25" s="4">
        <v>13.8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2.27</v>
      </c>
      <c r="N25" s="15">
        <f t="shared" si="1"/>
        <v>22700</v>
      </c>
      <c r="P25" s="52">
        <f t="shared" si="2"/>
        <v>10000</v>
      </c>
      <c r="Q25"/>
      <c r="R25"/>
      <c r="S25"/>
    </row>
    <row r="26" spans="1:19" x14ac:dyDescent="0.35">
      <c r="A26" s="4" t="s">
        <v>7</v>
      </c>
      <c r="B26" s="5">
        <v>40471</v>
      </c>
      <c r="C26" s="4">
        <v>12.12</v>
      </c>
      <c r="D26" s="4">
        <v>0.5</v>
      </c>
      <c r="E26" s="4">
        <v>13.3</v>
      </c>
      <c r="F26" s="4">
        <v>1.68</v>
      </c>
      <c r="G26" s="4">
        <v>13.8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1.68</v>
      </c>
      <c r="N26" s="15">
        <f t="shared" si="1"/>
        <v>16800</v>
      </c>
      <c r="P26" s="52">
        <f t="shared" si="2"/>
        <v>10000</v>
      </c>
      <c r="Q26"/>
      <c r="R26"/>
      <c r="S26"/>
    </row>
    <row r="27" spans="1:19" x14ac:dyDescent="0.35">
      <c r="A27" s="4" t="s">
        <v>7</v>
      </c>
      <c r="B27" s="5">
        <v>40491</v>
      </c>
      <c r="C27" s="4">
        <v>13.19</v>
      </c>
      <c r="D27" s="4">
        <v>0.5</v>
      </c>
      <c r="E27" s="4">
        <v>13.3</v>
      </c>
      <c r="F27" s="4">
        <v>0.61</v>
      </c>
      <c r="G27" s="4">
        <v>13.8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0.61</v>
      </c>
      <c r="N27" s="15">
        <f t="shared" si="1"/>
        <v>6100</v>
      </c>
      <c r="P27" s="52">
        <f t="shared" si="2"/>
        <v>10000</v>
      </c>
      <c r="Q27"/>
      <c r="R27"/>
      <c r="S27"/>
    </row>
    <row r="28" spans="1:19" x14ac:dyDescent="0.35">
      <c r="A28" s="4" t="s">
        <v>7</v>
      </c>
      <c r="B28" s="5">
        <v>40555</v>
      </c>
      <c r="C28" s="4">
        <v>14.09</v>
      </c>
      <c r="D28" s="4">
        <v>0.65</v>
      </c>
      <c r="E28" s="4">
        <v>14.1</v>
      </c>
      <c r="F28" s="4">
        <v>0.66</v>
      </c>
      <c r="G28" s="4">
        <v>14.75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0.66</v>
      </c>
      <c r="N28" s="16">
        <f t="shared" si="1"/>
        <v>6600</v>
      </c>
      <c r="P28" s="52"/>
      <c r="Q28"/>
      <c r="R28"/>
      <c r="S28"/>
    </row>
    <row r="29" spans="1:19" x14ac:dyDescent="0.35">
      <c r="A29" s="4" t="s">
        <v>7</v>
      </c>
      <c r="B29" s="5">
        <v>40570</v>
      </c>
      <c r="C29" s="4">
        <v>13.99</v>
      </c>
      <c r="D29" s="4">
        <v>0.7</v>
      </c>
      <c r="E29" s="4">
        <v>14.51</v>
      </c>
      <c r="F29" s="4">
        <v>1.22</v>
      </c>
      <c r="G29" s="4">
        <v>15.21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1.22</v>
      </c>
      <c r="N29" s="16">
        <f t="shared" si="1"/>
        <v>12200</v>
      </c>
      <c r="P29" s="52"/>
      <c r="Q29"/>
      <c r="R29"/>
      <c r="S29"/>
    </row>
    <row r="30" spans="1:19" x14ac:dyDescent="0.35">
      <c r="A30" s="4" t="s">
        <v>7</v>
      </c>
      <c r="B30" s="5">
        <v>40591</v>
      </c>
      <c r="C30" s="4">
        <v>14.05</v>
      </c>
      <c r="D30" s="4">
        <v>0.7</v>
      </c>
      <c r="E30" s="4">
        <v>14.08</v>
      </c>
      <c r="F30" s="4">
        <v>0.73</v>
      </c>
      <c r="G30" s="4">
        <v>14.78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0.73</v>
      </c>
      <c r="N30" s="16">
        <f t="shared" si="1"/>
        <v>7300</v>
      </c>
      <c r="P30" s="52"/>
      <c r="Q30"/>
      <c r="R30"/>
      <c r="S30"/>
    </row>
    <row r="31" spans="1:19" x14ac:dyDescent="0.35">
      <c r="A31" s="4" t="s">
        <v>7</v>
      </c>
      <c r="B31" s="5">
        <v>40744</v>
      </c>
      <c r="C31" s="4">
        <v>13.78</v>
      </c>
      <c r="D31" s="4">
        <v>0.65</v>
      </c>
      <c r="E31" s="4">
        <v>13.83</v>
      </c>
      <c r="F31" s="4">
        <v>0.7</v>
      </c>
      <c r="G31" s="4">
        <v>14.48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0.7</v>
      </c>
      <c r="N31" s="16">
        <f t="shared" si="1"/>
        <v>7000</v>
      </c>
      <c r="P31" s="52"/>
      <c r="Q31"/>
      <c r="R31"/>
      <c r="S31"/>
    </row>
    <row r="32" spans="1:19" x14ac:dyDescent="0.35">
      <c r="A32" t="s">
        <v>8</v>
      </c>
      <c r="B32" s="1">
        <v>40563</v>
      </c>
      <c r="C32">
        <v>13.42</v>
      </c>
      <c r="D32">
        <v>0.7</v>
      </c>
      <c r="E32">
        <v>14.57</v>
      </c>
      <c r="F32">
        <v>1.85</v>
      </c>
      <c r="G32">
        <v>15.27</v>
      </c>
      <c r="H32">
        <v>10</v>
      </c>
      <c r="J32">
        <v>100000</v>
      </c>
      <c r="K32">
        <v>10</v>
      </c>
      <c r="L32">
        <f t="shared" si="0"/>
        <v>10000</v>
      </c>
      <c r="M32">
        <v>1.85</v>
      </c>
      <c r="N32" s="15">
        <f t="shared" si="1"/>
        <v>18500</v>
      </c>
      <c r="O32" s="8">
        <v>18500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40983</v>
      </c>
      <c r="C33">
        <v>13.69</v>
      </c>
      <c r="D33">
        <v>0.5</v>
      </c>
      <c r="E33">
        <v>15.03</v>
      </c>
      <c r="F33">
        <v>1.84</v>
      </c>
      <c r="G33">
        <v>15.53</v>
      </c>
      <c r="H33">
        <v>10</v>
      </c>
      <c r="J33">
        <v>100000</v>
      </c>
      <c r="K33">
        <v>10</v>
      </c>
      <c r="L33">
        <f t="shared" si="0"/>
        <v>10000</v>
      </c>
      <c r="M33">
        <v>1.84</v>
      </c>
      <c r="N33" s="16">
        <f t="shared" si="1"/>
        <v>18400</v>
      </c>
      <c r="P33" s="52"/>
      <c r="Q33"/>
      <c r="R33"/>
      <c r="S33"/>
    </row>
    <row r="34" spans="1:19" x14ac:dyDescent="0.35">
      <c r="A34" t="s">
        <v>8</v>
      </c>
      <c r="B34" s="1">
        <v>40994</v>
      </c>
      <c r="C34">
        <v>13.8</v>
      </c>
      <c r="D34">
        <v>0.5</v>
      </c>
      <c r="E34">
        <v>15.03</v>
      </c>
      <c r="F34">
        <v>1.73</v>
      </c>
      <c r="G34">
        <v>15.53</v>
      </c>
      <c r="H34">
        <v>10</v>
      </c>
      <c r="J34">
        <v>100000</v>
      </c>
      <c r="K34">
        <v>10</v>
      </c>
      <c r="L34">
        <f t="shared" si="0"/>
        <v>10000</v>
      </c>
      <c r="M34">
        <v>1.73</v>
      </c>
      <c r="N34" s="15">
        <f t="shared" si="1"/>
        <v>17300</v>
      </c>
      <c r="O34" s="8">
        <v>17300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41026</v>
      </c>
      <c r="C35">
        <v>14.97</v>
      </c>
      <c r="D35">
        <v>0.5</v>
      </c>
      <c r="E35">
        <v>15.03</v>
      </c>
      <c r="F35">
        <v>0.56000000000000005</v>
      </c>
      <c r="G35">
        <v>15.53</v>
      </c>
      <c r="H35">
        <v>10</v>
      </c>
      <c r="J35">
        <v>100000</v>
      </c>
      <c r="K35">
        <v>10</v>
      </c>
      <c r="L35">
        <f t="shared" si="0"/>
        <v>10000</v>
      </c>
      <c r="M35">
        <v>0.56000000000000005</v>
      </c>
      <c r="N35" s="15">
        <f t="shared" si="1"/>
        <v>5600.0000000000009</v>
      </c>
      <c r="O35" s="8">
        <v>5600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41053</v>
      </c>
      <c r="C36">
        <v>13.76</v>
      </c>
      <c r="D36">
        <v>0.5</v>
      </c>
      <c r="E36">
        <v>16.649999999999999</v>
      </c>
      <c r="F36">
        <v>3.39</v>
      </c>
      <c r="G36">
        <v>17.149999999999999</v>
      </c>
      <c r="H36">
        <v>10</v>
      </c>
      <c r="J36">
        <v>100000</v>
      </c>
      <c r="K36">
        <v>10</v>
      </c>
      <c r="L36">
        <f t="shared" si="0"/>
        <v>10000</v>
      </c>
      <c r="M36">
        <v>3.39</v>
      </c>
      <c r="N36" s="16">
        <f t="shared" si="1"/>
        <v>33900</v>
      </c>
      <c r="O36" s="8">
        <v>-33900</v>
      </c>
      <c r="P36" s="52"/>
      <c r="Q36"/>
      <c r="R36"/>
      <c r="S36"/>
    </row>
    <row r="37" spans="1:19" x14ac:dyDescent="0.35">
      <c r="A37" t="s">
        <v>8</v>
      </c>
      <c r="B37" s="1">
        <v>41066</v>
      </c>
      <c r="C37">
        <v>13.86</v>
      </c>
      <c r="D37">
        <v>0.5</v>
      </c>
      <c r="E37">
        <v>16.649999999999999</v>
      </c>
      <c r="F37">
        <v>3.29</v>
      </c>
      <c r="G37">
        <v>17.149999999999999</v>
      </c>
      <c r="H37">
        <v>10</v>
      </c>
      <c r="J37">
        <v>100000</v>
      </c>
      <c r="K37">
        <v>10</v>
      </c>
      <c r="L37">
        <f t="shared" si="0"/>
        <v>10000</v>
      </c>
      <c r="M37">
        <v>3.29</v>
      </c>
      <c r="N37" s="15">
        <f t="shared" si="1"/>
        <v>32900</v>
      </c>
      <c r="O37" s="8">
        <v>32900</v>
      </c>
      <c r="P37" s="52">
        <f t="shared" si="2"/>
        <v>10000</v>
      </c>
      <c r="Q37"/>
      <c r="R37"/>
      <c r="S37"/>
    </row>
    <row r="38" spans="1:19" x14ac:dyDescent="0.35">
      <c r="A38" t="s">
        <v>8</v>
      </c>
      <c r="B38" s="1">
        <v>41085</v>
      </c>
      <c r="C38">
        <v>14.82</v>
      </c>
      <c r="D38">
        <v>0.5</v>
      </c>
      <c r="E38">
        <v>16.649999999999999</v>
      </c>
      <c r="F38">
        <v>2.33</v>
      </c>
      <c r="G38">
        <v>17.149999999999999</v>
      </c>
      <c r="H38">
        <v>10</v>
      </c>
      <c r="J38">
        <v>100000</v>
      </c>
      <c r="K38">
        <v>10</v>
      </c>
      <c r="L38">
        <f t="shared" si="0"/>
        <v>10000</v>
      </c>
      <c r="M38">
        <v>2.33</v>
      </c>
      <c r="N38" s="15">
        <f t="shared" si="1"/>
        <v>23300</v>
      </c>
      <c r="O38" s="8">
        <v>23300</v>
      </c>
      <c r="P38" s="52">
        <f t="shared" si="2"/>
        <v>10000</v>
      </c>
      <c r="Q38"/>
      <c r="R38"/>
      <c r="S38"/>
    </row>
    <row r="39" spans="1:19" x14ac:dyDescent="0.35">
      <c r="A39" t="s">
        <v>8</v>
      </c>
      <c r="B39" s="1">
        <v>41086</v>
      </c>
      <c r="C39">
        <v>14.7</v>
      </c>
      <c r="D39">
        <v>0.5</v>
      </c>
      <c r="E39">
        <v>16.649999999999999</v>
      </c>
      <c r="F39">
        <v>2.4500000000000002</v>
      </c>
      <c r="G39">
        <v>17.149999999999999</v>
      </c>
      <c r="H39">
        <v>10</v>
      </c>
      <c r="J39">
        <v>100000</v>
      </c>
      <c r="K39">
        <v>10</v>
      </c>
      <c r="L39">
        <f t="shared" si="0"/>
        <v>10000</v>
      </c>
      <c r="M39">
        <v>2.4500000000000002</v>
      </c>
      <c r="N39" s="15">
        <f t="shared" si="1"/>
        <v>24500</v>
      </c>
      <c r="O39" s="8">
        <v>24500</v>
      </c>
      <c r="P39" s="52">
        <f t="shared" si="2"/>
        <v>10000</v>
      </c>
      <c r="Q39"/>
      <c r="R39"/>
      <c r="S39"/>
    </row>
    <row r="40" spans="1:19" x14ac:dyDescent="0.35">
      <c r="A40" t="s">
        <v>8</v>
      </c>
      <c r="B40" s="1">
        <v>41095</v>
      </c>
      <c r="C40">
        <v>16.260000000000002</v>
      </c>
      <c r="D40">
        <v>0.6</v>
      </c>
      <c r="E40">
        <v>16.649999999999999</v>
      </c>
      <c r="F40">
        <v>0.99</v>
      </c>
      <c r="G40">
        <v>17.25</v>
      </c>
      <c r="H40">
        <v>10</v>
      </c>
      <c r="J40">
        <v>100000</v>
      </c>
      <c r="K40">
        <v>10</v>
      </c>
      <c r="L40">
        <f t="shared" si="0"/>
        <v>10000</v>
      </c>
      <c r="M40">
        <v>0.99</v>
      </c>
      <c r="N40" s="15">
        <f t="shared" si="1"/>
        <v>9900</v>
      </c>
      <c r="O40" s="8">
        <v>9900</v>
      </c>
      <c r="P40" s="52">
        <f t="shared" si="2"/>
        <v>10000</v>
      </c>
      <c r="Q40"/>
      <c r="R40"/>
      <c r="S40"/>
    </row>
    <row r="41" spans="1:19" x14ac:dyDescent="0.35">
      <c r="A41" t="s">
        <v>8</v>
      </c>
      <c r="B41" s="1">
        <v>41110</v>
      </c>
      <c r="C41">
        <v>17.579999999999998</v>
      </c>
      <c r="D41">
        <v>0.75</v>
      </c>
      <c r="E41">
        <v>17.579999999999998</v>
      </c>
      <c r="F41">
        <v>0.75</v>
      </c>
      <c r="G41">
        <v>18.329999999999998</v>
      </c>
      <c r="H41">
        <v>10</v>
      </c>
      <c r="J41">
        <v>100000</v>
      </c>
      <c r="K41">
        <v>10</v>
      </c>
      <c r="L41">
        <f t="shared" si="0"/>
        <v>10000</v>
      </c>
      <c r="M41">
        <v>0.75</v>
      </c>
      <c r="N41" s="16">
        <f t="shared" si="1"/>
        <v>7500</v>
      </c>
      <c r="P41" s="52"/>
      <c r="Q41"/>
      <c r="R41"/>
      <c r="S41"/>
    </row>
    <row r="42" spans="1:19" x14ac:dyDescent="0.35">
      <c r="A42" s="4" t="s">
        <v>9</v>
      </c>
      <c r="B42" s="5">
        <v>40998</v>
      </c>
      <c r="C42" s="4">
        <v>13.58</v>
      </c>
      <c r="D42" s="4">
        <v>0.5</v>
      </c>
      <c r="E42" s="4">
        <v>17.71</v>
      </c>
      <c r="F42" s="4">
        <v>4.63</v>
      </c>
      <c r="G42" s="4">
        <v>18.21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4.63</v>
      </c>
      <c r="N42" s="15">
        <f t="shared" si="1"/>
        <v>46300</v>
      </c>
      <c r="O42" s="8">
        <v>46300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41054</v>
      </c>
      <c r="C43" s="4">
        <v>12.89</v>
      </c>
      <c r="D43" s="4">
        <v>0.5</v>
      </c>
      <c r="E43" s="4">
        <v>17.71</v>
      </c>
      <c r="F43" s="4">
        <v>5.32</v>
      </c>
      <c r="G43" s="4">
        <v>18.21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5.32</v>
      </c>
      <c r="N43" s="15">
        <f t="shared" si="1"/>
        <v>53200</v>
      </c>
      <c r="O43" s="8">
        <v>53200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41066</v>
      </c>
      <c r="C44" s="4">
        <v>12.99</v>
      </c>
      <c r="D44" s="4">
        <v>0.5</v>
      </c>
      <c r="E44" s="4">
        <v>17.71</v>
      </c>
      <c r="F44" s="4">
        <v>5.22</v>
      </c>
      <c r="G44" s="4">
        <v>18.21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5.22</v>
      </c>
      <c r="N44" s="15">
        <f t="shared" si="1"/>
        <v>52200</v>
      </c>
      <c r="O44" s="8">
        <v>52200</v>
      </c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41079</v>
      </c>
      <c r="C45" s="4">
        <v>13.85</v>
      </c>
      <c r="D45" s="4">
        <v>0.5</v>
      </c>
      <c r="E45" s="4">
        <v>17.71</v>
      </c>
      <c r="F45" s="4">
        <v>4.3600000000000003</v>
      </c>
      <c r="G45" s="4">
        <v>18.21</v>
      </c>
      <c r="H45" s="4">
        <v>10</v>
      </c>
      <c r="J45" s="4">
        <v>100000</v>
      </c>
      <c r="K45" s="4">
        <v>10</v>
      </c>
      <c r="L45" s="4">
        <f t="shared" si="0"/>
        <v>10000</v>
      </c>
      <c r="M45" s="4">
        <v>4.3600000000000003</v>
      </c>
      <c r="N45" s="15">
        <f t="shared" si="1"/>
        <v>43600</v>
      </c>
      <c r="O45" s="8">
        <v>43600</v>
      </c>
      <c r="P45" s="52">
        <f t="shared" si="2"/>
        <v>10000</v>
      </c>
      <c r="Q45"/>
      <c r="R45"/>
      <c r="S45"/>
    </row>
    <row r="46" spans="1:19" x14ac:dyDescent="0.35">
      <c r="A46" s="4" t="s">
        <v>9</v>
      </c>
      <c r="B46" s="5">
        <v>41093</v>
      </c>
      <c r="C46" s="4">
        <v>14.75</v>
      </c>
      <c r="D46" s="4">
        <v>0.6</v>
      </c>
      <c r="E46" s="4">
        <v>17.71</v>
      </c>
      <c r="F46" s="4">
        <v>3.56</v>
      </c>
      <c r="G46" s="4">
        <v>18.309999999999999</v>
      </c>
      <c r="H46" s="4">
        <v>10</v>
      </c>
      <c r="J46" s="4">
        <v>100000</v>
      </c>
      <c r="K46" s="4">
        <v>10</v>
      </c>
      <c r="L46" s="4">
        <f t="shared" si="0"/>
        <v>10000</v>
      </c>
      <c r="M46" s="4">
        <v>3.56</v>
      </c>
      <c r="N46" s="15">
        <f t="shared" si="1"/>
        <v>35600</v>
      </c>
      <c r="O46" s="8">
        <v>35600</v>
      </c>
      <c r="P46" s="52">
        <f t="shared" si="2"/>
        <v>10000</v>
      </c>
      <c r="Q46"/>
      <c r="R46"/>
      <c r="S46"/>
    </row>
    <row r="47" spans="1:19" x14ac:dyDescent="0.35">
      <c r="A47" s="4" t="s">
        <v>9</v>
      </c>
      <c r="B47" s="5">
        <v>41404</v>
      </c>
      <c r="C47" s="4">
        <v>14.88</v>
      </c>
      <c r="D47" s="4">
        <v>0.68</v>
      </c>
      <c r="E47" s="4">
        <v>15.24</v>
      </c>
      <c r="F47" s="4">
        <v>1.04</v>
      </c>
      <c r="G47" s="4">
        <v>15.92</v>
      </c>
      <c r="H47" s="4">
        <v>12.5</v>
      </c>
      <c r="J47" s="4">
        <v>100000</v>
      </c>
      <c r="K47" s="4">
        <v>12.5</v>
      </c>
      <c r="L47" s="4">
        <f t="shared" si="0"/>
        <v>12500</v>
      </c>
      <c r="M47" s="4">
        <v>1.04</v>
      </c>
      <c r="N47" s="16">
        <f t="shared" si="1"/>
        <v>13000</v>
      </c>
      <c r="P47" s="52"/>
      <c r="Q47"/>
      <c r="R47"/>
      <c r="S47"/>
    </row>
    <row r="48" spans="1:19" x14ac:dyDescent="0.35">
      <c r="A48" s="4" t="s">
        <v>9</v>
      </c>
      <c r="B48" s="5">
        <v>41414</v>
      </c>
      <c r="C48" s="4">
        <v>14.65</v>
      </c>
      <c r="D48" s="4">
        <v>0.68</v>
      </c>
      <c r="E48" s="4">
        <v>16.13</v>
      </c>
      <c r="F48" s="4">
        <v>2.16</v>
      </c>
      <c r="G48" s="4">
        <v>16.809999999999999</v>
      </c>
      <c r="H48" s="4">
        <v>12.5</v>
      </c>
      <c r="J48" s="4">
        <v>100000</v>
      </c>
      <c r="K48" s="4">
        <v>12.5</v>
      </c>
      <c r="L48" s="4">
        <f t="shared" si="0"/>
        <v>12500</v>
      </c>
      <c r="M48" s="4">
        <v>2.16</v>
      </c>
      <c r="N48" s="16">
        <f t="shared" si="1"/>
        <v>27000</v>
      </c>
      <c r="P48" s="52"/>
      <c r="Q48"/>
      <c r="R48"/>
      <c r="S48"/>
    </row>
    <row r="49" spans="1:19" x14ac:dyDescent="0.35">
      <c r="A49" s="4" t="s">
        <v>9</v>
      </c>
      <c r="B49" s="5">
        <v>41458</v>
      </c>
      <c r="C49" s="4">
        <v>15.84</v>
      </c>
      <c r="D49" s="4">
        <v>0.68</v>
      </c>
      <c r="E49" s="4">
        <v>16.13</v>
      </c>
      <c r="F49" s="4">
        <v>0.97</v>
      </c>
      <c r="G49" s="4">
        <v>16.809999999999999</v>
      </c>
      <c r="H49" s="4">
        <v>10</v>
      </c>
      <c r="J49" s="4">
        <v>100000</v>
      </c>
      <c r="K49" s="4">
        <v>10</v>
      </c>
      <c r="L49" s="4">
        <f t="shared" si="0"/>
        <v>10000</v>
      </c>
      <c r="M49" s="4">
        <v>0.97</v>
      </c>
      <c r="N49" s="16">
        <f t="shared" si="1"/>
        <v>9700</v>
      </c>
      <c r="P49" s="52"/>
      <c r="Q49"/>
      <c r="R49"/>
      <c r="S49"/>
    </row>
    <row r="50" spans="1:19" x14ac:dyDescent="0.35">
      <c r="A50" s="4" t="s">
        <v>9</v>
      </c>
      <c r="B50" s="5">
        <v>41477</v>
      </c>
      <c r="C50" s="4">
        <v>15.2</v>
      </c>
      <c r="D50" s="4">
        <v>0.68</v>
      </c>
      <c r="E50" s="4">
        <v>15.2</v>
      </c>
      <c r="F50" s="4">
        <v>0.68</v>
      </c>
      <c r="G50" s="4">
        <v>15.88</v>
      </c>
      <c r="H50" s="4">
        <v>15</v>
      </c>
      <c r="J50" s="4">
        <v>100000</v>
      </c>
      <c r="K50" s="4">
        <v>15</v>
      </c>
      <c r="L50" s="4">
        <f t="shared" si="0"/>
        <v>15000</v>
      </c>
      <c r="M50" s="4">
        <v>0.68</v>
      </c>
      <c r="N50" s="16">
        <f t="shared" si="1"/>
        <v>10200</v>
      </c>
      <c r="P50" s="52"/>
      <c r="Q50"/>
      <c r="R50"/>
      <c r="S50"/>
    </row>
    <row r="51" spans="1:19" x14ac:dyDescent="0.35">
      <c r="A51" t="s">
        <v>10</v>
      </c>
      <c r="B51" s="1">
        <v>41290</v>
      </c>
      <c r="C51">
        <v>12.97</v>
      </c>
      <c r="D51">
        <v>0.68</v>
      </c>
      <c r="E51">
        <v>14.89</v>
      </c>
      <c r="F51">
        <v>2.6</v>
      </c>
      <c r="G51">
        <v>15.57</v>
      </c>
      <c r="H51">
        <v>10</v>
      </c>
      <c r="J51">
        <v>100000</v>
      </c>
      <c r="K51">
        <v>10</v>
      </c>
      <c r="L51">
        <f t="shared" si="0"/>
        <v>10000</v>
      </c>
      <c r="M51">
        <v>2.6</v>
      </c>
      <c r="N51" s="15">
        <f t="shared" si="1"/>
        <v>26000</v>
      </c>
      <c r="O51" s="8">
        <v>26000</v>
      </c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41431</v>
      </c>
      <c r="C52">
        <v>13.06</v>
      </c>
      <c r="D52">
        <v>0.68</v>
      </c>
      <c r="E52">
        <v>14.89</v>
      </c>
      <c r="F52">
        <v>2.5099999999999998</v>
      </c>
      <c r="G52">
        <v>15.57</v>
      </c>
      <c r="H52">
        <v>10</v>
      </c>
      <c r="J52">
        <v>100000</v>
      </c>
      <c r="K52">
        <v>10</v>
      </c>
      <c r="L52">
        <f t="shared" si="0"/>
        <v>10000</v>
      </c>
      <c r="M52">
        <v>2.5099999999999998</v>
      </c>
      <c r="N52" s="15">
        <f t="shared" si="1"/>
        <v>25099.999999999996</v>
      </c>
      <c r="O52" s="8">
        <v>25099.999999999996</v>
      </c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41444</v>
      </c>
      <c r="C53">
        <v>13.11</v>
      </c>
      <c r="D53">
        <v>0.68</v>
      </c>
      <c r="E53">
        <v>14.89</v>
      </c>
      <c r="F53">
        <v>2.46</v>
      </c>
      <c r="G53">
        <v>15.57</v>
      </c>
      <c r="H53">
        <v>10</v>
      </c>
      <c r="J53">
        <v>100000</v>
      </c>
      <c r="K53">
        <v>10</v>
      </c>
      <c r="L53">
        <f t="shared" si="0"/>
        <v>10000</v>
      </c>
      <c r="M53">
        <v>2.46</v>
      </c>
      <c r="N53" s="15">
        <f t="shared" si="1"/>
        <v>24600</v>
      </c>
      <c r="O53" s="8">
        <v>24600</v>
      </c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41509</v>
      </c>
      <c r="C54">
        <v>13.28</v>
      </c>
      <c r="D54">
        <v>0.6</v>
      </c>
      <c r="E54">
        <v>14.89</v>
      </c>
      <c r="F54">
        <v>2.21</v>
      </c>
      <c r="G54">
        <v>15.49</v>
      </c>
      <c r="H54">
        <v>10</v>
      </c>
      <c r="J54">
        <v>100000</v>
      </c>
      <c r="K54">
        <v>10</v>
      </c>
      <c r="L54">
        <f t="shared" si="0"/>
        <v>10000</v>
      </c>
      <c r="M54">
        <v>2.21</v>
      </c>
      <c r="N54" s="15">
        <f t="shared" si="1"/>
        <v>22100</v>
      </c>
      <c r="O54" s="8">
        <v>22100</v>
      </c>
      <c r="P54" s="52">
        <f t="shared" si="2"/>
        <v>10000</v>
      </c>
      <c r="Q54"/>
      <c r="R54"/>
      <c r="S54"/>
    </row>
    <row r="55" spans="1:19" x14ac:dyDescent="0.35">
      <c r="A55" t="s">
        <v>10</v>
      </c>
      <c r="B55" s="1">
        <v>41530</v>
      </c>
      <c r="C55">
        <v>14.89</v>
      </c>
      <c r="D55">
        <v>0.7</v>
      </c>
      <c r="E55">
        <v>14.89</v>
      </c>
      <c r="F55">
        <v>0.7</v>
      </c>
      <c r="G55">
        <v>15.59</v>
      </c>
      <c r="H55">
        <v>10</v>
      </c>
      <c r="J55">
        <v>100000</v>
      </c>
      <c r="K55">
        <v>10</v>
      </c>
      <c r="L55">
        <f t="shared" si="0"/>
        <v>10000</v>
      </c>
      <c r="M55">
        <v>0.7</v>
      </c>
      <c r="N55" s="15">
        <f t="shared" si="1"/>
        <v>7000</v>
      </c>
      <c r="O55" s="8">
        <v>7000</v>
      </c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41584</v>
      </c>
      <c r="C56">
        <v>12.63</v>
      </c>
      <c r="D56">
        <v>0.7</v>
      </c>
      <c r="E56">
        <v>13.2</v>
      </c>
      <c r="F56">
        <v>1.27</v>
      </c>
      <c r="G56">
        <v>13.9</v>
      </c>
      <c r="H56">
        <v>10</v>
      </c>
      <c r="J56">
        <v>100000</v>
      </c>
      <c r="K56">
        <v>10</v>
      </c>
      <c r="L56">
        <f t="shared" si="0"/>
        <v>10000</v>
      </c>
      <c r="M56">
        <v>1.27</v>
      </c>
      <c r="N56" s="16">
        <f t="shared" si="1"/>
        <v>12700</v>
      </c>
      <c r="P56" s="52"/>
      <c r="Q56"/>
      <c r="R56"/>
      <c r="S56"/>
    </row>
    <row r="57" spans="1:19" x14ac:dyDescent="0.35">
      <c r="A57" t="s">
        <v>10</v>
      </c>
      <c r="B57" s="1">
        <v>41617</v>
      </c>
      <c r="C57">
        <v>13.44</v>
      </c>
      <c r="D57">
        <v>0.57999999999999996</v>
      </c>
      <c r="E57">
        <v>13.47</v>
      </c>
      <c r="F57">
        <v>0.61</v>
      </c>
      <c r="G57">
        <v>14.05</v>
      </c>
      <c r="H57">
        <v>10</v>
      </c>
      <c r="J57">
        <v>100000</v>
      </c>
      <c r="K57">
        <v>10</v>
      </c>
      <c r="L57">
        <f t="shared" si="0"/>
        <v>10000</v>
      </c>
      <c r="M57">
        <v>0.61</v>
      </c>
      <c r="N57" s="16">
        <f t="shared" si="1"/>
        <v>6100</v>
      </c>
      <c r="P57" s="52"/>
      <c r="Q57"/>
      <c r="R57"/>
      <c r="S57"/>
    </row>
    <row r="58" spans="1:19" x14ac:dyDescent="0.35">
      <c r="A58" t="s">
        <v>10</v>
      </c>
      <c r="B58" s="1">
        <v>41683</v>
      </c>
      <c r="C58">
        <v>13.44</v>
      </c>
      <c r="D58">
        <v>0.57999999999999996</v>
      </c>
      <c r="E58">
        <v>14.57</v>
      </c>
      <c r="F58">
        <v>1.71</v>
      </c>
      <c r="G58">
        <v>15.15</v>
      </c>
      <c r="H58">
        <v>10</v>
      </c>
      <c r="J58">
        <v>100000</v>
      </c>
      <c r="K58">
        <v>10</v>
      </c>
      <c r="L58">
        <f t="shared" si="0"/>
        <v>10000</v>
      </c>
      <c r="M58">
        <v>1.71</v>
      </c>
      <c r="N58" s="16">
        <f t="shared" si="1"/>
        <v>17100</v>
      </c>
      <c r="P58" s="52"/>
      <c r="Q58"/>
      <c r="R58"/>
      <c r="S58"/>
    </row>
    <row r="59" spans="1:19" x14ac:dyDescent="0.35">
      <c r="A59" t="s">
        <v>10</v>
      </c>
      <c r="B59" s="1">
        <v>41705</v>
      </c>
      <c r="C59">
        <v>14.57</v>
      </c>
      <c r="D59">
        <v>0.5</v>
      </c>
      <c r="E59">
        <v>14.57</v>
      </c>
      <c r="F59">
        <v>0.5</v>
      </c>
      <c r="G59">
        <v>15.07</v>
      </c>
      <c r="H59">
        <v>10</v>
      </c>
      <c r="J59">
        <v>100000</v>
      </c>
      <c r="K59">
        <v>10</v>
      </c>
      <c r="L59">
        <f t="shared" si="0"/>
        <v>10000</v>
      </c>
      <c r="M59">
        <v>0.5</v>
      </c>
      <c r="N59" s="16">
        <f t="shared" si="1"/>
        <v>5000</v>
      </c>
      <c r="P59" s="52"/>
      <c r="Q59"/>
      <c r="R59"/>
      <c r="S59"/>
    </row>
    <row r="60" spans="1:19" x14ac:dyDescent="0.35">
      <c r="A60" t="s">
        <v>10</v>
      </c>
      <c r="B60" s="1">
        <v>41715</v>
      </c>
      <c r="C60">
        <v>13.92</v>
      </c>
      <c r="D60">
        <v>0.5</v>
      </c>
      <c r="E60">
        <v>15.31</v>
      </c>
      <c r="F60">
        <v>1.89</v>
      </c>
      <c r="G60">
        <v>15.81</v>
      </c>
      <c r="H60">
        <v>10</v>
      </c>
      <c r="J60">
        <v>100000</v>
      </c>
      <c r="K60">
        <v>10</v>
      </c>
      <c r="L60">
        <f t="shared" si="0"/>
        <v>10000</v>
      </c>
      <c r="M60">
        <v>1.89</v>
      </c>
      <c r="N60" s="16">
        <f t="shared" si="1"/>
        <v>18900</v>
      </c>
      <c r="P60" s="52"/>
      <c r="Q60"/>
      <c r="R60"/>
      <c r="S60"/>
    </row>
    <row r="61" spans="1:19" x14ac:dyDescent="0.35">
      <c r="A61" s="4" t="s">
        <v>11</v>
      </c>
      <c r="B61" s="5">
        <v>41694</v>
      </c>
      <c r="C61" s="4">
        <v>11.6</v>
      </c>
      <c r="D61" s="4">
        <v>0.5</v>
      </c>
      <c r="E61" s="4">
        <v>12.71</v>
      </c>
      <c r="F61" s="4">
        <v>1.61</v>
      </c>
      <c r="G61" s="4">
        <v>13.21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1.61</v>
      </c>
      <c r="N61" s="15">
        <f t="shared" si="1"/>
        <v>16100.000000000002</v>
      </c>
      <c r="O61" s="8">
        <v>16100.000000000002</v>
      </c>
      <c r="P61" s="52">
        <f t="shared" si="2"/>
        <v>10000</v>
      </c>
      <c r="Q61"/>
      <c r="R61"/>
      <c r="S61"/>
    </row>
    <row r="62" spans="1:19" x14ac:dyDescent="0.35">
      <c r="A62" s="4" t="s">
        <v>11</v>
      </c>
      <c r="B62" s="5">
        <v>41702</v>
      </c>
      <c r="C62" s="4">
        <v>11.81</v>
      </c>
      <c r="D62" s="4">
        <v>0.5</v>
      </c>
      <c r="E62" s="4">
        <v>12.71</v>
      </c>
      <c r="F62" s="4">
        <v>1.4</v>
      </c>
      <c r="G62" s="4">
        <v>13.21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1.4</v>
      </c>
      <c r="N62" s="15">
        <f t="shared" si="1"/>
        <v>14000</v>
      </c>
      <c r="O62" s="8">
        <v>14000</v>
      </c>
      <c r="P62" s="52">
        <f t="shared" si="2"/>
        <v>10000</v>
      </c>
      <c r="Q62"/>
      <c r="R62"/>
      <c r="S62"/>
    </row>
    <row r="63" spans="1:19" x14ac:dyDescent="0.35">
      <c r="A63" s="4" t="s">
        <v>11</v>
      </c>
      <c r="B63" s="5">
        <v>41781</v>
      </c>
      <c r="C63" s="4">
        <v>12.71</v>
      </c>
      <c r="D63" s="4">
        <v>0.6</v>
      </c>
      <c r="E63" s="4">
        <v>12.71</v>
      </c>
      <c r="F63" s="4">
        <v>0.6</v>
      </c>
      <c r="G63" s="4">
        <v>13.31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0.6</v>
      </c>
      <c r="N63" s="15">
        <f t="shared" si="1"/>
        <v>6000</v>
      </c>
      <c r="O63" s="8">
        <v>6000</v>
      </c>
      <c r="P63" s="52">
        <f t="shared" si="2"/>
        <v>10000</v>
      </c>
      <c r="Q63"/>
      <c r="R63"/>
      <c r="S63"/>
    </row>
    <row r="64" spans="1:19" x14ac:dyDescent="0.35">
      <c r="A64" s="4" t="s">
        <v>11</v>
      </c>
      <c r="B64" s="5">
        <v>41848</v>
      </c>
      <c r="C64" s="4">
        <v>11.08</v>
      </c>
      <c r="D64" s="4">
        <v>0.6</v>
      </c>
      <c r="E64" s="4">
        <v>11.08</v>
      </c>
      <c r="F64" s="4">
        <v>0.6</v>
      </c>
      <c r="G64" s="4">
        <v>11.68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0.6</v>
      </c>
      <c r="N64" s="16">
        <f t="shared" si="1"/>
        <v>6000</v>
      </c>
      <c r="P64" s="52"/>
      <c r="Q64"/>
      <c r="R64"/>
      <c r="S64"/>
    </row>
    <row r="65" spans="1:19" x14ac:dyDescent="0.35">
      <c r="A65" s="4" t="s">
        <v>11</v>
      </c>
      <c r="B65" s="5">
        <v>42135</v>
      </c>
      <c r="C65" s="4">
        <v>9.83</v>
      </c>
      <c r="D65" s="4">
        <v>0.4</v>
      </c>
      <c r="E65" s="4">
        <v>9.83</v>
      </c>
      <c r="F65" s="4">
        <v>0.4</v>
      </c>
      <c r="G65" s="4">
        <v>10.23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0.4</v>
      </c>
      <c r="N65" s="16">
        <f t="shared" si="1"/>
        <v>4000</v>
      </c>
      <c r="P65" s="52"/>
      <c r="Q65"/>
      <c r="R65"/>
      <c r="S65"/>
    </row>
    <row r="66" spans="1:19" x14ac:dyDescent="0.35">
      <c r="A66" s="4" t="s">
        <v>11</v>
      </c>
      <c r="B66" s="5">
        <v>42135</v>
      </c>
      <c r="C66" s="4">
        <v>9.83</v>
      </c>
      <c r="D66" s="4">
        <v>0.4</v>
      </c>
      <c r="E66" s="4">
        <v>9.83</v>
      </c>
      <c r="F66" s="4">
        <v>0.4</v>
      </c>
      <c r="G66" s="4">
        <v>10.23</v>
      </c>
      <c r="H66" s="4">
        <v>5</v>
      </c>
      <c r="J66" s="4">
        <v>100000</v>
      </c>
      <c r="K66" s="4">
        <v>5</v>
      </c>
      <c r="L66" s="4">
        <f t="shared" si="0"/>
        <v>5000</v>
      </c>
      <c r="M66" s="4">
        <v>0.4</v>
      </c>
      <c r="N66" s="16">
        <f t="shared" si="1"/>
        <v>2000</v>
      </c>
      <c r="P66" s="52"/>
      <c r="Q66"/>
      <c r="R66"/>
      <c r="S66"/>
    </row>
    <row r="67" spans="1:19" x14ac:dyDescent="0.35">
      <c r="A67" s="4" t="s">
        <v>11</v>
      </c>
      <c r="B67" s="5">
        <v>42144</v>
      </c>
      <c r="C67" s="4">
        <v>9.41</v>
      </c>
      <c r="D67" s="4">
        <v>0.4</v>
      </c>
      <c r="E67" s="4">
        <v>10.56</v>
      </c>
      <c r="F67" s="4">
        <v>1.55</v>
      </c>
      <c r="G67" s="4">
        <v>10.96</v>
      </c>
      <c r="H67" s="4">
        <v>15</v>
      </c>
      <c r="J67" s="4">
        <v>100000</v>
      </c>
      <c r="K67" s="4">
        <v>15</v>
      </c>
      <c r="L67" s="4">
        <f t="shared" ref="L67:L88" si="5">(J67*(K67/100))</f>
        <v>15000</v>
      </c>
      <c r="M67" s="4">
        <v>1.55</v>
      </c>
      <c r="N67" s="16">
        <f t="shared" ref="N67:N88" si="6">PRODUCT(M67,L67)</f>
        <v>23250</v>
      </c>
      <c r="P67" s="52"/>
      <c r="Q67"/>
      <c r="R67"/>
      <c r="S67"/>
    </row>
    <row r="68" spans="1:19" x14ac:dyDescent="0.35">
      <c r="A68" s="4" t="s">
        <v>11</v>
      </c>
      <c r="B68" s="5">
        <v>42195</v>
      </c>
      <c r="C68" s="4">
        <v>10.44</v>
      </c>
      <c r="D68" s="4">
        <v>0.46</v>
      </c>
      <c r="E68" s="4">
        <v>10.45</v>
      </c>
      <c r="F68" s="4">
        <v>0.47</v>
      </c>
      <c r="G68" s="4">
        <v>10.91</v>
      </c>
      <c r="H68" s="4">
        <v>15</v>
      </c>
      <c r="J68" s="4">
        <v>100000</v>
      </c>
      <c r="K68" s="4">
        <v>15</v>
      </c>
      <c r="L68" s="4">
        <f t="shared" si="5"/>
        <v>15000</v>
      </c>
      <c r="M68" s="4">
        <v>0.47</v>
      </c>
      <c r="N68" s="16">
        <f t="shared" si="6"/>
        <v>7050</v>
      </c>
      <c r="P68" s="52"/>
      <c r="Q68"/>
      <c r="R68"/>
      <c r="S68"/>
    </row>
    <row r="69" spans="1:19" x14ac:dyDescent="0.35">
      <c r="A69" s="4" t="s">
        <v>11</v>
      </c>
      <c r="B69" s="5">
        <v>42205</v>
      </c>
      <c r="C69" s="4">
        <v>10.08</v>
      </c>
      <c r="D69" s="4">
        <v>0.46</v>
      </c>
      <c r="E69" s="4">
        <v>10.45</v>
      </c>
      <c r="F69" s="4">
        <v>0.83</v>
      </c>
      <c r="G69" s="4">
        <v>10.91</v>
      </c>
      <c r="H69" s="4">
        <v>15</v>
      </c>
      <c r="J69" s="4">
        <v>100000</v>
      </c>
      <c r="K69" s="4">
        <v>15</v>
      </c>
      <c r="L69" s="4">
        <f t="shared" si="5"/>
        <v>15000</v>
      </c>
      <c r="M69" s="4">
        <v>0.83</v>
      </c>
      <c r="N69" s="16">
        <f t="shared" si="6"/>
        <v>12450</v>
      </c>
      <c r="P69" s="52"/>
      <c r="Q69"/>
      <c r="R69"/>
      <c r="S69"/>
    </row>
    <row r="70" spans="1:19" x14ac:dyDescent="0.35">
      <c r="A70" t="s">
        <v>12</v>
      </c>
      <c r="B70" s="1">
        <v>42185</v>
      </c>
      <c r="C70">
        <v>10.37</v>
      </c>
      <c r="D70">
        <v>0.4</v>
      </c>
      <c r="E70">
        <v>10.37</v>
      </c>
      <c r="F70">
        <v>0.4</v>
      </c>
      <c r="G70">
        <v>10.77</v>
      </c>
      <c r="H70">
        <v>10</v>
      </c>
      <c r="J70">
        <v>100000</v>
      </c>
      <c r="K70">
        <v>10</v>
      </c>
      <c r="L70">
        <f t="shared" si="5"/>
        <v>10000</v>
      </c>
      <c r="M70">
        <v>0.4</v>
      </c>
      <c r="N70" s="15">
        <f t="shared" si="6"/>
        <v>4000</v>
      </c>
      <c r="O70" s="8">
        <v>4000</v>
      </c>
      <c r="P70" s="52">
        <f t="shared" ref="P70:P81" si="7">L70</f>
        <v>10000</v>
      </c>
      <c r="Q70"/>
      <c r="R70"/>
      <c r="S70"/>
    </row>
    <row r="71" spans="1:19" x14ac:dyDescent="0.35">
      <c r="A71" t="s">
        <v>12</v>
      </c>
      <c r="B71" s="1">
        <v>42195</v>
      </c>
      <c r="C71">
        <v>10.220000000000001</v>
      </c>
      <c r="D71">
        <v>0.46</v>
      </c>
      <c r="E71">
        <v>10.28</v>
      </c>
      <c r="F71">
        <v>0.52</v>
      </c>
      <c r="G71">
        <v>10.74</v>
      </c>
      <c r="H71">
        <v>10</v>
      </c>
      <c r="J71">
        <v>100000</v>
      </c>
      <c r="K71">
        <v>10</v>
      </c>
      <c r="L71">
        <f t="shared" si="5"/>
        <v>10000</v>
      </c>
      <c r="M71">
        <v>0.52</v>
      </c>
      <c r="N71" s="15">
        <f t="shared" si="6"/>
        <v>5200</v>
      </c>
      <c r="O71" s="8">
        <v>5200</v>
      </c>
      <c r="P71" s="52">
        <f t="shared" si="7"/>
        <v>10000</v>
      </c>
      <c r="Q71"/>
      <c r="R71"/>
      <c r="S71"/>
    </row>
    <row r="72" spans="1:19" x14ac:dyDescent="0.35">
      <c r="A72" t="s">
        <v>12</v>
      </c>
      <c r="B72" s="1">
        <v>42480</v>
      </c>
      <c r="C72">
        <v>10.1</v>
      </c>
      <c r="D72">
        <v>0.3</v>
      </c>
      <c r="E72">
        <v>10.76</v>
      </c>
      <c r="F72">
        <v>0.96</v>
      </c>
      <c r="G72">
        <v>11.06</v>
      </c>
      <c r="H72">
        <v>10</v>
      </c>
      <c r="J72">
        <v>100000</v>
      </c>
      <c r="K72">
        <v>10</v>
      </c>
      <c r="L72">
        <f t="shared" si="5"/>
        <v>10000</v>
      </c>
      <c r="M72">
        <v>0.96</v>
      </c>
      <c r="N72" s="15">
        <f t="shared" si="6"/>
        <v>9600</v>
      </c>
      <c r="O72" s="8">
        <v>9600</v>
      </c>
      <c r="P72" s="52">
        <f t="shared" si="7"/>
        <v>10000</v>
      </c>
      <c r="Q72"/>
      <c r="R72"/>
      <c r="S72"/>
    </row>
    <row r="73" spans="1:19" x14ac:dyDescent="0.35">
      <c r="A73" t="s">
        <v>12</v>
      </c>
      <c r="B73" s="1">
        <v>42507</v>
      </c>
      <c r="C73">
        <v>10.8</v>
      </c>
      <c r="D73">
        <v>0.46</v>
      </c>
      <c r="E73">
        <v>11.78</v>
      </c>
      <c r="F73">
        <v>1.44</v>
      </c>
      <c r="G73">
        <v>12.24</v>
      </c>
      <c r="H73">
        <v>10</v>
      </c>
      <c r="J73">
        <v>100000</v>
      </c>
      <c r="K73">
        <v>10</v>
      </c>
      <c r="L73">
        <f t="shared" si="5"/>
        <v>10000</v>
      </c>
      <c r="M73">
        <v>1.44</v>
      </c>
      <c r="N73" s="16">
        <f t="shared" si="6"/>
        <v>14400</v>
      </c>
      <c r="O73" s="8">
        <v>-14400</v>
      </c>
      <c r="P73" s="52"/>
      <c r="Q73"/>
      <c r="R73"/>
      <c r="S73"/>
    </row>
    <row r="74" spans="1:19" x14ac:dyDescent="0.35">
      <c r="A74" t="s">
        <v>12</v>
      </c>
      <c r="B74" s="1">
        <v>42515</v>
      </c>
      <c r="C74">
        <v>10.85</v>
      </c>
      <c r="D74">
        <v>0.46</v>
      </c>
      <c r="E74">
        <v>11.78</v>
      </c>
      <c r="F74">
        <v>1.39</v>
      </c>
      <c r="G74">
        <v>12.24</v>
      </c>
      <c r="H74">
        <v>10</v>
      </c>
      <c r="J74">
        <v>100000</v>
      </c>
      <c r="K74">
        <v>10</v>
      </c>
      <c r="L74">
        <f t="shared" si="5"/>
        <v>10000</v>
      </c>
      <c r="M74">
        <v>1.39</v>
      </c>
      <c r="N74" s="15">
        <f t="shared" si="6"/>
        <v>13899.999999999998</v>
      </c>
      <c r="O74" s="16"/>
      <c r="P74" s="52">
        <f t="shared" si="7"/>
        <v>10000</v>
      </c>
      <c r="Q74"/>
      <c r="R74"/>
      <c r="S74"/>
    </row>
    <row r="75" spans="1:19" x14ac:dyDescent="0.35">
      <c r="A75" t="s">
        <v>12</v>
      </c>
      <c r="B75" s="1">
        <v>42529</v>
      </c>
      <c r="C75">
        <v>11.78</v>
      </c>
      <c r="D75">
        <v>0.47</v>
      </c>
      <c r="E75">
        <v>11.78</v>
      </c>
      <c r="F75">
        <v>0.47</v>
      </c>
      <c r="G75">
        <v>12.25</v>
      </c>
      <c r="H75">
        <v>10</v>
      </c>
      <c r="J75">
        <v>100000</v>
      </c>
      <c r="K75">
        <v>10</v>
      </c>
      <c r="L75">
        <f t="shared" si="5"/>
        <v>10000</v>
      </c>
      <c r="M75">
        <v>0.47</v>
      </c>
      <c r="N75" s="15">
        <f t="shared" si="6"/>
        <v>4700</v>
      </c>
      <c r="O75" s="16"/>
      <c r="P75" s="52">
        <f t="shared" si="7"/>
        <v>10000</v>
      </c>
      <c r="Q75"/>
      <c r="R75"/>
      <c r="S75"/>
    </row>
    <row r="76" spans="1:19" x14ac:dyDescent="0.35">
      <c r="A76" t="s">
        <v>12</v>
      </c>
      <c r="B76" s="1">
        <v>42534</v>
      </c>
      <c r="C76">
        <v>11.69</v>
      </c>
      <c r="D76">
        <v>0.47</v>
      </c>
      <c r="E76">
        <v>11.75</v>
      </c>
      <c r="F76">
        <v>0.53</v>
      </c>
      <c r="G76">
        <v>12.22</v>
      </c>
      <c r="H76">
        <v>13.3333333333333</v>
      </c>
      <c r="J76">
        <v>100000</v>
      </c>
      <c r="K76">
        <v>13.3333333333333</v>
      </c>
      <c r="L76">
        <f t="shared" si="5"/>
        <v>13333.333333333299</v>
      </c>
      <c r="M76">
        <v>0.53</v>
      </c>
      <c r="N76" s="15">
        <f t="shared" si="6"/>
        <v>7066.6666666666488</v>
      </c>
      <c r="O76" s="16"/>
      <c r="P76" s="52">
        <f t="shared" si="7"/>
        <v>13333.333333333299</v>
      </c>
      <c r="Q76"/>
      <c r="R76"/>
      <c r="S76"/>
    </row>
    <row r="77" spans="1:19" x14ac:dyDescent="0.35">
      <c r="A77" t="s">
        <v>12</v>
      </c>
      <c r="B77" s="1">
        <v>42551</v>
      </c>
      <c r="C77">
        <v>11.75</v>
      </c>
      <c r="D77">
        <v>0.47</v>
      </c>
      <c r="E77">
        <v>11.75</v>
      </c>
      <c r="F77">
        <v>0.47</v>
      </c>
      <c r="G77">
        <v>12.22</v>
      </c>
      <c r="H77">
        <v>10</v>
      </c>
      <c r="J77">
        <v>100000</v>
      </c>
      <c r="K77">
        <v>10</v>
      </c>
      <c r="L77">
        <f t="shared" si="5"/>
        <v>10000</v>
      </c>
      <c r="M77">
        <v>0.47</v>
      </c>
      <c r="N77" s="15">
        <f t="shared" si="6"/>
        <v>4700</v>
      </c>
      <c r="O77" s="16"/>
      <c r="P77" s="52">
        <f t="shared" si="7"/>
        <v>10000</v>
      </c>
      <c r="Q77"/>
      <c r="R77"/>
      <c r="S77"/>
    </row>
    <row r="78" spans="1:19" x14ac:dyDescent="0.35">
      <c r="A78" t="s">
        <v>12</v>
      </c>
      <c r="B78" s="1">
        <v>42552</v>
      </c>
      <c r="C78">
        <v>11.69</v>
      </c>
      <c r="D78">
        <v>0.48</v>
      </c>
      <c r="E78">
        <v>11.69</v>
      </c>
      <c r="F78">
        <v>0.48</v>
      </c>
      <c r="G78">
        <v>12.17</v>
      </c>
      <c r="H78">
        <v>16.6666666666667</v>
      </c>
      <c r="J78">
        <v>100000</v>
      </c>
      <c r="K78">
        <v>16.6666666666667</v>
      </c>
      <c r="L78">
        <f t="shared" si="5"/>
        <v>16666.666666666701</v>
      </c>
      <c r="M78">
        <v>0.48</v>
      </c>
      <c r="N78" s="15">
        <f t="shared" si="6"/>
        <v>8000.0000000000164</v>
      </c>
      <c r="O78" s="16"/>
      <c r="P78" s="52">
        <f t="shared" si="7"/>
        <v>16666.666666666701</v>
      </c>
      <c r="Q78"/>
      <c r="R78"/>
      <c r="S78"/>
    </row>
    <row r="79" spans="1:19" x14ac:dyDescent="0.35">
      <c r="A79" s="4" t="s">
        <v>13</v>
      </c>
      <c r="B79" s="5">
        <v>42479</v>
      </c>
      <c r="C79" s="4">
        <v>9.9600000000000009</v>
      </c>
      <c r="D79" s="4">
        <v>0.3</v>
      </c>
      <c r="E79" s="4">
        <v>11.63</v>
      </c>
      <c r="F79" s="4">
        <v>1.97</v>
      </c>
      <c r="G79" s="4">
        <v>11.93</v>
      </c>
      <c r="H79" s="4">
        <v>10</v>
      </c>
      <c r="I79" s="4"/>
      <c r="J79" s="4">
        <v>100000</v>
      </c>
      <c r="K79" s="4">
        <v>10</v>
      </c>
      <c r="L79" s="4">
        <f t="shared" si="5"/>
        <v>10000</v>
      </c>
      <c r="M79" s="4">
        <v>1.97</v>
      </c>
      <c r="N79" s="15">
        <f t="shared" si="6"/>
        <v>19700</v>
      </c>
      <c r="O79" s="8">
        <v>19700</v>
      </c>
      <c r="P79" s="52">
        <f t="shared" si="7"/>
        <v>10000</v>
      </c>
      <c r="Q79"/>
      <c r="R79"/>
      <c r="S79"/>
    </row>
    <row r="80" spans="1:19" x14ac:dyDescent="0.35">
      <c r="A80" s="4" t="s">
        <v>13</v>
      </c>
      <c r="B80" s="5">
        <v>42522</v>
      </c>
      <c r="C80" s="4">
        <v>10.69</v>
      </c>
      <c r="D80" s="4">
        <v>0.46</v>
      </c>
      <c r="E80" s="4">
        <v>11.63</v>
      </c>
      <c r="F80" s="4">
        <v>1.4</v>
      </c>
      <c r="G80" s="4">
        <v>12.09</v>
      </c>
      <c r="H80" s="4">
        <v>10</v>
      </c>
      <c r="I80" s="4"/>
      <c r="J80" s="4">
        <v>100000</v>
      </c>
      <c r="K80" s="4">
        <v>10</v>
      </c>
      <c r="L80" s="4">
        <f t="shared" si="5"/>
        <v>10000</v>
      </c>
      <c r="M80" s="4">
        <v>1.4</v>
      </c>
      <c r="N80" s="15">
        <f t="shared" si="6"/>
        <v>14000</v>
      </c>
      <c r="O80" s="8">
        <v>14000</v>
      </c>
      <c r="P80" s="52">
        <f t="shared" si="7"/>
        <v>10000</v>
      </c>
      <c r="Q80"/>
      <c r="R80"/>
      <c r="S80"/>
    </row>
    <row r="81" spans="1:19" x14ac:dyDescent="0.35">
      <c r="A81" s="4" t="s">
        <v>13</v>
      </c>
      <c r="B81" s="5">
        <v>42531</v>
      </c>
      <c r="C81" s="4">
        <v>11.63</v>
      </c>
      <c r="D81" s="4">
        <v>0.47</v>
      </c>
      <c r="E81" s="4">
        <v>11.63</v>
      </c>
      <c r="F81" s="4">
        <v>0.47</v>
      </c>
      <c r="G81" s="4">
        <v>12.1</v>
      </c>
      <c r="H81" s="4">
        <v>10</v>
      </c>
      <c r="I81" s="4"/>
      <c r="J81" s="4">
        <v>100000</v>
      </c>
      <c r="K81" s="4">
        <v>10</v>
      </c>
      <c r="L81" s="4">
        <f t="shared" si="5"/>
        <v>10000</v>
      </c>
      <c r="M81" s="4">
        <v>0.47</v>
      </c>
      <c r="N81" s="15">
        <f t="shared" si="6"/>
        <v>4700</v>
      </c>
      <c r="O81" s="8">
        <v>4700</v>
      </c>
      <c r="P81" s="52">
        <f t="shared" si="7"/>
        <v>10000</v>
      </c>
      <c r="Q81"/>
      <c r="R81"/>
      <c r="S81"/>
    </row>
    <row r="82" spans="1:19" x14ac:dyDescent="0.35">
      <c r="A82" s="4" t="s">
        <v>13</v>
      </c>
      <c r="B82" s="5">
        <v>42563</v>
      </c>
      <c r="C82" s="4">
        <v>10.87</v>
      </c>
      <c r="D82" s="4">
        <v>0.5</v>
      </c>
      <c r="E82" s="4">
        <v>11.05</v>
      </c>
      <c r="F82" s="4">
        <v>0.68</v>
      </c>
      <c r="G82" s="4">
        <v>11.55</v>
      </c>
      <c r="H82" s="4">
        <v>10</v>
      </c>
      <c r="I82" s="4"/>
      <c r="J82" s="4">
        <v>100000</v>
      </c>
      <c r="K82" s="4">
        <v>10</v>
      </c>
      <c r="L82" s="4">
        <f t="shared" si="5"/>
        <v>10000</v>
      </c>
      <c r="M82" s="4">
        <v>0.68</v>
      </c>
      <c r="N82" s="16">
        <f t="shared" si="6"/>
        <v>6800.0000000000009</v>
      </c>
      <c r="P82" s="52"/>
      <c r="Q82"/>
      <c r="R82"/>
      <c r="S82"/>
    </row>
    <row r="83" spans="1:19" x14ac:dyDescent="0.35">
      <c r="A83" s="4" t="s">
        <v>13</v>
      </c>
      <c r="B83" s="5">
        <v>42580</v>
      </c>
      <c r="C83" s="4">
        <v>10.029999999999999</v>
      </c>
      <c r="D83" s="4">
        <v>0.5</v>
      </c>
      <c r="E83" s="4">
        <v>10.16</v>
      </c>
      <c r="F83" s="4">
        <v>0.63</v>
      </c>
      <c r="G83" s="4">
        <v>10.66</v>
      </c>
      <c r="H83" s="4">
        <v>10</v>
      </c>
      <c r="I83" s="4"/>
      <c r="J83" s="4">
        <v>100000</v>
      </c>
      <c r="K83" s="4">
        <v>10</v>
      </c>
      <c r="L83" s="4">
        <f t="shared" si="5"/>
        <v>10000</v>
      </c>
      <c r="M83" s="4">
        <v>0.63</v>
      </c>
      <c r="N83" s="16">
        <f t="shared" si="6"/>
        <v>6300</v>
      </c>
      <c r="P83" s="52"/>
      <c r="Q83"/>
      <c r="R83"/>
      <c r="S83"/>
    </row>
    <row r="84" spans="1:19" x14ac:dyDescent="0.35">
      <c r="A84" s="4" t="s">
        <v>13</v>
      </c>
      <c r="B84" s="5">
        <v>42753</v>
      </c>
      <c r="C84" s="4">
        <v>10.75</v>
      </c>
      <c r="D84" s="4">
        <v>0.37</v>
      </c>
      <c r="E84" s="4">
        <v>10.75</v>
      </c>
      <c r="F84" s="4">
        <v>0.37</v>
      </c>
      <c r="G84" s="4">
        <v>11.12</v>
      </c>
      <c r="H84" s="4">
        <v>10</v>
      </c>
      <c r="I84" s="4"/>
      <c r="J84" s="4">
        <v>100000</v>
      </c>
      <c r="K84" s="4">
        <v>10</v>
      </c>
      <c r="L84" s="4">
        <f t="shared" si="5"/>
        <v>10000</v>
      </c>
      <c r="M84" s="4">
        <v>0.37</v>
      </c>
      <c r="N84" s="16">
        <f t="shared" si="6"/>
        <v>3700</v>
      </c>
      <c r="P84" s="52"/>
      <c r="Q84"/>
      <c r="R84"/>
      <c r="S84"/>
    </row>
    <row r="85" spans="1:19" x14ac:dyDescent="0.35">
      <c r="A85" s="4" t="s">
        <v>13</v>
      </c>
      <c r="B85" s="5">
        <v>42865</v>
      </c>
      <c r="C85" s="4">
        <v>9.6199999999999992</v>
      </c>
      <c r="D85" s="4">
        <v>0.36</v>
      </c>
      <c r="E85" s="4">
        <v>9.65</v>
      </c>
      <c r="F85" s="4">
        <v>0.4</v>
      </c>
      <c r="G85" s="4">
        <v>10.02</v>
      </c>
      <c r="H85" s="4">
        <v>10</v>
      </c>
      <c r="I85" s="4"/>
      <c r="J85" s="4">
        <v>100000</v>
      </c>
      <c r="K85" s="4">
        <v>10</v>
      </c>
      <c r="L85" s="4">
        <f t="shared" si="5"/>
        <v>10000</v>
      </c>
      <c r="M85" s="4">
        <v>0.4</v>
      </c>
      <c r="N85" s="16">
        <f t="shared" si="6"/>
        <v>4000</v>
      </c>
      <c r="P85" s="52"/>
      <c r="Q85"/>
      <c r="R85"/>
      <c r="S85"/>
    </row>
    <row r="86" spans="1:19" x14ac:dyDescent="0.35">
      <c r="A86" s="4" t="s">
        <v>13</v>
      </c>
      <c r="B86" s="5">
        <v>42877</v>
      </c>
      <c r="C86" s="4">
        <v>9.56</v>
      </c>
      <c r="D86" s="4">
        <v>0.36</v>
      </c>
      <c r="E86" s="4">
        <v>10.25</v>
      </c>
      <c r="F86" s="4">
        <v>1.06</v>
      </c>
      <c r="G86" s="4">
        <v>10.62</v>
      </c>
      <c r="H86" s="4">
        <v>10</v>
      </c>
      <c r="I86" s="4"/>
      <c r="J86" s="4">
        <v>100000</v>
      </c>
      <c r="K86" s="4">
        <v>10</v>
      </c>
      <c r="L86" s="4">
        <f t="shared" si="5"/>
        <v>10000</v>
      </c>
      <c r="M86" s="4">
        <v>1.06</v>
      </c>
      <c r="N86" s="16">
        <f t="shared" si="6"/>
        <v>10600</v>
      </c>
      <c r="P86" s="52"/>
      <c r="Q86"/>
      <c r="R86"/>
      <c r="S86"/>
    </row>
    <row r="87" spans="1:19" x14ac:dyDescent="0.35">
      <c r="A87" s="4" t="s">
        <v>13</v>
      </c>
      <c r="B87" s="5">
        <v>42926</v>
      </c>
      <c r="C87" s="4">
        <v>10.199999999999999</v>
      </c>
      <c r="D87" s="4">
        <v>0.36</v>
      </c>
      <c r="E87" s="4">
        <v>10.25</v>
      </c>
      <c r="F87" s="4">
        <v>0.42</v>
      </c>
      <c r="G87" s="4">
        <v>10.62</v>
      </c>
      <c r="H87" s="4">
        <v>10</v>
      </c>
      <c r="I87" s="4"/>
      <c r="J87" s="4">
        <v>100000</v>
      </c>
      <c r="K87" s="4">
        <v>10</v>
      </c>
      <c r="L87" s="4">
        <f t="shared" si="5"/>
        <v>10000</v>
      </c>
      <c r="M87" s="4">
        <v>0.42</v>
      </c>
      <c r="N87" s="16">
        <f t="shared" si="6"/>
        <v>4200</v>
      </c>
      <c r="P87" s="52"/>
      <c r="Q87"/>
      <c r="R87"/>
      <c r="S87"/>
    </row>
    <row r="88" spans="1:19" x14ac:dyDescent="0.35">
      <c r="A88" s="4" t="s">
        <v>13</v>
      </c>
      <c r="B88" s="5">
        <v>42936</v>
      </c>
      <c r="C88" s="4">
        <v>10.130000000000001</v>
      </c>
      <c r="D88" s="4">
        <v>0.37</v>
      </c>
      <c r="E88" s="4">
        <v>10.130000000000001</v>
      </c>
      <c r="F88" s="4">
        <v>0.37</v>
      </c>
      <c r="G88" s="4">
        <v>10.5</v>
      </c>
      <c r="H88" s="4">
        <v>10</v>
      </c>
      <c r="I88" s="4"/>
      <c r="J88" s="4">
        <v>100000</v>
      </c>
      <c r="K88" s="4">
        <v>10</v>
      </c>
      <c r="L88" s="4">
        <f t="shared" si="5"/>
        <v>10000</v>
      </c>
      <c r="M88" s="4">
        <v>0.37</v>
      </c>
      <c r="N88" s="16">
        <f t="shared" si="6"/>
        <v>3700</v>
      </c>
      <c r="P88" s="52"/>
      <c r="Q88"/>
      <c r="R88"/>
      <c r="S88"/>
    </row>
    <row r="89" spans="1:19" x14ac:dyDescent="0.35">
      <c r="Q89"/>
      <c r="R89"/>
      <c r="S89"/>
    </row>
    <row r="90" spans="1:19" x14ac:dyDescent="0.35">
      <c r="Q90"/>
      <c r="R90"/>
      <c r="S90"/>
    </row>
  </sheetData>
  <mergeCells count="1">
    <mergeCell ref="X2:Y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Y91"/>
  <sheetViews>
    <sheetView topLeftCell="L1" zoomScaleNormal="100" workbookViewId="0">
      <selection activeCell="R16" sqref="R16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6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2" bestFit="1" customWidth="1"/>
    <col min="10" max="10" width="23.1796875" bestFit="1" customWidth="1"/>
    <col min="11" max="12" width="12" bestFit="1" customWidth="1"/>
    <col min="13" max="13" width="7.1796875" bestFit="1" customWidth="1"/>
    <col min="14" max="14" width="15.81640625" style="16" bestFit="1" customWidth="1"/>
    <col min="15" max="15" width="10.8164062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39469</v>
      </c>
      <c r="C2" s="4">
        <v>12.18</v>
      </c>
      <c r="D2" s="4">
        <v>0.4</v>
      </c>
      <c r="E2" s="4">
        <v>16.309999999999999</v>
      </c>
      <c r="F2" s="4">
        <v>4.53</v>
      </c>
      <c r="G2" s="4">
        <v>16.71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4.53</v>
      </c>
      <c r="N2" s="15">
        <f>PRODUCT(M2,L2)</f>
        <v>45300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39553</v>
      </c>
      <c r="C3" s="4">
        <v>13</v>
      </c>
      <c r="D3" s="4">
        <v>0.8</v>
      </c>
      <c r="E3" s="4">
        <v>16.309999999999999</v>
      </c>
      <c r="F3" s="4">
        <v>4.1100000000000003</v>
      </c>
      <c r="G3" s="4">
        <v>17.11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4.1100000000000003</v>
      </c>
      <c r="N3" s="15">
        <f t="shared" ref="N3:N66" si="1">PRODUCT(M3,L3)</f>
        <v>41100</v>
      </c>
      <c r="P3" s="52">
        <f t="shared" ref="P3:P66" si="2">L3</f>
        <v>10000</v>
      </c>
      <c r="Q3" s="11" t="s">
        <v>5</v>
      </c>
      <c r="R3" s="12">
        <f>SUM(N2:N6)</f>
        <v>164500</v>
      </c>
      <c r="S3" s="53">
        <f>SUM(P2:P6)</f>
        <v>50000</v>
      </c>
      <c r="T3" s="8">
        <f>R3/S3</f>
        <v>3.29</v>
      </c>
      <c r="U3" s="41">
        <v>10</v>
      </c>
      <c r="V3" s="8">
        <f>R3/U3</f>
        <v>16450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39589</v>
      </c>
      <c r="C4" s="4">
        <v>13.55</v>
      </c>
      <c r="D4" s="4">
        <v>0.7</v>
      </c>
      <c r="E4" s="4">
        <v>16.309999999999999</v>
      </c>
      <c r="F4" s="4">
        <v>3.46</v>
      </c>
      <c r="G4" s="4">
        <v>17.010000000000002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3.46</v>
      </c>
      <c r="N4" s="15">
        <f t="shared" si="1"/>
        <v>34600</v>
      </c>
      <c r="P4" s="52">
        <f t="shared" si="2"/>
        <v>10000</v>
      </c>
      <c r="Q4" s="11" t="s">
        <v>6</v>
      </c>
      <c r="R4" s="12">
        <f>SUM(N12:N14)</f>
        <v>84600</v>
      </c>
      <c r="S4" s="53">
        <f>SUM(P12:P14)</f>
        <v>30000</v>
      </c>
      <c r="T4" s="8">
        <f t="shared" ref="T4:T11" si="3">R4/S4</f>
        <v>2.82</v>
      </c>
      <c r="U4" s="41">
        <v>6</v>
      </c>
      <c r="V4" s="8">
        <f t="shared" ref="V4:V11" si="4">R4/U4</f>
        <v>14100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39604</v>
      </c>
      <c r="C5" s="4">
        <v>14.32</v>
      </c>
      <c r="D5" s="4">
        <v>0.6</v>
      </c>
      <c r="E5" s="4">
        <v>16.309999999999999</v>
      </c>
      <c r="F5" s="4">
        <v>2.59</v>
      </c>
      <c r="G5" s="4">
        <v>16.91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2.59</v>
      </c>
      <c r="N5" s="15">
        <f t="shared" si="1"/>
        <v>25900</v>
      </c>
      <c r="P5" s="52">
        <f t="shared" si="2"/>
        <v>10000</v>
      </c>
      <c r="Q5" s="11" t="s">
        <v>7</v>
      </c>
      <c r="R5" s="12">
        <f>SUM(N22:N24,N26:N31)</f>
        <v>211900</v>
      </c>
      <c r="S5" s="53">
        <f>SUM(P22:P24,P26:P31)</f>
        <v>90000</v>
      </c>
      <c r="T5" s="8">
        <f t="shared" si="3"/>
        <v>2.3544444444444443</v>
      </c>
      <c r="U5" s="41">
        <v>18</v>
      </c>
      <c r="V5" s="8">
        <f t="shared" si="4"/>
        <v>11772.222222222223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39624</v>
      </c>
      <c r="C6" s="4">
        <v>15.25</v>
      </c>
      <c r="D6" s="4">
        <v>0.7</v>
      </c>
      <c r="E6" s="4">
        <v>16.309999999999999</v>
      </c>
      <c r="F6" s="4">
        <v>1.76</v>
      </c>
      <c r="G6" s="4">
        <v>17.010000000000002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1.76</v>
      </c>
      <c r="N6" s="15">
        <f t="shared" si="1"/>
        <v>17600</v>
      </c>
      <c r="P6" s="52">
        <f t="shared" si="2"/>
        <v>10000</v>
      </c>
      <c r="Q6" s="11" t="s">
        <v>8</v>
      </c>
      <c r="R6" s="12">
        <f>SUM(N32,N34:N35,N37:N40)</f>
        <v>132000</v>
      </c>
      <c r="S6" s="53">
        <f>SUM(P32,P34:P35,P37:P40)</f>
        <v>70000</v>
      </c>
      <c r="T6" s="8">
        <f t="shared" si="3"/>
        <v>1.8857142857142857</v>
      </c>
      <c r="U6" s="41">
        <v>14</v>
      </c>
      <c r="V6" s="8">
        <f t="shared" si="4"/>
        <v>9428.5714285714294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39637</v>
      </c>
      <c r="C7" s="4">
        <v>15.29</v>
      </c>
      <c r="D7" s="4">
        <v>0.7</v>
      </c>
      <c r="E7" s="4">
        <v>15.96</v>
      </c>
      <c r="F7" s="4">
        <v>1.37</v>
      </c>
      <c r="G7" s="4">
        <v>16.66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1.37</v>
      </c>
      <c r="N7" s="16">
        <f t="shared" si="1"/>
        <v>13700.000000000002</v>
      </c>
      <c r="P7" s="52"/>
      <c r="Q7" s="11" t="s">
        <v>9</v>
      </c>
      <c r="R7" s="12">
        <f>SUM(N42:N47)</f>
        <v>255300</v>
      </c>
      <c r="S7" s="53">
        <f>SUM(P42:P47)</f>
        <v>60000</v>
      </c>
      <c r="T7" s="8">
        <f t="shared" si="3"/>
        <v>4.2549999999999999</v>
      </c>
      <c r="U7" s="41">
        <v>12</v>
      </c>
      <c r="V7" s="8">
        <f t="shared" si="4"/>
        <v>21275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39906</v>
      </c>
      <c r="C8" s="4">
        <v>9.9600000000000009</v>
      </c>
      <c r="D8" s="4">
        <v>0.7</v>
      </c>
      <c r="E8" s="4">
        <v>11.66</v>
      </c>
      <c r="F8" s="4">
        <v>2.4</v>
      </c>
      <c r="G8" s="4">
        <v>12.36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2.4</v>
      </c>
      <c r="N8" s="16">
        <f t="shared" si="1"/>
        <v>24000</v>
      </c>
      <c r="P8" s="52"/>
      <c r="Q8" s="11" t="s">
        <v>10</v>
      </c>
      <c r="R8" s="12">
        <f>SUM(N52:N59)</f>
        <v>226900</v>
      </c>
      <c r="S8" s="53">
        <f>SUM(P52:P59)</f>
        <v>80000</v>
      </c>
      <c r="T8" s="8">
        <f t="shared" si="3"/>
        <v>2.8362500000000002</v>
      </c>
      <c r="U8" s="41">
        <v>16</v>
      </c>
      <c r="V8" s="8">
        <f t="shared" si="4"/>
        <v>14181.25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39919</v>
      </c>
      <c r="C9" s="4">
        <v>10.59</v>
      </c>
      <c r="D9" s="4">
        <v>0.7</v>
      </c>
      <c r="E9" s="4">
        <v>11.66</v>
      </c>
      <c r="F9" s="4">
        <v>1.77</v>
      </c>
      <c r="G9" s="4">
        <v>12.36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1.77</v>
      </c>
      <c r="N9" s="16">
        <f t="shared" si="1"/>
        <v>17700</v>
      </c>
      <c r="P9" s="52"/>
      <c r="Q9" s="11" t="s">
        <v>11</v>
      </c>
      <c r="R9" s="12">
        <f>SUM(N62:N66)</f>
        <v>174100</v>
      </c>
      <c r="S9" s="53">
        <f>SUM(P62:P66)</f>
        <v>50000</v>
      </c>
      <c r="T9" s="8">
        <f t="shared" si="3"/>
        <v>3.4820000000000002</v>
      </c>
      <c r="U9" s="41">
        <v>10</v>
      </c>
      <c r="V9" s="8">
        <f t="shared" si="4"/>
        <v>17410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39933</v>
      </c>
      <c r="C10" s="4">
        <v>10.7</v>
      </c>
      <c r="D10" s="4">
        <v>0.7</v>
      </c>
      <c r="E10" s="4">
        <v>11.66</v>
      </c>
      <c r="F10" s="4">
        <v>1.66</v>
      </c>
      <c r="G10" s="4">
        <v>12.36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1.66</v>
      </c>
      <c r="N10" s="16">
        <f t="shared" si="1"/>
        <v>16600</v>
      </c>
      <c r="P10" s="52"/>
      <c r="Q10" s="11" t="s">
        <v>12</v>
      </c>
      <c r="R10" s="12">
        <f>SUM(N72:N74,N76:N80)</f>
        <v>57166.666666666664</v>
      </c>
      <c r="S10" s="53">
        <f>SUM(P72:P74,P76:P80)</f>
        <v>90000</v>
      </c>
      <c r="T10" s="8">
        <f t="shared" si="3"/>
        <v>0.63518518518518519</v>
      </c>
      <c r="U10" s="41">
        <v>19</v>
      </c>
      <c r="V10" s="8">
        <f t="shared" si="4"/>
        <v>3008.7719298245611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39959</v>
      </c>
      <c r="C11" s="4">
        <v>11.86</v>
      </c>
      <c r="D11" s="4">
        <v>0.6</v>
      </c>
      <c r="E11" s="4">
        <v>12.67</v>
      </c>
      <c r="F11" s="4">
        <v>1.41</v>
      </c>
      <c r="G11" s="4">
        <v>13.27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1.41</v>
      </c>
      <c r="N11" s="16">
        <f t="shared" si="1"/>
        <v>14100</v>
      </c>
      <c r="P11" s="52"/>
      <c r="Q11" s="13" t="s">
        <v>13</v>
      </c>
      <c r="R11" s="14">
        <f>SUM(N81:N83)</f>
        <v>38400</v>
      </c>
      <c r="S11" s="53">
        <f>SUM(P81:P83)</f>
        <v>30000</v>
      </c>
      <c r="T11" s="8">
        <f t="shared" si="3"/>
        <v>1.28</v>
      </c>
      <c r="U11" s="41">
        <v>6</v>
      </c>
      <c r="V11" s="8">
        <f t="shared" si="4"/>
        <v>6400</v>
      </c>
    </row>
    <row r="12" spans="1:25" x14ac:dyDescent="0.35">
      <c r="A12" t="s">
        <v>6</v>
      </c>
      <c r="B12" s="1">
        <v>39469</v>
      </c>
      <c r="C12">
        <v>12.03</v>
      </c>
      <c r="D12">
        <v>0.4</v>
      </c>
      <c r="E12">
        <v>16.309999999999999</v>
      </c>
      <c r="F12">
        <v>4.68</v>
      </c>
      <c r="G12">
        <v>16.71</v>
      </c>
      <c r="H12">
        <v>10</v>
      </c>
      <c r="J12">
        <v>100000</v>
      </c>
      <c r="K12">
        <v>10</v>
      </c>
      <c r="L12">
        <f t="shared" si="0"/>
        <v>10000</v>
      </c>
      <c r="M12">
        <v>4.68</v>
      </c>
      <c r="N12" s="15">
        <f t="shared" si="1"/>
        <v>46800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39637</v>
      </c>
      <c r="C13">
        <v>14.54</v>
      </c>
      <c r="D13">
        <v>0.7</v>
      </c>
      <c r="E13">
        <v>15.96</v>
      </c>
      <c r="F13">
        <v>2.12</v>
      </c>
      <c r="G13">
        <v>16.66</v>
      </c>
      <c r="H13">
        <v>10</v>
      </c>
      <c r="J13">
        <v>100000</v>
      </c>
      <c r="K13">
        <v>10</v>
      </c>
      <c r="L13">
        <f t="shared" si="0"/>
        <v>10000</v>
      </c>
      <c r="M13">
        <v>2.12</v>
      </c>
      <c r="N13" s="15">
        <f t="shared" si="1"/>
        <v>21200</v>
      </c>
      <c r="P13" s="52">
        <f t="shared" si="2"/>
        <v>10000</v>
      </c>
    </row>
    <row r="14" spans="1:25" x14ac:dyDescent="0.35">
      <c r="A14" t="s">
        <v>6</v>
      </c>
      <c r="B14" s="1">
        <v>39644</v>
      </c>
      <c r="C14">
        <v>14.52</v>
      </c>
      <c r="D14">
        <v>0.7</v>
      </c>
      <c r="E14">
        <v>15.48</v>
      </c>
      <c r="F14">
        <v>1.66</v>
      </c>
      <c r="G14">
        <v>16.18</v>
      </c>
      <c r="H14">
        <v>10</v>
      </c>
      <c r="J14">
        <v>100000</v>
      </c>
      <c r="K14">
        <v>10</v>
      </c>
      <c r="L14">
        <f t="shared" si="0"/>
        <v>10000</v>
      </c>
      <c r="M14">
        <v>1.66</v>
      </c>
      <c r="N14" s="15">
        <f t="shared" si="1"/>
        <v>16600</v>
      </c>
      <c r="P14" s="52">
        <f t="shared" si="2"/>
        <v>10000</v>
      </c>
    </row>
    <row r="15" spans="1:25" x14ac:dyDescent="0.35">
      <c r="A15" t="s">
        <v>6</v>
      </c>
      <c r="B15" s="1">
        <v>39917</v>
      </c>
      <c r="C15">
        <v>9.39</v>
      </c>
      <c r="D15">
        <v>0.7</v>
      </c>
      <c r="E15">
        <v>10.9</v>
      </c>
      <c r="F15">
        <v>2.21</v>
      </c>
      <c r="G15">
        <v>11.6</v>
      </c>
      <c r="H15">
        <v>10</v>
      </c>
      <c r="J15">
        <v>100000</v>
      </c>
      <c r="K15">
        <v>10</v>
      </c>
      <c r="L15">
        <f t="shared" si="0"/>
        <v>10000</v>
      </c>
      <c r="M15">
        <v>2.21</v>
      </c>
      <c r="N15" s="16">
        <f t="shared" si="1"/>
        <v>22100</v>
      </c>
      <c r="P15" s="52"/>
    </row>
    <row r="16" spans="1:25" x14ac:dyDescent="0.35">
      <c r="A16" t="s">
        <v>6</v>
      </c>
      <c r="B16" s="1">
        <v>39947</v>
      </c>
      <c r="C16">
        <v>9.92</v>
      </c>
      <c r="D16">
        <v>0.6</v>
      </c>
      <c r="E16">
        <v>10.9</v>
      </c>
      <c r="F16">
        <v>1.58</v>
      </c>
      <c r="G16">
        <v>11.5</v>
      </c>
      <c r="H16">
        <v>10</v>
      </c>
      <c r="J16">
        <v>100000</v>
      </c>
      <c r="K16">
        <v>10</v>
      </c>
      <c r="L16">
        <f t="shared" si="0"/>
        <v>10000</v>
      </c>
      <c r="M16">
        <v>1.58</v>
      </c>
      <c r="N16" s="16">
        <f t="shared" si="1"/>
        <v>15800</v>
      </c>
      <c r="P16" s="52"/>
    </row>
    <row r="17" spans="1:19" x14ac:dyDescent="0.35">
      <c r="A17" t="s">
        <v>6</v>
      </c>
      <c r="B17" s="1">
        <v>39960</v>
      </c>
      <c r="C17">
        <v>10.5</v>
      </c>
      <c r="D17">
        <v>0.6</v>
      </c>
      <c r="E17">
        <v>10.9</v>
      </c>
      <c r="F17">
        <v>1</v>
      </c>
      <c r="G17">
        <v>11.5</v>
      </c>
      <c r="H17">
        <v>10</v>
      </c>
      <c r="J17">
        <v>100000</v>
      </c>
      <c r="K17">
        <v>10</v>
      </c>
      <c r="L17">
        <f t="shared" si="0"/>
        <v>10000</v>
      </c>
      <c r="M17">
        <v>1</v>
      </c>
      <c r="N17" s="16">
        <f t="shared" si="1"/>
        <v>10000</v>
      </c>
      <c r="P17" s="52"/>
    </row>
    <row r="18" spans="1:19" x14ac:dyDescent="0.35">
      <c r="A18" t="s">
        <v>6</v>
      </c>
      <c r="B18" s="1">
        <v>40134</v>
      </c>
      <c r="C18">
        <v>10.29</v>
      </c>
      <c r="D18">
        <v>0.55000000000000004</v>
      </c>
      <c r="E18">
        <v>10.61</v>
      </c>
      <c r="F18">
        <v>0.87</v>
      </c>
      <c r="G18">
        <v>11.16</v>
      </c>
      <c r="H18">
        <v>10</v>
      </c>
      <c r="J18">
        <v>100000</v>
      </c>
      <c r="K18">
        <v>10</v>
      </c>
      <c r="L18">
        <f t="shared" si="0"/>
        <v>10000</v>
      </c>
      <c r="M18">
        <v>0.87</v>
      </c>
      <c r="N18" s="16">
        <f t="shared" si="1"/>
        <v>8700</v>
      </c>
      <c r="P18" s="52"/>
    </row>
    <row r="19" spans="1:19" x14ac:dyDescent="0.35">
      <c r="A19" t="s">
        <v>6</v>
      </c>
      <c r="B19" s="1">
        <v>40318</v>
      </c>
      <c r="C19">
        <v>9.44</v>
      </c>
      <c r="D19">
        <v>0.55000000000000004</v>
      </c>
      <c r="E19">
        <v>10.36</v>
      </c>
      <c r="F19">
        <v>1.47</v>
      </c>
      <c r="G19">
        <v>10.91</v>
      </c>
      <c r="H19">
        <v>10</v>
      </c>
      <c r="J19">
        <v>100000</v>
      </c>
      <c r="K19">
        <v>10</v>
      </c>
      <c r="L19">
        <f t="shared" si="0"/>
        <v>10000</v>
      </c>
      <c r="M19">
        <v>1.47</v>
      </c>
      <c r="N19" s="16">
        <f t="shared" si="1"/>
        <v>14700</v>
      </c>
      <c r="P19" s="52"/>
    </row>
    <row r="20" spans="1:19" x14ac:dyDescent="0.35">
      <c r="A20" t="s">
        <v>6</v>
      </c>
      <c r="B20" s="1">
        <v>40371</v>
      </c>
      <c r="C20">
        <v>10.32</v>
      </c>
      <c r="D20">
        <v>0.4</v>
      </c>
      <c r="E20">
        <v>10.36</v>
      </c>
      <c r="F20">
        <v>0.44</v>
      </c>
      <c r="G20">
        <v>10.76</v>
      </c>
      <c r="H20">
        <v>10</v>
      </c>
      <c r="J20">
        <v>100000</v>
      </c>
      <c r="K20">
        <v>10</v>
      </c>
      <c r="L20">
        <f t="shared" si="0"/>
        <v>10000</v>
      </c>
      <c r="M20">
        <v>0.44</v>
      </c>
      <c r="N20" s="16">
        <f t="shared" si="1"/>
        <v>4400</v>
      </c>
      <c r="P20" s="52"/>
    </row>
    <row r="21" spans="1:19" x14ac:dyDescent="0.35">
      <c r="A21" t="s">
        <v>6</v>
      </c>
      <c r="B21" s="1">
        <v>40374</v>
      </c>
      <c r="C21">
        <v>10.19</v>
      </c>
      <c r="D21">
        <v>0.4</v>
      </c>
      <c r="E21">
        <v>10.59</v>
      </c>
      <c r="F21">
        <v>0.8</v>
      </c>
      <c r="G21">
        <v>10.99</v>
      </c>
      <c r="H21">
        <v>10</v>
      </c>
      <c r="J21">
        <v>100000</v>
      </c>
      <c r="K21">
        <v>10</v>
      </c>
      <c r="L21">
        <f t="shared" si="0"/>
        <v>10000</v>
      </c>
      <c r="M21">
        <v>0.8</v>
      </c>
      <c r="N21" s="16">
        <f t="shared" si="1"/>
        <v>8000</v>
      </c>
      <c r="P21" s="52"/>
      <c r="Q21"/>
      <c r="R21"/>
      <c r="S21"/>
    </row>
    <row r="22" spans="1:19" x14ac:dyDescent="0.35">
      <c r="A22" s="4" t="s">
        <v>7</v>
      </c>
      <c r="B22" s="5">
        <v>39469</v>
      </c>
      <c r="C22" s="4">
        <v>12.15</v>
      </c>
      <c r="D22" s="4">
        <v>0.4</v>
      </c>
      <c r="E22" s="4">
        <v>16.309999999999999</v>
      </c>
      <c r="F22" s="4">
        <v>4.5599999999999996</v>
      </c>
      <c r="G22" s="4">
        <v>16.71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4.5599999999999996</v>
      </c>
      <c r="N22" s="15">
        <f t="shared" si="1"/>
        <v>45599.999999999993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39637</v>
      </c>
      <c r="C23" s="4">
        <v>14.6</v>
      </c>
      <c r="D23" s="4">
        <v>0.7</v>
      </c>
      <c r="E23" s="4">
        <v>15.96</v>
      </c>
      <c r="F23" s="4">
        <v>2.06</v>
      </c>
      <c r="G23" s="4">
        <v>16.66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2.06</v>
      </c>
      <c r="N23" s="15">
        <f t="shared" si="1"/>
        <v>20600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39644</v>
      </c>
      <c r="C24" s="4">
        <v>14.54</v>
      </c>
      <c r="D24" s="4">
        <v>0.7</v>
      </c>
      <c r="E24" s="4">
        <v>15.48</v>
      </c>
      <c r="F24" s="4">
        <v>1.64</v>
      </c>
      <c r="G24" s="4">
        <v>16.18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1.64</v>
      </c>
      <c r="N24" s="15">
        <f t="shared" si="1"/>
        <v>16400</v>
      </c>
      <c r="O24" s="8">
        <v>82600</v>
      </c>
      <c r="P24" s="52">
        <f t="shared" si="2"/>
        <v>10000</v>
      </c>
      <c r="Q24"/>
      <c r="R24"/>
      <c r="S24"/>
    </row>
    <row r="25" spans="1:19" x14ac:dyDescent="0.35">
      <c r="A25" s="4" t="s">
        <v>7</v>
      </c>
      <c r="B25" s="5">
        <v>40290</v>
      </c>
      <c r="C25" s="4">
        <v>9.85</v>
      </c>
      <c r="D25" s="4">
        <v>0.55000000000000004</v>
      </c>
      <c r="E25" s="4">
        <v>13.3</v>
      </c>
      <c r="F25" s="4">
        <v>4</v>
      </c>
      <c r="G25" s="4">
        <v>13.85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4</v>
      </c>
      <c r="N25" s="16">
        <f t="shared" si="1"/>
        <v>40000</v>
      </c>
      <c r="P25" s="52"/>
      <c r="Q25"/>
      <c r="R25"/>
      <c r="S25"/>
    </row>
    <row r="26" spans="1:19" x14ac:dyDescent="0.35">
      <c r="A26" s="4" t="s">
        <v>7</v>
      </c>
      <c r="B26" s="5">
        <v>40374</v>
      </c>
      <c r="C26" s="4">
        <v>9.8800000000000008</v>
      </c>
      <c r="D26" s="4">
        <v>0.4</v>
      </c>
      <c r="E26" s="4">
        <v>13.3</v>
      </c>
      <c r="F26" s="4">
        <v>3.82</v>
      </c>
      <c r="G26" s="4">
        <v>13.7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3.82</v>
      </c>
      <c r="N26" s="15">
        <f t="shared" si="1"/>
        <v>38200</v>
      </c>
      <c r="P26" s="52">
        <f t="shared" si="2"/>
        <v>10000</v>
      </c>
      <c r="Q26"/>
      <c r="R26"/>
      <c r="S26"/>
    </row>
    <row r="27" spans="1:19" x14ac:dyDescent="0.35">
      <c r="A27" s="4" t="s">
        <v>7</v>
      </c>
      <c r="B27" s="5">
        <v>40382</v>
      </c>
      <c r="C27" s="4">
        <v>9.81</v>
      </c>
      <c r="D27" s="4">
        <v>0.4</v>
      </c>
      <c r="E27" s="4">
        <v>13.3</v>
      </c>
      <c r="F27" s="4">
        <v>3.89</v>
      </c>
      <c r="G27" s="4">
        <v>13.7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3.89</v>
      </c>
      <c r="N27" s="15">
        <f t="shared" si="1"/>
        <v>38900</v>
      </c>
      <c r="P27" s="52">
        <f t="shared" si="2"/>
        <v>10000</v>
      </c>
      <c r="Q27"/>
      <c r="R27"/>
      <c r="S27"/>
    </row>
    <row r="28" spans="1:19" x14ac:dyDescent="0.35">
      <c r="A28" s="4" t="s">
        <v>7</v>
      </c>
      <c r="B28" s="5">
        <v>40462</v>
      </c>
      <c r="C28" s="4">
        <v>11.53</v>
      </c>
      <c r="D28" s="4">
        <v>0.5</v>
      </c>
      <c r="E28" s="4">
        <v>13.3</v>
      </c>
      <c r="F28" s="4">
        <v>2.27</v>
      </c>
      <c r="G28" s="4">
        <v>13.8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2.27</v>
      </c>
      <c r="N28" s="15">
        <f t="shared" si="1"/>
        <v>22700</v>
      </c>
      <c r="P28" s="52">
        <f t="shared" si="2"/>
        <v>10000</v>
      </c>
      <c r="Q28"/>
      <c r="R28"/>
      <c r="S28"/>
    </row>
    <row r="29" spans="1:19" x14ac:dyDescent="0.35">
      <c r="A29" s="4" t="s">
        <v>7</v>
      </c>
      <c r="B29" s="5">
        <v>40471</v>
      </c>
      <c r="C29" s="4">
        <v>12.12</v>
      </c>
      <c r="D29" s="4">
        <v>0.5</v>
      </c>
      <c r="E29" s="4">
        <v>13.3</v>
      </c>
      <c r="F29" s="4">
        <v>1.68</v>
      </c>
      <c r="G29" s="4">
        <v>13.8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1.68</v>
      </c>
      <c r="N29" s="15">
        <f t="shared" si="1"/>
        <v>16800</v>
      </c>
      <c r="P29" s="52">
        <f t="shared" si="2"/>
        <v>10000</v>
      </c>
      <c r="Q29"/>
      <c r="R29"/>
      <c r="S29"/>
    </row>
    <row r="30" spans="1:19" x14ac:dyDescent="0.35">
      <c r="A30" s="4" t="s">
        <v>7</v>
      </c>
      <c r="B30" s="5">
        <v>40491</v>
      </c>
      <c r="C30" s="4">
        <v>13.19</v>
      </c>
      <c r="D30" s="4">
        <v>0.5</v>
      </c>
      <c r="E30" s="4">
        <v>13.3</v>
      </c>
      <c r="F30" s="4">
        <v>0.61</v>
      </c>
      <c r="G30" s="4">
        <v>13.8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0.61</v>
      </c>
      <c r="N30" s="15">
        <f t="shared" si="1"/>
        <v>6100</v>
      </c>
      <c r="P30" s="52">
        <f t="shared" si="2"/>
        <v>10000</v>
      </c>
      <c r="Q30"/>
      <c r="R30"/>
      <c r="S30"/>
    </row>
    <row r="31" spans="1:19" x14ac:dyDescent="0.35">
      <c r="A31" s="4" t="s">
        <v>7</v>
      </c>
      <c r="B31" s="5">
        <v>40555</v>
      </c>
      <c r="C31" s="4">
        <v>14.09</v>
      </c>
      <c r="D31" s="4">
        <v>0.65</v>
      </c>
      <c r="E31" s="4">
        <v>14.1</v>
      </c>
      <c r="F31" s="4">
        <v>0.66</v>
      </c>
      <c r="G31" s="4">
        <v>14.75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0.66</v>
      </c>
      <c r="N31" s="15">
        <f t="shared" si="1"/>
        <v>6600</v>
      </c>
      <c r="P31" s="52">
        <f t="shared" si="2"/>
        <v>10000</v>
      </c>
      <c r="Q31"/>
      <c r="R31"/>
      <c r="S31"/>
    </row>
    <row r="32" spans="1:19" x14ac:dyDescent="0.35">
      <c r="A32" t="s">
        <v>8</v>
      </c>
      <c r="B32" s="1">
        <v>40563</v>
      </c>
      <c r="C32">
        <v>13.42</v>
      </c>
      <c r="D32">
        <v>0.7</v>
      </c>
      <c r="E32">
        <v>14.57</v>
      </c>
      <c r="F32">
        <v>1.85</v>
      </c>
      <c r="G32">
        <v>15.27</v>
      </c>
      <c r="H32">
        <v>10</v>
      </c>
      <c r="J32">
        <v>100000</v>
      </c>
      <c r="K32">
        <v>10</v>
      </c>
      <c r="L32">
        <f t="shared" si="0"/>
        <v>10000</v>
      </c>
      <c r="M32">
        <v>1.85</v>
      </c>
      <c r="N32" s="15">
        <f t="shared" si="1"/>
        <v>18500</v>
      </c>
      <c r="O32" s="8">
        <v>18500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40983</v>
      </c>
      <c r="C33">
        <v>13.69</v>
      </c>
      <c r="D33">
        <v>0.5</v>
      </c>
      <c r="E33">
        <v>15.03</v>
      </c>
      <c r="F33">
        <v>1.84</v>
      </c>
      <c r="G33">
        <v>15.53</v>
      </c>
      <c r="H33">
        <v>10</v>
      </c>
      <c r="J33">
        <v>100000</v>
      </c>
      <c r="K33">
        <v>10</v>
      </c>
      <c r="L33">
        <f t="shared" si="0"/>
        <v>10000</v>
      </c>
      <c r="M33">
        <v>1.84</v>
      </c>
      <c r="N33" s="16">
        <f t="shared" si="1"/>
        <v>18400</v>
      </c>
      <c r="P33" s="52"/>
      <c r="Q33"/>
      <c r="R33"/>
      <c r="S33"/>
    </row>
    <row r="34" spans="1:19" x14ac:dyDescent="0.35">
      <c r="A34" t="s">
        <v>8</v>
      </c>
      <c r="B34" s="1">
        <v>40994</v>
      </c>
      <c r="C34">
        <v>13.8</v>
      </c>
      <c r="D34">
        <v>0.5</v>
      </c>
      <c r="E34">
        <v>15.03</v>
      </c>
      <c r="F34">
        <v>1.73</v>
      </c>
      <c r="G34">
        <v>15.53</v>
      </c>
      <c r="H34">
        <v>10</v>
      </c>
      <c r="J34">
        <v>100000</v>
      </c>
      <c r="K34">
        <v>10</v>
      </c>
      <c r="L34">
        <f t="shared" si="0"/>
        <v>10000</v>
      </c>
      <c r="M34">
        <v>1.73</v>
      </c>
      <c r="N34" s="15">
        <f t="shared" si="1"/>
        <v>17300</v>
      </c>
      <c r="O34" s="8">
        <v>17300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41026</v>
      </c>
      <c r="C35">
        <v>14.97</v>
      </c>
      <c r="D35">
        <v>0.5</v>
      </c>
      <c r="E35">
        <v>15.03</v>
      </c>
      <c r="F35">
        <v>0.56000000000000005</v>
      </c>
      <c r="G35">
        <v>15.53</v>
      </c>
      <c r="H35">
        <v>10</v>
      </c>
      <c r="J35">
        <v>100000</v>
      </c>
      <c r="K35">
        <v>10</v>
      </c>
      <c r="L35">
        <f t="shared" si="0"/>
        <v>10000</v>
      </c>
      <c r="M35">
        <v>0.56000000000000005</v>
      </c>
      <c r="N35" s="15">
        <f t="shared" si="1"/>
        <v>5600.0000000000009</v>
      </c>
      <c r="O35" s="8">
        <v>5600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41053</v>
      </c>
      <c r="C36">
        <v>13.76</v>
      </c>
      <c r="D36">
        <v>0.5</v>
      </c>
      <c r="E36">
        <v>16.649999999999999</v>
      </c>
      <c r="F36">
        <v>3.39</v>
      </c>
      <c r="G36">
        <v>17.149999999999999</v>
      </c>
      <c r="H36">
        <v>10</v>
      </c>
      <c r="J36">
        <v>100000</v>
      </c>
      <c r="K36">
        <v>10</v>
      </c>
      <c r="L36">
        <f t="shared" si="0"/>
        <v>10000</v>
      </c>
      <c r="M36">
        <v>3.39</v>
      </c>
      <c r="N36" s="16">
        <f t="shared" si="1"/>
        <v>33900</v>
      </c>
      <c r="O36" s="8">
        <v>-33900</v>
      </c>
      <c r="P36" s="52"/>
      <c r="Q36"/>
      <c r="R36"/>
      <c r="S36"/>
    </row>
    <row r="37" spans="1:19" x14ac:dyDescent="0.35">
      <c r="A37" t="s">
        <v>8</v>
      </c>
      <c r="B37" s="1">
        <v>41066</v>
      </c>
      <c r="C37">
        <v>13.86</v>
      </c>
      <c r="D37">
        <v>0.5</v>
      </c>
      <c r="E37">
        <v>16.649999999999999</v>
      </c>
      <c r="F37">
        <v>3.29</v>
      </c>
      <c r="G37">
        <v>17.149999999999999</v>
      </c>
      <c r="H37">
        <v>10</v>
      </c>
      <c r="J37">
        <v>100000</v>
      </c>
      <c r="K37">
        <v>10</v>
      </c>
      <c r="L37">
        <f t="shared" si="0"/>
        <v>10000</v>
      </c>
      <c r="M37">
        <v>3.29</v>
      </c>
      <c r="N37" s="15">
        <f t="shared" si="1"/>
        <v>32900</v>
      </c>
      <c r="O37" s="8">
        <v>32900</v>
      </c>
      <c r="P37" s="52">
        <f t="shared" si="2"/>
        <v>10000</v>
      </c>
      <c r="Q37"/>
      <c r="R37"/>
      <c r="S37"/>
    </row>
    <row r="38" spans="1:19" x14ac:dyDescent="0.35">
      <c r="A38" t="s">
        <v>8</v>
      </c>
      <c r="B38" s="1">
        <v>41085</v>
      </c>
      <c r="C38">
        <v>14.82</v>
      </c>
      <c r="D38">
        <v>0.5</v>
      </c>
      <c r="E38">
        <v>16.649999999999999</v>
      </c>
      <c r="F38">
        <v>2.33</v>
      </c>
      <c r="G38">
        <v>17.149999999999999</v>
      </c>
      <c r="H38">
        <v>10</v>
      </c>
      <c r="J38">
        <v>100000</v>
      </c>
      <c r="K38">
        <v>10</v>
      </c>
      <c r="L38">
        <f t="shared" si="0"/>
        <v>10000</v>
      </c>
      <c r="M38">
        <v>2.33</v>
      </c>
      <c r="N38" s="15">
        <f t="shared" si="1"/>
        <v>23300</v>
      </c>
      <c r="O38" s="8">
        <v>23300</v>
      </c>
      <c r="P38" s="52">
        <f t="shared" si="2"/>
        <v>10000</v>
      </c>
      <c r="Q38"/>
      <c r="R38"/>
      <c r="S38"/>
    </row>
    <row r="39" spans="1:19" x14ac:dyDescent="0.35">
      <c r="A39" t="s">
        <v>8</v>
      </c>
      <c r="B39" s="1">
        <v>41086</v>
      </c>
      <c r="C39">
        <v>14.7</v>
      </c>
      <c r="D39">
        <v>0.5</v>
      </c>
      <c r="E39">
        <v>16.649999999999999</v>
      </c>
      <c r="F39">
        <v>2.4500000000000002</v>
      </c>
      <c r="G39">
        <v>17.149999999999999</v>
      </c>
      <c r="H39">
        <v>10</v>
      </c>
      <c r="J39">
        <v>100000</v>
      </c>
      <c r="K39">
        <v>10</v>
      </c>
      <c r="L39">
        <f t="shared" si="0"/>
        <v>10000</v>
      </c>
      <c r="M39">
        <v>2.4500000000000002</v>
      </c>
      <c r="N39" s="15">
        <f t="shared" si="1"/>
        <v>24500</v>
      </c>
      <c r="O39" s="8">
        <v>24500</v>
      </c>
      <c r="P39" s="52">
        <f t="shared" si="2"/>
        <v>10000</v>
      </c>
      <c r="Q39"/>
      <c r="R39"/>
      <c r="S39"/>
    </row>
    <row r="40" spans="1:19" x14ac:dyDescent="0.35">
      <c r="A40" t="s">
        <v>8</v>
      </c>
      <c r="B40" s="1">
        <v>41095</v>
      </c>
      <c r="C40">
        <v>16.260000000000002</v>
      </c>
      <c r="D40">
        <v>0.6</v>
      </c>
      <c r="E40">
        <v>16.649999999999999</v>
      </c>
      <c r="F40">
        <v>0.99</v>
      </c>
      <c r="G40">
        <v>17.25</v>
      </c>
      <c r="H40">
        <v>10</v>
      </c>
      <c r="J40">
        <v>100000</v>
      </c>
      <c r="K40">
        <v>10</v>
      </c>
      <c r="L40">
        <f t="shared" si="0"/>
        <v>10000</v>
      </c>
      <c r="M40">
        <v>0.99</v>
      </c>
      <c r="N40" s="15">
        <f t="shared" si="1"/>
        <v>9900</v>
      </c>
      <c r="O40" s="8">
        <v>9900</v>
      </c>
      <c r="P40" s="52">
        <f t="shared" si="2"/>
        <v>10000</v>
      </c>
      <c r="Q40"/>
      <c r="R40"/>
      <c r="S40"/>
    </row>
    <row r="41" spans="1:19" x14ac:dyDescent="0.35">
      <c r="A41" t="s">
        <v>8</v>
      </c>
      <c r="B41" s="1">
        <v>41110</v>
      </c>
      <c r="C41">
        <v>17.579999999999998</v>
      </c>
      <c r="D41">
        <v>0.75</v>
      </c>
      <c r="E41">
        <v>17.579999999999998</v>
      </c>
      <c r="F41">
        <v>0.75</v>
      </c>
      <c r="G41">
        <v>18.329999999999998</v>
      </c>
      <c r="H41">
        <v>10</v>
      </c>
      <c r="J41">
        <v>100000</v>
      </c>
      <c r="K41">
        <v>10</v>
      </c>
      <c r="L41">
        <f t="shared" si="0"/>
        <v>10000</v>
      </c>
      <c r="M41">
        <v>0.75</v>
      </c>
      <c r="N41" s="16">
        <f t="shared" si="1"/>
        <v>7500</v>
      </c>
      <c r="P41" s="52"/>
      <c r="Q41"/>
      <c r="R41"/>
      <c r="S41"/>
    </row>
    <row r="42" spans="1:19" x14ac:dyDescent="0.35">
      <c r="A42" s="4" t="s">
        <v>9</v>
      </c>
      <c r="B42" s="5">
        <v>40998</v>
      </c>
      <c r="C42" s="4">
        <v>13.58</v>
      </c>
      <c r="D42" s="4">
        <v>0.5</v>
      </c>
      <c r="E42" s="4">
        <v>17.71</v>
      </c>
      <c r="F42" s="4">
        <v>4.63</v>
      </c>
      <c r="G42" s="4">
        <v>18.21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4.63</v>
      </c>
      <c r="N42" s="15">
        <f t="shared" si="1"/>
        <v>46300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41054</v>
      </c>
      <c r="C43" s="4">
        <v>12.89</v>
      </c>
      <c r="D43" s="4">
        <v>0.5</v>
      </c>
      <c r="E43" s="4">
        <v>17.71</v>
      </c>
      <c r="F43" s="4">
        <v>5.32</v>
      </c>
      <c r="G43" s="4">
        <v>18.21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5.32</v>
      </c>
      <c r="N43" s="15">
        <f t="shared" si="1"/>
        <v>53200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41066</v>
      </c>
      <c r="C44" s="4">
        <v>12.99</v>
      </c>
      <c r="D44" s="4">
        <v>0.5</v>
      </c>
      <c r="E44" s="4">
        <v>17.71</v>
      </c>
      <c r="F44" s="4">
        <v>5.22</v>
      </c>
      <c r="G44" s="4">
        <v>18.21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5.22</v>
      </c>
      <c r="N44" s="15">
        <f t="shared" si="1"/>
        <v>52200</v>
      </c>
      <c r="P44" s="52">
        <f t="shared" si="2"/>
        <v>10000</v>
      </c>
      <c r="Q44"/>
      <c r="R44"/>
      <c r="S44"/>
    </row>
    <row r="45" spans="1:19" x14ac:dyDescent="0.35">
      <c r="A45" s="4" t="s">
        <v>9</v>
      </c>
      <c r="B45" s="5">
        <v>41079</v>
      </c>
      <c r="C45" s="4">
        <v>13.85</v>
      </c>
      <c r="D45" s="4">
        <v>0.5</v>
      </c>
      <c r="E45" s="4">
        <v>17.71</v>
      </c>
      <c r="F45" s="4">
        <v>4.3600000000000003</v>
      </c>
      <c r="G45" s="4">
        <v>18.21</v>
      </c>
      <c r="H45" s="4">
        <v>10</v>
      </c>
      <c r="J45" s="4">
        <v>100000</v>
      </c>
      <c r="K45" s="4">
        <v>10</v>
      </c>
      <c r="L45" s="4">
        <f t="shared" si="0"/>
        <v>10000</v>
      </c>
      <c r="M45" s="4">
        <v>4.3600000000000003</v>
      </c>
      <c r="N45" s="15">
        <f t="shared" si="1"/>
        <v>43600</v>
      </c>
      <c r="P45" s="52">
        <f t="shared" si="2"/>
        <v>10000</v>
      </c>
      <c r="Q45"/>
      <c r="R45"/>
      <c r="S45"/>
    </row>
    <row r="46" spans="1:19" x14ac:dyDescent="0.35">
      <c r="A46" s="4" t="s">
        <v>9</v>
      </c>
      <c r="B46" s="5">
        <v>41093</v>
      </c>
      <c r="C46" s="4">
        <v>14.75</v>
      </c>
      <c r="D46" s="4">
        <v>0.6</v>
      </c>
      <c r="E46" s="4">
        <v>17.71</v>
      </c>
      <c r="F46" s="4">
        <v>3.56</v>
      </c>
      <c r="G46" s="4">
        <v>18.309999999999999</v>
      </c>
      <c r="H46" s="4">
        <v>10</v>
      </c>
      <c r="J46" s="4">
        <v>100000</v>
      </c>
      <c r="K46" s="4">
        <v>10</v>
      </c>
      <c r="L46" s="4">
        <f t="shared" si="0"/>
        <v>10000</v>
      </c>
      <c r="M46" s="4">
        <v>3.56</v>
      </c>
      <c r="N46" s="15">
        <f t="shared" si="1"/>
        <v>35600</v>
      </c>
      <c r="P46" s="52">
        <f t="shared" si="2"/>
        <v>10000</v>
      </c>
      <c r="Q46"/>
      <c r="R46"/>
      <c r="S46"/>
    </row>
    <row r="47" spans="1:19" x14ac:dyDescent="0.35">
      <c r="A47" s="4" t="s">
        <v>9</v>
      </c>
      <c r="B47" s="5">
        <v>41117</v>
      </c>
      <c r="C47" s="4">
        <v>16.02</v>
      </c>
      <c r="D47" s="4">
        <v>0.75</v>
      </c>
      <c r="E47" s="4">
        <v>17.71</v>
      </c>
      <c r="F47" s="4">
        <v>2.44</v>
      </c>
      <c r="G47" s="4">
        <v>18.46</v>
      </c>
      <c r="H47" s="4">
        <v>10</v>
      </c>
      <c r="J47" s="4">
        <v>100000</v>
      </c>
      <c r="K47" s="4">
        <v>10</v>
      </c>
      <c r="L47" s="4">
        <f t="shared" si="0"/>
        <v>10000</v>
      </c>
      <c r="M47" s="4">
        <v>2.44</v>
      </c>
      <c r="N47" s="15">
        <f t="shared" si="1"/>
        <v>24400</v>
      </c>
      <c r="P47" s="52">
        <f t="shared" si="2"/>
        <v>10000</v>
      </c>
      <c r="Q47"/>
      <c r="R47"/>
      <c r="S47"/>
    </row>
    <row r="48" spans="1:19" x14ac:dyDescent="0.35">
      <c r="A48" s="4" t="s">
        <v>9</v>
      </c>
      <c r="B48" s="5">
        <v>41404</v>
      </c>
      <c r="C48" s="4">
        <v>14.88</v>
      </c>
      <c r="D48" s="4">
        <v>0.68</v>
      </c>
      <c r="E48" s="4">
        <v>15.24</v>
      </c>
      <c r="F48" s="4">
        <v>1.04</v>
      </c>
      <c r="G48" s="4">
        <v>15.92</v>
      </c>
      <c r="H48" s="4">
        <v>10</v>
      </c>
      <c r="J48" s="4">
        <v>100000</v>
      </c>
      <c r="K48" s="4">
        <v>10</v>
      </c>
      <c r="L48" s="4">
        <f t="shared" si="0"/>
        <v>10000</v>
      </c>
      <c r="M48" s="4">
        <v>1.04</v>
      </c>
      <c r="N48" s="16">
        <f t="shared" si="1"/>
        <v>10400</v>
      </c>
      <c r="P48" s="52"/>
      <c r="Q48"/>
      <c r="R48"/>
      <c r="S48"/>
    </row>
    <row r="49" spans="1:19" x14ac:dyDescent="0.35">
      <c r="A49" s="4" t="s">
        <v>9</v>
      </c>
      <c r="B49" s="5">
        <v>41414</v>
      </c>
      <c r="C49" s="4">
        <v>14.65</v>
      </c>
      <c r="D49" s="4">
        <v>0.68</v>
      </c>
      <c r="E49" s="4">
        <v>16.13</v>
      </c>
      <c r="F49" s="4">
        <v>2.16</v>
      </c>
      <c r="G49" s="4">
        <v>16.809999999999999</v>
      </c>
      <c r="H49" s="4">
        <v>10</v>
      </c>
      <c r="J49" s="4">
        <v>100000</v>
      </c>
      <c r="K49" s="4">
        <v>10</v>
      </c>
      <c r="L49" s="4">
        <f t="shared" si="0"/>
        <v>10000</v>
      </c>
      <c r="M49" s="4">
        <v>2.16</v>
      </c>
      <c r="N49" s="16">
        <f t="shared" si="1"/>
        <v>21600</v>
      </c>
      <c r="P49" s="52"/>
      <c r="Q49"/>
      <c r="R49"/>
      <c r="S49"/>
    </row>
    <row r="50" spans="1:19" x14ac:dyDescent="0.35">
      <c r="A50" s="4" t="s">
        <v>9</v>
      </c>
      <c r="B50" s="5">
        <v>41458</v>
      </c>
      <c r="C50" s="4">
        <v>15.84</v>
      </c>
      <c r="D50" s="4">
        <v>0.68</v>
      </c>
      <c r="E50" s="4">
        <v>16.13</v>
      </c>
      <c r="F50" s="4">
        <v>0.97</v>
      </c>
      <c r="G50" s="4">
        <v>16.809999999999999</v>
      </c>
      <c r="H50" s="4">
        <v>10</v>
      </c>
      <c r="J50" s="4">
        <v>100000</v>
      </c>
      <c r="K50" s="4">
        <v>10</v>
      </c>
      <c r="L50" s="4">
        <f t="shared" si="0"/>
        <v>10000</v>
      </c>
      <c r="M50" s="4">
        <v>0.97</v>
      </c>
      <c r="N50" s="16">
        <f t="shared" si="1"/>
        <v>9700</v>
      </c>
      <c r="P50" s="52"/>
      <c r="Q50"/>
      <c r="R50"/>
      <c r="S50"/>
    </row>
    <row r="51" spans="1:19" x14ac:dyDescent="0.35">
      <c r="A51" s="4" t="s">
        <v>9</v>
      </c>
      <c r="B51" s="5">
        <v>41477</v>
      </c>
      <c r="C51" s="4">
        <v>15.2</v>
      </c>
      <c r="D51" s="4">
        <v>0.68</v>
      </c>
      <c r="E51" s="4">
        <v>15.2</v>
      </c>
      <c r="F51" s="4">
        <v>0.68</v>
      </c>
      <c r="G51" s="4">
        <v>15.88</v>
      </c>
      <c r="H51" s="4">
        <v>10</v>
      </c>
      <c r="J51" s="4">
        <v>100000</v>
      </c>
      <c r="K51" s="4">
        <v>10</v>
      </c>
      <c r="L51" s="4">
        <f t="shared" si="0"/>
        <v>10000</v>
      </c>
      <c r="M51" s="4">
        <v>0.68</v>
      </c>
      <c r="N51" s="16">
        <f t="shared" si="1"/>
        <v>6800.0000000000009</v>
      </c>
      <c r="P51" s="52"/>
      <c r="Q51"/>
      <c r="R51"/>
      <c r="S51"/>
    </row>
    <row r="52" spans="1:19" x14ac:dyDescent="0.35">
      <c r="A52" t="s">
        <v>10</v>
      </c>
      <c r="B52" s="1">
        <v>41117</v>
      </c>
      <c r="C52">
        <v>12.65</v>
      </c>
      <c r="D52">
        <v>0.75</v>
      </c>
      <c r="E52">
        <v>17.68</v>
      </c>
      <c r="F52">
        <v>5.78</v>
      </c>
      <c r="G52">
        <v>18.43</v>
      </c>
      <c r="H52">
        <v>10</v>
      </c>
      <c r="J52">
        <v>100000</v>
      </c>
      <c r="K52">
        <v>10</v>
      </c>
      <c r="L52">
        <f t="shared" si="0"/>
        <v>10000</v>
      </c>
      <c r="M52">
        <v>5.78</v>
      </c>
      <c r="N52" s="15">
        <f t="shared" si="1"/>
        <v>57800</v>
      </c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41169</v>
      </c>
      <c r="C53">
        <v>13.41</v>
      </c>
      <c r="D53">
        <v>0.75</v>
      </c>
      <c r="E53">
        <v>16.690000000000001</v>
      </c>
      <c r="F53">
        <v>4.03</v>
      </c>
      <c r="G53">
        <v>17.440000000000001</v>
      </c>
      <c r="H53">
        <v>10</v>
      </c>
      <c r="J53">
        <v>100000</v>
      </c>
      <c r="K53">
        <v>10</v>
      </c>
      <c r="L53">
        <f t="shared" si="0"/>
        <v>10000</v>
      </c>
      <c r="M53">
        <v>4.03</v>
      </c>
      <c r="N53" s="15">
        <f t="shared" si="1"/>
        <v>40300</v>
      </c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41176</v>
      </c>
      <c r="C54">
        <v>13.52</v>
      </c>
      <c r="D54">
        <v>0.75</v>
      </c>
      <c r="E54">
        <v>16.11</v>
      </c>
      <c r="F54">
        <v>3.34</v>
      </c>
      <c r="G54">
        <v>16.86</v>
      </c>
      <c r="H54">
        <v>10</v>
      </c>
      <c r="J54">
        <v>100000</v>
      </c>
      <c r="K54">
        <v>10</v>
      </c>
      <c r="L54">
        <f t="shared" si="0"/>
        <v>10000</v>
      </c>
      <c r="M54">
        <v>3.34</v>
      </c>
      <c r="N54" s="15">
        <f t="shared" si="1"/>
        <v>33400</v>
      </c>
      <c r="P54" s="52">
        <f t="shared" si="2"/>
        <v>10000</v>
      </c>
      <c r="Q54"/>
      <c r="R54"/>
      <c r="S54"/>
    </row>
    <row r="55" spans="1:19" x14ac:dyDescent="0.35">
      <c r="A55" t="s">
        <v>10</v>
      </c>
      <c r="B55" s="1">
        <v>41290</v>
      </c>
      <c r="C55">
        <v>12.97</v>
      </c>
      <c r="D55">
        <v>0.68</v>
      </c>
      <c r="E55">
        <v>14.89</v>
      </c>
      <c r="F55">
        <v>2.6</v>
      </c>
      <c r="G55">
        <v>15.57</v>
      </c>
      <c r="H55">
        <v>10</v>
      </c>
      <c r="J55">
        <v>100000</v>
      </c>
      <c r="K55">
        <v>10</v>
      </c>
      <c r="L55">
        <f t="shared" si="0"/>
        <v>10000</v>
      </c>
      <c r="M55">
        <v>2.6</v>
      </c>
      <c r="N55" s="15">
        <f t="shared" si="1"/>
        <v>26000</v>
      </c>
      <c r="P55" s="52">
        <f t="shared" si="2"/>
        <v>10000</v>
      </c>
      <c r="Q55"/>
      <c r="R55"/>
      <c r="S55"/>
    </row>
    <row r="56" spans="1:19" x14ac:dyDescent="0.35">
      <c r="A56" t="s">
        <v>10</v>
      </c>
      <c r="B56" s="1">
        <v>41431</v>
      </c>
      <c r="C56">
        <v>13.06</v>
      </c>
      <c r="D56">
        <v>0.68</v>
      </c>
      <c r="E56">
        <v>14.89</v>
      </c>
      <c r="F56">
        <v>2.5099999999999998</v>
      </c>
      <c r="G56">
        <v>15.57</v>
      </c>
      <c r="H56">
        <v>10</v>
      </c>
      <c r="J56">
        <v>100000</v>
      </c>
      <c r="K56">
        <v>10</v>
      </c>
      <c r="L56">
        <f t="shared" si="0"/>
        <v>10000</v>
      </c>
      <c r="M56">
        <v>2.5099999999999998</v>
      </c>
      <c r="N56" s="15">
        <f t="shared" si="1"/>
        <v>25099.999999999996</v>
      </c>
      <c r="P56" s="52">
        <f t="shared" si="2"/>
        <v>10000</v>
      </c>
      <c r="Q56"/>
      <c r="R56"/>
      <c r="S56"/>
    </row>
    <row r="57" spans="1:19" x14ac:dyDescent="0.35">
      <c r="A57" t="s">
        <v>10</v>
      </c>
      <c r="B57" s="1">
        <v>41444</v>
      </c>
      <c r="C57">
        <v>13.11</v>
      </c>
      <c r="D57">
        <v>0.68</v>
      </c>
      <c r="E57">
        <v>14.89</v>
      </c>
      <c r="F57">
        <v>2.46</v>
      </c>
      <c r="G57">
        <v>15.57</v>
      </c>
      <c r="H57">
        <v>10</v>
      </c>
      <c r="J57">
        <v>100000</v>
      </c>
      <c r="K57">
        <v>10</v>
      </c>
      <c r="L57">
        <f t="shared" si="0"/>
        <v>10000</v>
      </c>
      <c r="M57">
        <v>2.46</v>
      </c>
      <c r="N57" s="15">
        <f t="shared" si="1"/>
        <v>24600</v>
      </c>
      <c r="P57" s="52">
        <f t="shared" si="2"/>
        <v>10000</v>
      </c>
      <c r="Q57"/>
      <c r="R57"/>
      <c r="S57"/>
    </row>
    <row r="58" spans="1:19" x14ac:dyDescent="0.35">
      <c r="A58" t="s">
        <v>10</v>
      </c>
      <c r="B58" s="1">
        <v>41530</v>
      </c>
      <c r="C58">
        <v>14.89</v>
      </c>
      <c r="D58">
        <v>0.7</v>
      </c>
      <c r="E58">
        <v>14.89</v>
      </c>
      <c r="F58">
        <v>0.7</v>
      </c>
      <c r="G58">
        <v>15.59</v>
      </c>
      <c r="H58">
        <v>10</v>
      </c>
      <c r="J58">
        <v>100000</v>
      </c>
      <c r="K58">
        <v>10</v>
      </c>
      <c r="L58">
        <f t="shared" si="0"/>
        <v>10000</v>
      </c>
      <c r="M58">
        <v>0.7</v>
      </c>
      <c r="N58" s="15">
        <f t="shared" si="1"/>
        <v>7000</v>
      </c>
      <c r="P58" s="52">
        <f t="shared" si="2"/>
        <v>10000</v>
      </c>
      <c r="Q58"/>
      <c r="R58"/>
      <c r="S58"/>
    </row>
    <row r="59" spans="1:19" x14ac:dyDescent="0.35">
      <c r="A59" t="s">
        <v>10</v>
      </c>
      <c r="B59" s="1">
        <v>41584</v>
      </c>
      <c r="C59">
        <v>12.63</v>
      </c>
      <c r="D59">
        <v>0.7</v>
      </c>
      <c r="E59">
        <v>13.2</v>
      </c>
      <c r="F59">
        <v>1.27</v>
      </c>
      <c r="G59">
        <v>13.9</v>
      </c>
      <c r="H59">
        <v>10</v>
      </c>
      <c r="J59">
        <v>100000</v>
      </c>
      <c r="K59">
        <v>10</v>
      </c>
      <c r="L59">
        <f t="shared" si="0"/>
        <v>10000</v>
      </c>
      <c r="M59">
        <v>1.27</v>
      </c>
      <c r="N59" s="15">
        <f t="shared" si="1"/>
        <v>12700</v>
      </c>
      <c r="P59" s="52">
        <f t="shared" si="2"/>
        <v>10000</v>
      </c>
      <c r="Q59"/>
      <c r="R59"/>
      <c r="S59"/>
    </row>
    <row r="60" spans="1:19" x14ac:dyDescent="0.35">
      <c r="A60" t="s">
        <v>10</v>
      </c>
      <c r="B60" s="1">
        <v>41617</v>
      </c>
      <c r="C60">
        <v>13.44</v>
      </c>
      <c r="D60">
        <v>0.57999999999999996</v>
      </c>
      <c r="E60">
        <v>13.47</v>
      </c>
      <c r="F60">
        <v>0.61</v>
      </c>
      <c r="G60">
        <v>14.05</v>
      </c>
      <c r="H60">
        <v>10</v>
      </c>
      <c r="J60">
        <v>100000</v>
      </c>
      <c r="K60">
        <v>10</v>
      </c>
      <c r="L60">
        <f t="shared" si="0"/>
        <v>10000</v>
      </c>
      <c r="M60">
        <v>0.61</v>
      </c>
      <c r="N60" s="16">
        <f t="shared" si="1"/>
        <v>6100</v>
      </c>
      <c r="P60" s="52"/>
      <c r="Q60"/>
      <c r="R60"/>
      <c r="S60"/>
    </row>
    <row r="61" spans="1:19" x14ac:dyDescent="0.35">
      <c r="A61" t="s">
        <v>10</v>
      </c>
      <c r="B61" s="1">
        <v>41683</v>
      </c>
      <c r="C61">
        <v>13.44</v>
      </c>
      <c r="D61">
        <v>0.57999999999999996</v>
      </c>
      <c r="E61">
        <v>14.57</v>
      </c>
      <c r="F61">
        <v>1.71</v>
      </c>
      <c r="G61">
        <v>15.15</v>
      </c>
      <c r="H61">
        <v>10</v>
      </c>
      <c r="J61">
        <v>100000</v>
      </c>
      <c r="K61">
        <v>10</v>
      </c>
      <c r="L61">
        <f t="shared" si="0"/>
        <v>10000</v>
      </c>
      <c r="M61">
        <v>1.71</v>
      </c>
      <c r="N61" s="16">
        <f t="shared" si="1"/>
        <v>17100</v>
      </c>
      <c r="P61" s="52"/>
      <c r="Q61"/>
      <c r="R61"/>
      <c r="S61"/>
    </row>
    <row r="62" spans="1:19" x14ac:dyDescent="0.35">
      <c r="A62" s="4" t="s">
        <v>11</v>
      </c>
      <c r="B62" s="5">
        <v>41117</v>
      </c>
      <c r="C62" s="4">
        <v>12.47</v>
      </c>
      <c r="D62" s="4">
        <v>0.75</v>
      </c>
      <c r="E62" s="4">
        <v>17.68</v>
      </c>
      <c r="F62" s="4">
        <v>5.96</v>
      </c>
      <c r="G62" s="4">
        <v>18.43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5.96</v>
      </c>
      <c r="N62" s="15">
        <f t="shared" si="1"/>
        <v>59600</v>
      </c>
      <c r="P62" s="52">
        <f t="shared" si="2"/>
        <v>10000</v>
      </c>
      <c r="Q62"/>
      <c r="R62"/>
      <c r="S62"/>
    </row>
    <row r="63" spans="1:19" x14ac:dyDescent="0.35">
      <c r="A63" s="4" t="s">
        <v>11</v>
      </c>
      <c r="B63" s="5">
        <v>41169</v>
      </c>
      <c r="C63" s="4">
        <v>12.85</v>
      </c>
      <c r="D63" s="4">
        <v>0.75</v>
      </c>
      <c r="E63" s="4">
        <v>16.690000000000001</v>
      </c>
      <c r="F63" s="4">
        <v>4.59</v>
      </c>
      <c r="G63" s="4">
        <v>17.440000000000001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4.59</v>
      </c>
      <c r="N63" s="15">
        <f t="shared" si="1"/>
        <v>45900</v>
      </c>
      <c r="P63" s="52">
        <f t="shared" si="2"/>
        <v>10000</v>
      </c>
      <c r="Q63"/>
      <c r="R63"/>
      <c r="S63"/>
    </row>
    <row r="64" spans="1:19" x14ac:dyDescent="0.35">
      <c r="A64" s="4" t="s">
        <v>11</v>
      </c>
      <c r="B64" s="5">
        <v>41176</v>
      </c>
      <c r="C64" s="4">
        <v>13.01</v>
      </c>
      <c r="D64" s="4">
        <v>0.75</v>
      </c>
      <c r="E64" s="4">
        <v>16.11</v>
      </c>
      <c r="F64" s="4">
        <v>3.85</v>
      </c>
      <c r="G64" s="4">
        <v>16.86</v>
      </c>
      <c r="H64" s="4">
        <v>10</v>
      </c>
      <c r="J64" s="4">
        <v>100000</v>
      </c>
      <c r="K64" s="4">
        <v>10</v>
      </c>
      <c r="L64" s="4">
        <f t="shared" si="0"/>
        <v>10000</v>
      </c>
      <c r="M64" s="4">
        <v>3.85</v>
      </c>
      <c r="N64" s="15">
        <f t="shared" si="1"/>
        <v>38500</v>
      </c>
      <c r="P64" s="52">
        <f t="shared" si="2"/>
        <v>10000</v>
      </c>
      <c r="Q64"/>
      <c r="R64"/>
      <c r="S64"/>
    </row>
    <row r="65" spans="1:19" x14ac:dyDescent="0.35">
      <c r="A65" s="4" t="s">
        <v>11</v>
      </c>
      <c r="B65" s="5">
        <v>41694</v>
      </c>
      <c r="C65" s="4">
        <v>11.6</v>
      </c>
      <c r="D65" s="4">
        <v>0.5</v>
      </c>
      <c r="E65" s="4">
        <v>12.71</v>
      </c>
      <c r="F65" s="4">
        <v>1.61</v>
      </c>
      <c r="G65" s="4">
        <v>13.21</v>
      </c>
      <c r="H65" s="4">
        <v>10</v>
      </c>
      <c r="J65" s="4">
        <v>100000</v>
      </c>
      <c r="K65" s="4">
        <v>10</v>
      </c>
      <c r="L65" s="4">
        <f t="shared" si="0"/>
        <v>10000</v>
      </c>
      <c r="M65" s="4">
        <v>1.61</v>
      </c>
      <c r="N65" s="15">
        <f t="shared" si="1"/>
        <v>16100.000000000002</v>
      </c>
      <c r="P65" s="52">
        <f t="shared" si="2"/>
        <v>10000</v>
      </c>
      <c r="Q65"/>
      <c r="R65"/>
      <c r="S65"/>
    </row>
    <row r="66" spans="1:19" x14ac:dyDescent="0.35">
      <c r="A66" s="4" t="s">
        <v>11</v>
      </c>
      <c r="B66" s="5">
        <v>41702</v>
      </c>
      <c r="C66" s="4">
        <v>11.81</v>
      </c>
      <c r="D66" s="4">
        <v>0.5</v>
      </c>
      <c r="E66" s="4">
        <v>12.71</v>
      </c>
      <c r="F66" s="4">
        <v>1.4</v>
      </c>
      <c r="G66" s="4">
        <v>13.21</v>
      </c>
      <c r="H66" s="4">
        <v>10</v>
      </c>
      <c r="J66" s="4">
        <v>100000</v>
      </c>
      <c r="K66" s="4">
        <v>10</v>
      </c>
      <c r="L66" s="4">
        <f t="shared" si="0"/>
        <v>10000</v>
      </c>
      <c r="M66" s="4">
        <v>1.4</v>
      </c>
      <c r="N66" s="15">
        <f t="shared" si="1"/>
        <v>14000</v>
      </c>
      <c r="P66" s="52">
        <f t="shared" si="2"/>
        <v>10000</v>
      </c>
      <c r="Q66"/>
      <c r="R66"/>
      <c r="S66"/>
    </row>
    <row r="67" spans="1:19" x14ac:dyDescent="0.35">
      <c r="A67" s="4" t="s">
        <v>11</v>
      </c>
      <c r="B67" s="5">
        <v>41781</v>
      </c>
      <c r="C67" s="4">
        <v>12.71</v>
      </c>
      <c r="D67" s="4">
        <v>0.6</v>
      </c>
      <c r="E67" s="4">
        <v>12.71</v>
      </c>
      <c r="F67" s="4">
        <v>0.6</v>
      </c>
      <c r="G67" s="4">
        <v>13.31</v>
      </c>
      <c r="H67" s="4">
        <v>10</v>
      </c>
      <c r="J67" s="4">
        <v>100000</v>
      </c>
      <c r="K67" s="4">
        <v>10</v>
      </c>
      <c r="L67" s="4">
        <f t="shared" ref="L67:L90" si="5">(J67*(K67/100))</f>
        <v>10000</v>
      </c>
      <c r="M67" s="4">
        <v>0.6</v>
      </c>
      <c r="N67" s="16">
        <f t="shared" ref="N67:N90" si="6">PRODUCT(M67,L67)</f>
        <v>6000</v>
      </c>
      <c r="P67" s="52"/>
      <c r="Q67"/>
      <c r="R67"/>
      <c r="S67"/>
    </row>
    <row r="68" spans="1:19" x14ac:dyDescent="0.35">
      <c r="A68" s="4" t="s">
        <v>11</v>
      </c>
      <c r="B68" s="5">
        <v>42135</v>
      </c>
      <c r="C68" s="4">
        <v>9.83</v>
      </c>
      <c r="D68" s="4">
        <v>0.4</v>
      </c>
      <c r="E68" s="4">
        <v>9.83</v>
      </c>
      <c r="F68" s="4">
        <v>0.4</v>
      </c>
      <c r="G68" s="4">
        <v>10.23</v>
      </c>
      <c r="H68" s="4">
        <v>10</v>
      </c>
      <c r="J68" s="4">
        <v>100000</v>
      </c>
      <c r="K68" s="4">
        <v>10</v>
      </c>
      <c r="L68" s="4">
        <f t="shared" si="5"/>
        <v>10000</v>
      </c>
      <c r="M68" s="4">
        <v>0.4</v>
      </c>
      <c r="N68" s="16">
        <f t="shared" si="6"/>
        <v>4000</v>
      </c>
      <c r="P68" s="52"/>
      <c r="Q68"/>
      <c r="R68"/>
      <c r="S68"/>
    </row>
    <row r="69" spans="1:19" x14ac:dyDescent="0.35">
      <c r="A69" s="4" t="s">
        <v>11</v>
      </c>
      <c r="B69" s="5">
        <v>42144</v>
      </c>
      <c r="C69" s="4">
        <v>9.41</v>
      </c>
      <c r="D69" s="4">
        <v>0.4</v>
      </c>
      <c r="E69" s="4">
        <v>10.56</v>
      </c>
      <c r="F69" s="4">
        <v>1.55</v>
      </c>
      <c r="G69" s="4">
        <v>10.96</v>
      </c>
      <c r="H69" s="4">
        <v>10</v>
      </c>
      <c r="J69" s="4">
        <v>100000</v>
      </c>
      <c r="K69" s="4">
        <v>10</v>
      </c>
      <c r="L69" s="4">
        <f t="shared" si="5"/>
        <v>10000</v>
      </c>
      <c r="M69" s="4">
        <v>1.55</v>
      </c>
      <c r="N69" s="16">
        <f t="shared" si="6"/>
        <v>15500</v>
      </c>
      <c r="P69" s="52"/>
      <c r="Q69"/>
      <c r="R69"/>
      <c r="S69"/>
    </row>
    <row r="70" spans="1:19" x14ac:dyDescent="0.35">
      <c r="A70" s="4" t="s">
        <v>11</v>
      </c>
      <c r="B70" s="5">
        <v>42195</v>
      </c>
      <c r="C70" s="4">
        <v>10.44</v>
      </c>
      <c r="D70" s="4">
        <v>0.46</v>
      </c>
      <c r="E70" s="4">
        <v>10.45</v>
      </c>
      <c r="F70" s="4">
        <v>0.47</v>
      </c>
      <c r="G70" s="4">
        <v>10.91</v>
      </c>
      <c r="H70" s="4">
        <v>10</v>
      </c>
      <c r="J70" s="4">
        <v>100000</v>
      </c>
      <c r="K70" s="4">
        <v>10</v>
      </c>
      <c r="L70" s="4">
        <f t="shared" si="5"/>
        <v>10000</v>
      </c>
      <c r="M70" s="4">
        <v>0.47</v>
      </c>
      <c r="N70" s="16">
        <f t="shared" si="6"/>
        <v>4700</v>
      </c>
      <c r="P70" s="52"/>
      <c r="Q70"/>
      <c r="R70"/>
      <c r="S70"/>
    </row>
    <row r="71" spans="1:19" x14ac:dyDescent="0.35">
      <c r="A71" s="4" t="s">
        <v>11</v>
      </c>
      <c r="B71" s="5">
        <v>42205</v>
      </c>
      <c r="C71" s="4">
        <v>10.08</v>
      </c>
      <c r="D71" s="4">
        <v>0.46</v>
      </c>
      <c r="E71" s="4">
        <v>10.45</v>
      </c>
      <c r="F71" s="4">
        <v>0.83</v>
      </c>
      <c r="G71" s="4">
        <v>10.91</v>
      </c>
      <c r="H71" s="4">
        <v>10</v>
      </c>
      <c r="J71" s="4">
        <v>100000</v>
      </c>
      <c r="K71" s="4">
        <v>10</v>
      </c>
      <c r="L71" s="4">
        <f t="shared" si="5"/>
        <v>10000</v>
      </c>
      <c r="M71" s="4">
        <v>0.83</v>
      </c>
      <c r="N71" s="16">
        <f t="shared" si="6"/>
        <v>8300</v>
      </c>
      <c r="P71" s="52"/>
      <c r="Q71"/>
      <c r="R71"/>
      <c r="S71"/>
    </row>
    <row r="72" spans="1:19" x14ac:dyDescent="0.35">
      <c r="A72" t="s">
        <v>12</v>
      </c>
      <c r="B72" s="1">
        <v>42185</v>
      </c>
      <c r="C72">
        <v>10.37</v>
      </c>
      <c r="D72">
        <v>0.4</v>
      </c>
      <c r="E72">
        <v>10.37</v>
      </c>
      <c r="F72">
        <v>0.4</v>
      </c>
      <c r="G72">
        <v>10.77</v>
      </c>
      <c r="H72">
        <v>10</v>
      </c>
      <c r="J72">
        <v>100000</v>
      </c>
      <c r="K72">
        <v>10</v>
      </c>
      <c r="L72">
        <f t="shared" si="5"/>
        <v>10000</v>
      </c>
      <c r="M72">
        <v>0.4</v>
      </c>
      <c r="N72" s="15">
        <f t="shared" si="6"/>
        <v>4000</v>
      </c>
      <c r="P72" s="52">
        <f t="shared" ref="P72:P83" si="7">L72</f>
        <v>10000</v>
      </c>
      <c r="Q72"/>
      <c r="R72"/>
      <c r="S72"/>
    </row>
    <row r="73" spans="1:19" x14ac:dyDescent="0.35">
      <c r="A73" t="s">
        <v>12</v>
      </c>
      <c r="B73" s="1">
        <v>42195</v>
      </c>
      <c r="C73">
        <v>10.220000000000001</v>
      </c>
      <c r="D73">
        <v>0.46</v>
      </c>
      <c r="E73">
        <v>10.28</v>
      </c>
      <c r="F73">
        <v>0.52</v>
      </c>
      <c r="G73">
        <v>10.74</v>
      </c>
      <c r="H73">
        <v>10</v>
      </c>
      <c r="J73">
        <v>100000</v>
      </c>
      <c r="K73">
        <v>10</v>
      </c>
      <c r="L73">
        <f t="shared" si="5"/>
        <v>10000</v>
      </c>
      <c r="M73">
        <v>0.52</v>
      </c>
      <c r="N73" s="15">
        <f t="shared" si="6"/>
        <v>5200</v>
      </c>
      <c r="P73" s="52">
        <f t="shared" si="7"/>
        <v>10000</v>
      </c>
      <c r="Q73"/>
      <c r="R73"/>
      <c r="S73"/>
    </row>
    <row r="74" spans="1:19" x14ac:dyDescent="0.35">
      <c r="A74" t="s">
        <v>12</v>
      </c>
      <c r="B74" s="1">
        <v>42480</v>
      </c>
      <c r="C74">
        <v>10.1</v>
      </c>
      <c r="D74">
        <v>0.3</v>
      </c>
      <c r="E74">
        <v>10.76</v>
      </c>
      <c r="F74">
        <v>0.96</v>
      </c>
      <c r="G74">
        <v>11.06</v>
      </c>
      <c r="H74">
        <v>10</v>
      </c>
      <c r="J74">
        <v>100000</v>
      </c>
      <c r="K74">
        <v>10</v>
      </c>
      <c r="L74">
        <f t="shared" si="5"/>
        <v>10000</v>
      </c>
      <c r="M74">
        <v>0.96</v>
      </c>
      <c r="N74" s="15">
        <f t="shared" si="6"/>
        <v>9600</v>
      </c>
      <c r="P74" s="52">
        <f t="shared" si="7"/>
        <v>10000</v>
      </c>
      <c r="Q74"/>
      <c r="R74"/>
      <c r="S74"/>
    </row>
    <row r="75" spans="1:19" x14ac:dyDescent="0.35">
      <c r="A75" t="s">
        <v>12</v>
      </c>
      <c r="B75" s="1">
        <v>42507</v>
      </c>
      <c r="C75">
        <v>10.8</v>
      </c>
      <c r="D75">
        <v>0.46</v>
      </c>
      <c r="E75">
        <v>11.78</v>
      </c>
      <c r="F75">
        <v>1.44</v>
      </c>
      <c r="G75">
        <v>12.24</v>
      </c>
      <c r="H75">
        <v>10</v>
      </c>
      <c r="J75">
        <v>100000</v>
      </c>
      <c r="K75">
        <v>10</v>
      </c>
      <c r="L75">
        <f t="shared" si="5"/>
        <v>10000</v>
      </c>
      <c r="M75">
        <v>1.44</v>
      </c>
      <c r="N75" s="16">
        <f t="shared" si="6"/>
        <v>14400</v>
      </c>
      <c r="P75" s="52"/>
      <c r="Q75"/>
      <c r="R75"/>
      <c r="S75"/>
    </row>
    <row r="76" spans="1:19" x14ac:dyDescent="0.35">
      <c r="A76" t="s">
        <v>12</v>
      </c>
      <c r="B76" s="1">
        <v>42515</v>
      </c>
      <c r="C76">
        <v>10.85</v>
      </c>
      <c r="D76">
        <v>0.46</v>
      </c>
      <c r="E76">
        <v>11.78</v>
      </c>
      <c r="F76">
        <v>1.39</v>
      </c>
      <c r="G76">
        <v>12.24</v>
      </c>
      <c r="H76">
        <v>10</v>
      </c>
      <c r="J76">
        <v>100000</v>
      </c>
      <c r="K76">
        <v>10</v>
      </c>
      <c r="L76">
        <f t="shared" si="5"/>
        <v>10000</v>
      </c>
      <c r="M76">
        <v>1.39</v>
      </c>
      <c r="N76" s="15">
        <f t="shared" si="6"/>
        <v>13899.999999999998</v>
      </c>
      <c r="P76" s="52">
        <f t="shared" si="7"/>
        <v>10000</v>
      </c>
      <c r="Q76"/>
      <c r="R76"/>
      <c r="S76"/>
    </row>
    <row r="77" spans="1:19" x14ac:dyDescent="0.35">
      <c r="A77" t="s">
        <v>12</v>
      </c>
      <c r="B77" s="1">
        <v>42529</v>
      </c>
      <c r="C77">
        <v>11.78</v>
      </c>
      <c r="D77">
        <v>0.47</v>
      </c>
      <c r="E77">
        <v>11.78</v>
      </c>
      <c r="F77">
        <v>0.47</v>
      </c>
      <c r="G77">
        <v>12.25</v>
      </c>
      <c r="H77">
        <v>10</v>
      </c>
      <c r="J77">
        <v>100000</v>
      </c>
      <c r="K77">
        <v>10</v>
      </c>
      <c r="L77">
        <f t="shared" si="5"/>
        <v>10000</v>
      </c>
      <c r="M77">
        <v>0.47</v>
      </c>
      <c r="N77" s="15">
        <f t="shared" si="6"/>
        <v>4700</v>
      </c>
      <c r="P77" s="52">
        <f t="shared" si="7"/>
        <v>10000</v>
      </c>
      <c r="Q77"/>
      <c r="R77"/>
      <c r="S77"/>
    </row>
    <row r="78" spans="1:19" x14ac:dyDescent="0.35">
      <c r="A78" t="s">
        <v>12</v>
      </c>
      <c r="B78" s="1">
        <v>42534</v>
      </c>
      <c r="C78">
        <v>11.69</v>
      </c>
      <c r="D78">
        <v>0.47</v>
      </c>
      <c r="E78">
        <v>11.75</v>
      </c>
      <c r="F78">
        <v>0.53</v>
      </c>
      <c r="G78">
        <v>12.22</v>
      </c>
      <c r="H78">
        <v>13.3333333333333</v>
      </c>
      <c r="J78">
        <v>100000</v>
      </c>
      <c r="K78">
        <v>13.3333333333333</v>
      </c>
      <c r="L78">
        <f t="shared" si="5"/>
        <v>13333.333333333299</v>
      </c>
      <c r="M78">
        <v>0.53</v>
      </c>
      <c r="N78" s="15">
        <f t="shared" si="6"/>
        <v>7066.6666666666488</v>
      </c>
      <c r="P78" s="52">
        <f t="shared" si="7"/>
        <v>13333.333333333299</v>
      </c>
      <c r="Q78"/>
      <c r="R78"/>
      <c r="S78"/>
    </row>
    <row r="79" spans="1:19" x14ac:dyDescent="0.35">
      <c r="A79" t="s">
        <v>12</v>
      </c>
      <c r="B79" s="1">
        <v>42551</v>
      </c>
      <c r="C79">
        <v>11.75</v>
      </c>
      <c r="D79">
        <v>0.47</v>
      </c>
      <c r="E79">
        <v>11.75</v>
      </c>
      <c r="F79">
        <v>0.47</v>
      </c>
      <c r="G79">
        <v>12.22</v>
      </c>
      <c r="H79">
        <v>10</v>
      </c>
      <c r="J79">
        <v>100000</v>
      </c>
      <c r="K79">
        <v>10</v>
      </c>
      <c r="L79">
        <f t="shared" si="5"/>
        <v>10000</v>
      </c>
      <c r="M79">
        <v>0.47</v>
      </c>
      <c r="N79" s="15">
        <f t="shared" si="6"/>
        <v>4700</v>
      </c>
      <c r="P79" s="52">
        <f t="shared" si="7"/>
        <v>10000</v>
      </c>
      <c r="Q79"/>
      <c r="R79"/>
      <c r="S79"/>
    </row>
    <row r="80" spans="1:19" x14ac:dyDescent="0.35">
      <c r="A80" t="s">
        <v>12</v>
      </c>
      <c r="B80" s="1">
        <v>42552</v>
      </c>
      <c r="C80">
        <v>11.69</v>
      </c>
      <c r="D80">
        <v>0.48</v>
      </c>
      <c r="E80">
        <v>11.69</v>
      </c>
      <c r="F80">
        <v>0.48</v>
      </c>
      <c r="G80">
        <v>12.17</v>
      </c>
      <c r="H80">
        <v>16.6666666666667</v>
      </c>
      <c r="J80">
        <v>100000</v>
      </c>
      <c r="K80">
        <v>16.6666666666667</v>
      </c>
      <c r="L80">
        <f t="shared" si="5"/>
        <v>16666.666666666701</v>
      </c>
      <c r="M80">
        <v>0.48</v>
      </c>
      <c r="N80" s="15">
        <f t="shared" si="6"/>
        <v>8000.0000000000164</v>
      </c>
      <c r="P80" s="52">
        <f t="shared" si="7"/>
        <v>16666.666666666701</v>
      </c>
      <c r="Q80"/>
      <c r="R80"/>
      <c r="S80"/>
    </row>
    <row r="81" spans="1:19" x14ac:dyDescent="0.35">
      <c r="A81" s="4" t="s">
        <v>13</v>
      </c>
      <c r="B81" s="5">
        <v>42479</v>
      </c>
      <c r="C81" s="4">
        <v>9.9600000000000009</v>
      </c>
      <c r="D81" s="4">
        <v>0.3</v>
      </c>
      <c r="E81" s="4">
        <v>11.63</v>
      </c>
      <c r="F81" s="4">
        <v>1.97</v>
      </c>
      <c r="G81" s="4">
        <v>11.93</v>
      </c>
      <c r="H81" s="4">
        <v>10</v>
      </c>
      <c r="J81" s="4">
        <v>100000</v>
      </c>
      <c r="K81" s="4">
        <v>10</v>
      </c>
      <c r="L81" s="4">
        <f t="shared" si="5"/>
        <v>10000</v>
      </c>
      <c r="M81" s="4">
        <v>1.97</v>
      </c>
      <c r="N81" s="15">
        <f t="shared" si="6"/>
        <v>19700</v>
      </c>
      <c r="P81" s="52">
        <f t="shared" si="7"/>
        <v>10000</v>
      </c>
      <c r="Q81"/>
      <c r="R81"/>
      <c r="S81"/>
    </row>
    <row r="82" spans="1:19" x14ac:dyDescent="0.35">
      <c r="A82" s="4" t="s">
        <v>13</v>
      </c>
      <c r="B82" s="5">
        <v>42522</v>
      </c>
      <c r="C82" s="4">
        <v>10.69</v>
      </c>
      <c r="D82" s="4">
        <v>0.46</v>
      </c>
      <c r="E82" s="4">
        <v>11.63</v>
      </c>
      <c r="F82" s="4">
        <v>1.4</v>
      </c>
      <c r="G82" s="4">
        <v>12.09</v>
      </c>
      <c r="H82" s="4">
        <v>10</v>
      </c>
      <c r="J82" s="4">
        <v>100000</v>
      </c>
      <c r="K82" s="4">
        <v>10</v>
      </c>
      <c r="L82" s="4">
        <f t="shared" si="5"/>
        <v>10000</v>
      </c>
      <c r="M82" s="4">
        <v>1.4</v>
      </c>
      <c r="N82" s="15">
        <f t="shared" si="6"/>
        <v>14000</v>
      </c>
      <c r="P82" s="52">
        <f t="shared" si="7"/>
        <v>10000</v>
      </c>
      <c r="Q82"/>
      <c r="R82"/>
      <c r="S82"/>
    </row>
    <row r="83" spans="1:19" x14ac:dyDescent="0.35">
      <c r="A83" s="4" t="s">
        <v>13</v>
      </c>
      <c r="B83" s="5">
        <v>42531</v>
      </c>
      <c r="C83" s="4">
        <v>11.63</v>
      </c>
      <c r="D83" s="4">
        <v>0.47</v>
      </c>
      <c r="E83" s="4">
        <v>11.63</v>
      </c>
      <c r="F83" s="4">
        <v>0.47</v>
      </c>
      <c r="G83" s="4">
        <v>12.1</v>
      </c>
      <c r="H83" s="4">
        <v>10</v>
      </c>
      <c r="J83" s="4">
        <v>100000</v>
      </c>
      <c r="K83" s="4">
        <v>10</v>
      </c>
      <c r="L83" s="4">
        <f t="shared" si="5"/>
        <v>10000</v>
      </c>
      <c r="M83" s="4">
        <v>0.47</v>
      </c>
      <c r="N83" s="15">
        <f t="shared" si="6"/>
        <v>4700</v>
      </c>
      <c r="P83" s="52">
        <f t="shared" si="7"/>
        <v>10000</v>
      </c>
      <c r="Q83"/>
      <c r="R83"/>
      <c r="S83"/>
    </row>
    <row r="84" spans="1:19" x14ac:dyDescent="0.35">
      <c r="A84" s="4" t="s">
        <v>13</v>
      </c>
      <c r="B84" s="5">
        <v>42563</v>
      </c>
      <c r="C84" s="4">
        <v>10.87</v>
      </c>
      <c r="D84" s="4">
        <v>0.5</v>
      </c>
      <c r="E84" s="4">
        <v>11.05</v>
      </c>
      <c r="F84" s="4">
        <v>0.68</v>
      </c>
      <c r="G84" s="4">
        <v>11.55</v>
      </c>
      <c r="H84" s="4">
        <v>10</v>
      </c>
      <c r="J84" s="4">
        <v>100000</v>
      </c>
      <c r="K84" s="4">
        <v>10</v>
      </c>
      <c r="L84" s="4">
        <f t="shared" si="5"/>
        <v>10000</v>
      </c>
      <c r="M84" s="4">
        <v>0.68</v>
      </c>
      <c r="N84" s="16">
        <f t="shared" si="6"/>
        <v>6800.0000000000009</v>
      </c>
      <c r="P84" s="52"/>
      <c r="Q84"/>
      <c r="R84"/>
      <c r="S84"/>
    </row>
    <row r="85" spans="1:19" x14ac:dyDescent="0.35">
      <c r="A85" s="4" t="s">
        <v>13</v>
      </c>
      <c r="B85" s="5">
        <v>42580</v>
      </c>
      <c r="C85" s="4">
        <v>10.029999999999999</v>
      </c>
      <c r="D85" s="4">
        <v>0.5</v>
      </c>
      <c r="E85" s="4">
        <v>10.16</v>
      </c>
      <c r="F85" s="4">
        <v>0.63</v>
      </c>
      <c r="G85" s="4">
        <v>10.66</v>
      </c>
      <c r="H85" s="4">
        <v>10</v>
      </c>
      <c r="J85" s="4">
        <v>100000</v>
      </c>
      <c r="K85" s="4">
        <v>10</v>
      </c>
      <c r="L85" s="4">
        <f t="shared" si="5"/>
        <v>10000</v>
      </c>
      <c r="M85" s="4">
        <v>0.63</v>
      </c>
      <c r="N85" s="16">
        <f t="shared" si="6"/>
        <v>6300</v>
      </c>
      <c r="P85" s="52"/>
      <c r="Q85"/>
      <c r="R85"/>
      <c r="S85"/>
    </row>
    <row r="86" spans="1:19" x14ac:dyDescent="0.35">
      <c r="A86" s="4" t="s">
        <v>13</v>
      </c>
      <c r="B86" s="5">
        <v>42753</v>
      </c>
      <c r="C86" s="4">
        <v>10.75</v>
      </c>
      <c r="D86" s="4">
        <v>0.37</v>
      </c>
      <c r="E86" s="4">
        <v>10.75</v>
      </c>
      <c r="F86" s="4">
        <v>0.37</v>
      </c>
      <c r="G86" s="4">
        <v>11.12</v>
      </c>
      <c r="H86" s="4">
        <v>10</v>
      </c>
      <c r="J86" s="4">
        <v>100000</v>
      </c>
      <c r="K86" s="4">
        <v>10</v>
      </c>
      <c r="L86" s="4">
        <f t="shared" si="5"/>
        <v>10000</v>
      </c>
      <c r="M86" s="4">
        <v>0.37</v>
      </c>
      <c r="N86" s="16">
        <f t="shared" si="6"/>
        <v>3700</v>
      </c>
      <c r="P86" s="52"/>
      <c r="Q86"/>
      <c r="R86"/>
      <c r="S86"/>
    </row>
    <row r="87" spans="1:19" x14ac:dyDescent="0.35">
      <c r="A87" s="4" t="s">
        <v>13</v>
      </c>
      <c r="B87" s="5">
        <v>42865</v>
      </c>
      <c r="C87" s="4">
        <v>9.6199999999999992</v>
      </c>
      <c r="D87" s="4">
        <v>0.36</v>
      </c>
      <c r="E87" s="4">
        <v>9.65</v>
      </c>
      <c r="F87" s="4">
        <v>0.4</v>
      </c>
      <c r="G87" s="4">
        <v>10.02</v>
      </c>
      <c r="H87" s="4">
        <v>10</v>
      </c>
      <c r="J87" s="4">
        <v>100000</v>
      </c>
      <c r="K87" s="4">
        <v>10</v>
      </c>
      <c r="L87" s="4">
        <f t="shared" si="5"/>
        <v>10000</v>
      </c>
      <c r="M87" s="4">
        <v>0.4</v>
      </c>
      <c r="N87" s="16">
        <f t="shared" si="6"/>
        <v>4000</v>
      </c>
      <c r="P87" s="52"/>
      <c r="Q87"/>
      <c r="R87"/>
      <c r="S87"/>
    </row>
    <row r="88" spans="1:19" x14ac:dyDescent="0.35">
      <c r="A88" s="4" t="s">
        <v>13</v>
      </c>
      <c r="B88" s="5">
        <v>42877</v>
      </c>
      <c r="C88" s="4">
        <v>9.56</v>
      </c>
      <c r="D88" s="4">
        <v>0.36</v>
      </c>
      <c r="E88" s="4">
        <v>10.25</v>
      </c>
      <c r="F88" s="4">
        <v>1.06</v>
      </c>
      <c r="G88" s="4">
        <v>10.62</v>
      </c>
      <c r="H88" s="4">
        <v>10</v>
      </c>
      <c r="J88" s="4">
        <v>100000</v>
      </c>
      <c r="K88" s="4">
        <v>10</v>
      </c>
      <c r="L88" s="4">
        <f t="shared" si="5"/>
        <v>10000</v>
      </c>
      <c r="M88" s="4">
        <v>1.06</v>
      </c>
      <c r="N88" s="16">
        <f t="shared" si="6"/>
        <v>10600</v>
      </c>
      <c r="P88" s="52"/>
      <c r="Q88"/>
      <c r="R88"/>
      <c r="S88"/>
    </row>
    <row r="89" spans="1:19" x14ac:dyDescent="0.35">
      <c r="A89" s="4" t="s">
        <v>13</v>
      </c>
      <c r="B89" s="5">
        <v>42926</v>
      </c>
      <c r="C89" s="4">
        <v>10.199999999999999</v>
      </c>
      <c r="D89" s="4">
        <v>0.36</v>
      </c>
      <c r="E89" s="4">
        <v>10.25</v>
      </c>
      <c r="F89" s="4">
        <v>0.42</v>
      </c>
      <c r="G89" s="4">
        <v>10.62</v>
      </c>
      <c r="H89" s="4">
        <v>10</v>
      </c>
      <c r="J89" s="4">
        <v>100000</v>
      </c>
      <c r="K89" s="4">
        <v>10</v>
      </c>
      <c r="L89" s="4">
        <f t="shared" si="5"/>
        <v>10000</v>
      </c>
      <c r="M89" s="4">
        <v>0.42</v>
      </c>
      <c r="N89" s="16">
        <f t="shared" si="6"/>
        <v>4200</v>
      </c>
      <c r="Q89"/>
      <c r="R89"/>
      <c r="S89"/>
    </row>
    <row r="90" spans="1:19" x14ac:dyDescent="0.35">
      <c r="A90" s="4" t="s">
        <v>13</v>
      </c>
      <c r="B90" s="5">
        <v>42936</v>
      </c>
      <c r="C90" s="4">
        <v>10.130000000000001</v>
      </c>
      <c r="D90" s="4">
        <v>0.37</v>
      </c>
      <c r="E90" s="4">
        <v>10.130000000000001</v>
      </c>
      <c r="F90" s="4">
        <v>0.37</v>
      </c>
      <c r="G90" s="4">
        <v>10.5</v>
      </c>
      <c r="H90" s="4">
        <v>10</v>
      </c>
      <c r="J90" s="4">
        <v>100000</v>
      </c>
      <c r="K90" s="4">
        <v>10</v>
      </c>
      <c r="L90" s="4">
        <f t="shared" si="5"/>
        <v>10000</v>
      </c>
      <c r="M90" s="4">
        <v>0.37</v>
      </c>
      <c r="N90" s="16">
        <f t="shared" si="6"/>
        <v>3700</v>
      </c>
      <c r="Q90"/>
      <c r="R90"/>
      <c r="S90"/>
    </row>
    <row r="91" spans="1:19" x14ac:dyDescent="0.35">
      <c r="Q91"/>
      <c r="R91"/>
      <c r="S91"/>
    </row>
  </sheetData>
  <mergeCells count="1">
    <mergeCell ref="X2:Y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Y90"/>
  <sheetViews>
    <sheetView topLeftCell="K1" zoomScaleNormal="100" workbookViewId="0">
      <selection activeCell="R14" sqref="R14"/>
    </sheetView>
  </sheetViews>
  <sheetFormatPr defaultRowHeight="14.5" x14ac:dyDescent="0.35"/>
  <cols>
    <col min="1" max="1" width="8.7265625" bestFit="1" customWidth="1"/>
    <col min="2" max="2" width="10.7265625" bestFit="1" customWidth="1"/>
    <col min="3" max="3" width="6" bestFit="1" customWidth="1"/>
    <col min="4" max="4" width="12.1796875" bestFit="1" customWidth="1"/>
    <col min="5" max="5" width="9.1796875" bestFit="1" customWidth="1"/>
    <col min="6" max="6" width="7.1796875" bestFit="1" customWidth="1"/>
    <col min="7" max="7" width="16" bestFit="1" customWidth="1"/>
    <col min="8" max="8" width="11.7265625" bestFit="1" customWidth="1"/>
    <col min="10" max="10" width="23.1796875" bestFit="1" customWidth="1"/>
    <col min="11" max="11" width="11.7265625" bestFit="1" customWidth="1"/>
    <col min="12" max="12" width="12" bestFit="1" customWidth="1"/>
    <col min="13" max="13" width="7.1796875" bestFit="1" customWidth="1"/>
    <col min="14" max="14" width="15.81640625" style="16" bestFit="1" customWidth="1"/>
    <col min="15" max="15" width="10.1796875" style="8" bestFit="1" customWidth="1"/>
    <col min="16" max="16" width="11.1796875" style="8" bestFit="1" customWidth="1"/>
    <col min="17" max="17" width="9.453125" style="8" bestFit="1" customWidth="1"/>
    <col min="18" max="18" width="15.81640625" style="8" bestFit="1" customWidth="1"/>
    <col min="19" max="19" width="16.7265625" style="52" bestFit="1" customWidth="1"/>
    <col min="20" max="20" width="14.453125" style="8" customWidth="1"/>
    <col min="21" max="21" width="19.54296875" style="8" bestFit="1" customWidth="1"/>
    <col min="22" max="22" width="14.453125" style="8" customWidth="1"/>
    <col min="23" max="23" width="21" customWidth="1"/>
    <col min="24" max="24" width="16.26953125" bestFit="1" customWidth="1"/>
    <col min="25" max="25" width="48.7265625" bestFit="1" customWidth="1"/>
  </cols>
  <sheetData>
    <row r="1" spans="1:25" ht="15" thickBot="1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J1" t="s">
        <v>29</v>
      </c>
      <c r="K1" t="s">
        <v>16</v>
      </c>
      <c r="L1" t="s">
        <v>30</v>
      </c>
      <c r="M1" t="s">
        <v>3</v>
      </c>
      <c r="N1" s="16" t="s">
        <v>28</v>
      </c>
      <c r="P1" s="8" t="s">
        <v>48</v>
      </c>
    </row>
    <row r="2" spans="1:25" x14ac:dyDescent="0.35">
      <c r="A2" s="4" t="s">
        <v>5</v>
      </c>
      <c r="B2" s="5">
        <v>39469</v>
      </c>
      <c r="C2" s="4">
        <v>12.18</v>
      </c>
      <c r="D2" s="4">
        <v>0.4</v>
      </c>
      <c r="E2" s="4">
        <v>16.309999999999999</v>
      </c>
      <c r="F2" s="4">
        <v>4.53</v>
      </c>
      <c r="G2" s="4">
        <v>16.71</v>
      </c>
      <c r="H2" s="4">
        <v>10</v>
      </c>
      <c r="J2" s="4">
        <v>100000</v>
      </c>
      <c r="K2" s="4">
        <v>10</v>
      </c>
      <c r="L2" s="4">
        <f>(J2*(K2/100))</f>
        <v>10000</v>
      </c>
      <c r="M2" s="4">
        <v>4.53</v>
      </c>
      <c r="N2" s="15">
        <f>PRODUCT(M2,L2)</f>
        <v>45300</v>
      </c>
      <c r="P2" s="52">
        <f>L2</f>
        <v>10000</v>
      </c>
      <c r="Q2" s="9" t="s">
        <v>31</v>
      </c>
      <c r="R2" s="10" t="s">
        <v>32</v>
      </c>
      <c r="S2" s="53" t="s">
        <v>49</v>
      </c>
      <c r="T2" s="8" t="s">
        <v>33</v>
      </c>
      <c r="U2" s="8" t="s">
        <v>44</v>
      </c>
      <c r="V2" s="8" t="s">
        <v>43</v>
      </c>
      <c r="X2" s="71" t="s">
        <v>17</v>
      </c>
      <c r="Y2" s="71"/>
    </row>
    <row r="3" spans="1:25" x14ac:dyDescent="0.35">
      <c r="A3" s="4" t="s">
        <v>5</v>
      </c>
      <c r="B3" s="5">
        <v>39511</v>
      </c>
      <c r="C3" s="4">
        <v>13.99</v>
      </c>
      <c r="D3" s="4">
        <v>0.44</v>
      </c>
      <c r="E3" s="4">
        <v>16.309999999999999</v>
      </c>
      <c r="F3" s="4">
        <v>2.76</v>
      </c>
      <c r="G3" s="4">
        <v>16.75</v>
      </c>
      <c r="H3" s="4">
        <v>10</v>
      </c>
      <c r="J3" s="4">
        <v>100000</v>
      </c>
      <c r="K3" s="4">
        <v>10</v>
      </c>
      <c r="L3" s="4">
        <f t="shared" ref="L3:L66" si="0">(J3*(K3/100))</f>
        <v>10000</v>
      </c>
      <c r="M3" s="4">
        <v>2.76</v>
      </c>
      <c r="N3" s="15">
        <f t="shared" ref="N3:N66" si="1">PRODUCT(M3,L3)</f>
        <v>27599.999999999996</v>
      </c>
      <c r="P3" s="52">
        <f t="shared" ref="P3:P63" si="2">L3</f>
        <v>10000</v>
      </c>
      <c r="Q3" s="11" t="s">
        <v>5</v>
      </c>
      <c r="R3" s="12">
        <f>SUM(N2:N6)</f>
        <v>171800</v>
      </c>
      <c r="S3" s="53">
        <f>SUM(P2:P6)</f>
        <v>50000</v>
      </c>
      <c r="T3" s="8">
        <f>R3/S3</f>
        <v>3.4359999999999999</v>
      </c>
      <c r="U3" s="41">
        <v>10</v>
      </c>
      <c r="V3" s="8">
        <f>R3/U3</f>
        <v>17180</v>
      </c>
      <c r="X3" s="6" t="s">
        <v>0</v>
      </c>
      <c r="Y3" t="s">
        <v>18</v>
      </c>
    </row>
    <row r="4" spans="1:25" x14ac:dyDescent="0.35">
      <c r="A4" s="4" t="s">
        <v>5</v>
      </c>
      <c r="B4" s="5">
        <v>39521</v>
      </c>
      <c r="C4" s="4">
        <v>12.79</v>
      </c>
      <c r="D4" s="4">
        <v>0.5</v>
      </c>
      <c r="E4" s="4">
        <v>16.309999999999999</v>
      </c>
      <c r="F4" s="4">
        <v>4.0199999999999996</v>
      </c>
      <c r="G4" s="4">
        <v>16.809999999999999</v>
      </c>
      <c r="H4" s="4">
        <v>10</v>
      </c>
      <c r="J4" s="4">
        <v>100000</v>
      </c>
      <c r="K4" s="4">
        <v>10</v>
      </c>
      <c r="L4" s="4">
        <f t="shared" si="0"/>
        <v>10000</v>
      </c>
      <c r="M4" s="4">
        <v>4.0199999999999996</v>
      </c>
      <c r="N4" s="15">
        <f t="shared" si="1"/>
        <v>40199.999999999993</v>
      </c>
      <c r="P4" s="52">
        <f t="shared" si="2"/>
        <v>10000</v>
      </c>
      <c r="Q4" s="11" t="s">
        <v>6</v>
      </c>
      <c r="R4" s="12">
        <f>SUM(N12:N17)</f>
        <v>83200</v>
      </c>
      <c r="S4" s="53">
        <f>SUM(P12:P17)</f>
        <v>60000</v>
      </c>
      <c r="T4" s="8">
        <f t="shared" ref="T4:T11" si="3">R4/S4</f>
        <v>1.3866666666666667</v>
      </c>
      <c r="U4" s="41">
        <v>12</v>
      </c>
      <c r="V4" s="8">
        <f t="shared" ref="V4:V11" si="4">R4/U4</f>
        <v>6933.333333333333</v>
      </c>
      <c r="X4" s="6" t="s">
        <v>1</v>
      </c>
      <c r="Y4" t="s">
        <v>19</v>
      </c>
    </row>
    <row r="5" spans="1:25" x14ac:dyDescent="0.35">
      <c r="A5" s="4" t="s">
        <v>5</v>
      </c>
      <c r="B5" s="5">
        <v>39590</v>
      </c>
      <c r="C5" s="4">
        <v>13.24</v>
      </c>
      <c r="D5" s="4">
        <v>0.7</v>
      </c>
      <c r="E5" s="4">
        <v>16.309999999999999</v>
      </c>
      <c r="F5" s="4">
        <v>3.77</v>
      </c>
      <c r="G5" s="4">
        <v>17.010000000000002</v>
      </c>
      <c r="H5" s="4">
        <v>10</v>
      </c>
      <c r="J5" s="4">
        <v>100000</v>
      </c>
      <c r="K5" s="4">
        <v>10</v>
      </c>
      <c r="L5" s="4">
        <f t="shared" si="0"/>
        <v>10000</v>
      </c>
      <c r="M5" s="4">
        <v>3.77</v>
      </c>
      <c r="N5" s="15">
        <f t="shared" si="1"/>
        <v>37700</v>
      </c>
      <c r="P5" s="52">
        <f t="shared" si="2"/>
        <v>10000</v>
      </c>
      <c r="Q5" s="11" t="s">
        <v>7</v>
      </c>
      <c r="R5" s="12">
        <f>SUM(N22:N26)</f>
        <v>144000</v>
      </c>
      <c r="S5" s="53">
        <f>SUM(P22:P26)</f>
        <v>50000</v>
      </c>
      <c r="T5" s="8">
        <f t="shared" si="3"/>
        <v>2.88</v>
      </c>
      <c r="U5" s="41">
        <v>10</v>
      </c>
      <c r="V5" s="8">
        <f t="shared" si="4"/>
        <v>14400</v>
      </c>
      <c r="X5" s="6" t="s">
        <v>2</v>
      </c>
      <c r="Y5" t="s">
        <v>20</v>
      </c>
    </row>
    <row r="6" spans="1:25" x14ac:dyDescent="0.35">
      <c r="A6" s="4" t="s">
        <v>5</v>
      </c>
      <c r="B6" s="5">
        <v>39623</v>
      </c>
      <c r="C6" s="4">
        <v>14.91</v>
      </c>
      <c r="D6" s="4">
        <v>0.7</v>
      </c>
      <c r="E6" s="4">
        <v>16.309999999999999</v>
      </c>
      <c r="F6" s="4">
        <v>2.1</v>
      </c>
      <c r="G6" s="4">
        <v>17.010000000000002</v>
      </c>
      <c r="H6" s="4">
        <v>10</v>
      </c>
      <c r="J6" s="4">
        <v>100000</v>
      </c>
      <c r="K6" s="4">
        <v>10</v>
      </c>
      <c r="L6" s="4">
        <f t="shared" si="0"/>
        <v>10000</v>
      </c>
      <c r="M6" s="4">
        <v>2.1</v>
      </c>
      <c r="N6" s="15">
        <f t="shared" si="1"/>
        <v>21000</v>
      </c>
      <c r="P6" s="52">
        <f t="shared" si="2"/>
        <v>10000</v>
      </c>
      <c r="Q6" s="11" t="s">
        <v>8</v>
      </c>
      <c r="R6" s="12">
        <f>SUM(N32,N34:N35,N37:N38)</f>
        <v>106900</v>
      </c>
      <c r="S6" s="53">
        <f>SUM(P32,P34:P35,P37:P38)</f>
        <v>50000</v>
      </c>
      <c r="T6" s="8">
        <f t="shared" si="3"/>
        <v>2.1379999999999999</v>
      </c>
      <c r="U6" s="41">
        <v>10</v>
      </c>
      <c r="V6" s="8">
        <f t="shared" si="4"/>
        <v>10690</v>
      </c>
      <c r="X6" s="6" t="s">
        <v>14</v>
      </c>
      <c r="Y6" t="s">
        <v>21</v>
      </c>
    </row>
    <row r="7" spans="1:25" x14ac:dyDescent="0.35">
      <c r="A7" s="4" t="s">
        <v>5</v>
      </c>
      <c r="B7" s="5">
        <v>39923</v>
      </c>
      <c r="C7" s="4">
        <v>10.19</v>
      </c>
      <c r="D7" s="4">
        <v>0.7</v>
      </c>
      <c r="E7" s="4">
        <v>11.66</v>
      </c>
      <c r="F7" s="4">
        <v>2.17</v>
      </c>
      <c r="G7" s="4">
        <v>12.36</v>
      </c>
      <c r="H7" s="4">
        <v>10</v>
      </c>
      <c r="J7" s="4">
        <v>100000</v>
      </c>
      <c r="K7" s="4">
        <v>10</v>
      </c>
      <c r="L7" s="4">
        <f t="shared" si="0"/>
        <v>10000</v>
      </c>
      <c r="M7" s="4">
        <v>2.17</v>
      </c>
      <c r="N7" s="16">
        <f t="shared" si="1"/>
        <v>21700</v>
      </c>
      <c r="P7" s="52"/>
      <c r="Q7" s="11" t="s">
        <v>9</v>
      </c>
      <c r="R7" s="12">
        <f>SUM(N40:N43)</f>
        <v>157900</v>
      </c>
      <c r="S7" s="53">
        <f>SUM(P40:P43)</f>
        <v>40000</v>
      </c>
      <c r="T7" s="8">
        <f t="shared" si="3"/>
        <v>3.9474999999999998</v>
      </c>
      <c r="U7" s="41">
        <v>8</v>
      </c>
      <c r="V7" s="8">
        <f t="shared" si="4"/>
        <v>19737.5</v>
      </c>
      <c r="X7" s="6" t="s">
        <v>15</v>
      </c>
      <c r="Y7" t="s">
        <v>22</v>
      </c>
    </row>
    <row r="8" spans="1:25" x14ac:dyDescent="0.35">
      <c r="A8" s="4" t="s">
        <v>5</v>
      </c>
      <c r="B8" s="5">
        <v>39979</v>
      </c>
      <c r="C8" s="4">
        <v>11.97</v>
      </c>
      <c r="D8" s="4">
        <v>0.6</v>
      </c>
      <c r="E8" s="4">
        <v>12.59</v>
      </c>
      <c r="F8" s="4">
        <v>1.22</v>
      </c>
      <c r="G8" s="4">
        <v>13.19</v>
      </c>
      <c r="H8" s="4">
        <v>10</v>
      </c>
      <c r="J8" s="4">
        <v>100000</v>
      </c>
      <c r="K8" s="4">
        <v>10</v>
      </c>
      <c r="L8" s="4">
        <f t="shared" si="0"/>
        <v>10000</v>
      </c>
      <c r="M8" s="4">
        <v>1.22</v>
      </c>
      <c r="N8" s="16">
        <f t="shared" si="1"/>
        <v>12200</v>
      </c>
      <c r="P8" s="52"/>
      <c r="Q8" s="11" t="s">
        <v>10</v>
      </c>
      <c r="R8" s="12">
        <f>SUM(N49:N53)</f>
        <v>123600</v>
      </c>
      <c r="S8" s="53">
        <f>SUM(P49:P53)</f>
        <v>50000</v>
      </c>
      <c r="T8" s="8">
        <f t="shared" si="3"/>
        <v>2.472</v>
      </c>
      <c r="U8" s="41">
        <v>10</v>
      </c>
      <c r="V8" s="8">
        <f t="shared" si="4"/>
        <v>12360</v>
      </c>
      <c r="X8" s="6" t="s">
        <v>3</v>
      </c>
      <c r="Y8" t="s">
        <v>23</v>
      </c>
    </row>
    <row r="9" spans="1:25" x14ac:dyDescent="0.35">
      <c r="A9" s="4" t="s">
        <v>5</v>
      </c>
      <c r="B9" s="5">
        <v>39986</v>
      </c>
      <c r="C9" s="4">
        <v>11.52</v>
      </c>
      <c r="D9" s="4">
        <v>0.6</v>
      </c>
      <c r="E9" s="4">
        <v>12.59</v>
      </c>
      <c r="F9" s="4">
        <v>1.67</v>
      </c>
      <c r="G9" s="4">
        <v>13.19</v>
      </c>
      <c r="H9" s="4">
        <v>10</v>
      </c>
      <c r="J9" s="4">
        <v>100000</v>
      </c>
      <c r="K9" s="4">
        <v>10</v>
      </c>
      <c r="L9" s="4">
        <f t="shared" si="0"/>
        <v>10000</v>
      </c>
      <c r="M9" s="4">
        <v>1.67</v>
      </c>
      <c r="N9" s="16">
        <f t="shared" si="1"/>
        <v>16700</v>
      </c>
      <c r="P9" s="52"/>
      <c r="Q9" s="11" t="s">
        <v>11</v>
      </c>
      <c r="R9" s="12">
        <f>SUM(N59:N60,N63)</f>
        <v>27400</v>
      </c>
      <c r="S9" s="53">
        <f>SUM(P59:P60,P63)</f>
        <v>30000</v>
      </c>
      <c r="T9" s="8">
        <f t="shared" si="3"/>
        <v>0.91333333333333333</v>
      </c>
      <c r="U9" s="41">
        <v>6</v>
      </c>
      <c r="V9" s="8">
        <f t="shared" si="4"/>
        <v>4566.666666666667</v>
      </c>
      <c r="X9" s="6" t="s">
        <v>4</v>
      </c>
      <c r="Y9" t="s">
        <v>24</v>
      </c>
    </row>
    <row r="10" spans="1:25" x14ac:dyDescent="0.35">
      <c r="A10" s="4" t="s">
        <v>5</v>
      </c>
      <c r="B10" s="5">
        <v>40001</v>
      </c>
      <c r="C10" s="4">
        <v>11.34</v>
      </c>
      <c r="D10" s="4">
        <v>0.6</v>
      </c>
      <c r="E10" s="4">
        <v>11.34</v>
      </c>
      <c r="F10" s="4">
        <v>0.6</v>
      </c>
      <c r="G10" s="4">
        <v>11.94</v>
      </c>
      <c r="H10" s="4">
        <v>10</v>
      </c>
      <c r="J10" s="4">
        <v>100000</v>
      </c>
      <c r="K10" s="4">
        <v>10</v>
      </c>
      <c r="L10" s="4">
        <f t="shared" si="0"/>
        <v>10000</v>
      </c>
      <c r="M10" s="4">
        <v>0.6</v>
      </c>
      <c r="N10" s="16">
        <f t="shared" si="1"/>
        <v>6000</v>
      </c>
      <c r="P10" s="52"/>
      <c r="Q10" s="11" t="s">
        <v>12</v>
      </c>
      <c r="R10" s="12">
        <f>SUM(N68:N70,N73:N74)</f>
        <v>52100</v>
      </c>
      <c r="S10" s="53">
        <f>SUM(P68:P70,P73:P74)</f>
        <v>60000</v>
      </c>
      <c r="T10" s="8">
        <f t="shared" si="3"/>
        <v>0.86833333333333329</v>
      </c>
      <c r="U10" s="41">
        <v>12</v>
      </c>
      <c r="V10" s="8">
        <f t="shared" si="4"/>
        <v>4341.666666666667</v>
      </c>
      <c r="X10" s="6" t="s">
        <v>16</v>
      </c>
      <c r="Y10" t="s">
        <v>25</v>
      </c>
    </row>
    <row r="11" spans="1:25" ht="15" thickBot="1" x14ac:dyDescent="0.4">
      <c r="A11" s="4" t="s">
        <v>5</v>
      </c>
      <c r="B11" s="5">
        <v>40002</v>
      </c>
      <c r="C11" s="4">
        <v>10.84</v>
      </c>
      <c r="D11" s="4">
        <v>0.6</v>
      </c>
      <c r="E11" s="4">
        <v>11.28</v>
      </c>
      <c r="F11" s="4">
        <v>1.04</v>
      </c>
      <c r="G11" s="4">
        <v>11.88</v>
      </c>
      <c r="H11" s="4">
        <v>10</v>
      </c>
      <c r="J11" s="4">
        <v>100000</v>
      </c>
      <c r="K11" s="4">
        <v>10</v>
      </c>
      <c r="L11" s="4">
        <f t="shared" si="0"/>
        <v>10000</v>
      </c>
      <c r="M11" s="4">
        <v>1.04</v>
      </c>
      <c r="N11" s="16">
        <f t="shared" si="1"/>
        <v>10400</v>
      </c>
      <c r="P11" s="52"/>
      <c r="Q11" s="13" t="s">
        <v>13</v>
      </c>
      <c r="R11" s="14">
        <f>SUM(N77:N78,N80:N81)</f>
        <v>39500</v>
      </c>
      <c r="S11" s="53">
        <f>SUM(P77:P78,P80:P81)</f>
        <v>40000</v>
      </c>
      <c r="T11" s="8">
        <f t="shared" si="3"/>
        <v>0.98750000000000004</v>
      </c>
      <c r="U11" s="41">
        <v>8</v>
      </c>
      <c r="V11" s="8">
        <f t="shared" si="4"/>
        <v>4937.5</v>
      </c>
    </row>
    <row r="12" spans="1:25" x14ac:dyDescent="0.35">
      <c r="A12" t="s">
        <v>6</v>
      </c>
      <c r="B12" s="1">
        <v>39923</v>
      </c>
      <c r="C12">
        <v>9.0299999999999994</v>
      </c>
      <c r="D12">
        <v>0.7</v>
      </c>
      <c r="E12">
        <v>10.9</v>
      </c>
      <c r="F12">
        <v>2.57</v>
      </c>
      <c r="G12">
        <v>11.6</v>
      </c>
      <c r="H12">
        <v>10</v>
      </c>
      <c r="J12">
        <v>100000</v>
      </c>
      <c r="K12">
        <v>10</v>
      </c>
      <c r="L12">
        <f t="shared" si="0"/>
        <v>10000</v>
      </c>
      <c r="M12">
        <v>2.57</v>
      </c>
      <c r="N12" s="15">
        <f t="shared" si="1"/>
        <v>25700</v>
      </c>
      <c r="P12" s="52">
        <f t="shared" si="2"/>
        <v>10000</v>
      </c>
      <c r="X12" s="7" t="s">
        <v>26</v>
      </c>
      <c r="Y12" t="s">
        <v>27</v>
      </c>
    </row>
    <row r="13" spans="1:25" x14ac:dyDescent="0.35">
      <c r="A13" t="s">
        <v>6</v>
      </c>
      <c r="B13" s="1">
        <v>39948</v>
      </c>
      <c r="C13">
        <v>9.76</v>
      </c>
      <c r="D13">
        <v>0.6</v>
      </c>
      <c r="E13">
        <v>10.9</v>
      </c>
      <c r="F13">
        <v>1.74</v>
      </c>
      <c r="G13">
        <v>11.5</v>
      </c>
      <c r="H13">
        <v>10</v>
      </c>
      <c r="J13">
        <v>100000</v>
      </c>
      <c r="K13">
        <v>10</v>
      </c>
      <c r="L13">
        <f t="shared" si="0"/>
        <v>10000</v>
      </c>
      <c r="M13">
        <v>1.74</v>
      </c>
      <c r="N13" s="15">
        <f t="shared" si="1"/>
        <v>17400</v>
      </c>
      <c r="P13" s="52">
        <f t="shared" si="2"/>
        <v>10000</v>
      </c>
    </row>
    <row r="14" spans="1:25" x14ac:dyDescent="0.35">
      <c r="A14" t="s">
        <v>6</v>
      </c>
      <c r="B14" s="1">
        <v>39967</v>
      </c>
      <c r="C14">
        <v>10.47</v>
      </c>
      <c r="D14">
        <v>0.6</v>
      </c>
      <c r="E14">
        <v>10.9</v>
      </c>
      <c r="F14">
        <v>1.03</v>
      </c>
      <c r="G14">
        <v>11.5</v>
      </c>
      <c r="H14">
        <v>10</v>
      </c>
      <c r="J14">
        <v>100000</v>
      </c>
      <c r="K14">
        <v>10</v>
      </c>
      <c r="L14">
        <f t="shared" si="0"/>
        <v>10000</v>
      </c>
      <c r="M14">
        <v>1.03</v>
      </c>
      <c r="N14" s="15">
        <f t="shared" si="1"/>
        <v>10300</v>
      </c>
      <c r="P14" s="52">
        <f t="shared" si="2"/>
        <v>10000</v>
      </c>
    </row>
    <row r="15" spans="1:25" x14ac:dyDescent="0.35">
      <c r="A15" t="s">
        <v>6</v>
      </c>
      <c r="B15" s="1">
        <v>39979</v>
      </c>
      <c r="C15">
        <v>10.25</v>
      </c>
      <c r="D15">
        <v>0.6</v>
      </c>
      <c r="E15">
        <v>10.5</v>
      </c>
      <c r="F15">
        <v>0.85</v>
      </c>
      <c r="G15">
        <v>11.1</v>
      </c>
      <c r="H15">
        <v>10</v>
      </c>
      <c r="J15">
        <v>100000</v>
      </c>
      <c r="K15">
        <v>10</v>
      </c>
      <c r="L15">
        <f t="shared" si="0"/>
        <v>10000</v>
      </c>
      <c r="M15">
        <v>0.85</v>
      </c>
      <c r="N15" s="15">
        <f t="shared" si="1"/>
        <v>8500</v>
      </c>
      <c r="P15" s="52">
        <f t="shared" si="2"/>
        <v>10000</v>
      </c>
    </row>
    <row r="16" spans="1:25" x14ac:dyDescent="0.35">
      <c r="A16" t="s">
        <v>6</v>
      </c>
      <c r="B16" s="1">
        <v>39986</v>
      </c>
      <c r="C16">
        <v>9.81</v>
      </c>
      <c r="D16">
        <v>0.6</v>
      </c>
      <c r="E16">
        <v>10.45</v>
      </c>
      <c r="F16">
        <v>1.24</v>
      </c>
      <c r="G16">
        <v>11.05</v>
      </c>
      <c r="H16">
        <v>10</v>
      </c>
      <c r="J16">
        <v>100000</v>
      </c>
      <c r="K16">
        <v>10</v>
      </c>
      <c r="L16">
        <f t="shared" si="0"/>
        <v>10000</v>
      </c>
      <c r="M16">
        <v>1.24</v>
      </c>
      <c r="N16" s="15">
        <f t="shared" si="1"/>
        <v>12400</v>
      </c>
      <c r="P16" s="52">
        <f t="shared" si="2"/>
        <v>10000</v>
      </c>
    </row>
    <row r="17" spans="1:19" x14ac:dyDescent="0.35">
      <c r="A17" t="s">
        <v>6</v>
      </c>
      <c r="B17" s="1">
        <v>40135</v>
      </c>
      <c r="C17">
        <v>10.27</v>
      </c>
      <c r="D17">
        <v>0.55000000000000004</v>
      </c>
      <c r="E17">
        <v>10.61</v>
      </c>
      <c r="F17">
        <v>0.89</v>
      </c>
      <c r="G17">
        <v>11.16</v>
      </c>
      <c r="H17">
        <v>10</v>
      </c>
      <c r="J17">
        <v>100000</v>
      </c>
      <c r="K17">
        <v>10</v>
      </c>
      <c r="L17">
        <f t="shared" si="0"/>
        <v>10000</v>
      </c>
      <c r="M17">
        <v>0.89</v>
      </c>
      <c r="N17" s="15">
        <f t="shared" si="1"/>
        <v>8900</v>
      </c>
      <c r="P17" s="52">
        <f t="shared" si="2"/>
        <v>10000</v>
      </c>
    </row>
    <row r="18" spans="1:19" x14ac:dyDescent="0.35">
      <c r="A18" t="s">
        <v>6</v>
      </c>
      <c r="B18" s="1">
        <v>40185</v>
      </c>
      <c r="C18">
        <v>10.18</v>
      </c>
      <c r="D18">
        <v>0.55000000000000004</v>
      </c>
      <c r="E18">
        <v>10.18</v>
      </c>
      <c r="F18">
        <v>0.55000000000000004</v>
      </c>
      <c r="G18">
        <v>10.73</v>
      </c>
      <c r="H18">
        <v>10</v>
      </c>
      <c r="J18">
        <v>100000</v>
      </c>
      <c r="K18">
        <v>10</v>
      </c>
      <c r="L18">
        <f t="shared" si="0"/>
        <v>10000</v>
      </c>
      <c r="M18">
        <v>0.55000000000000004</v>
      </c>
      <c r="N18" s="16">
        <f t="shared" si="1"/>
        <v>5500</v>
      </c>
      <c r="P18" s="52"/>
    </row>
    <row r="19" spans="1:19" x14ac:dyDescent="0.35">
      <c r="A19" t="s">
        <v>6</v>
      </c>
      <c r="B19" s="1">
        <v>40318</v>
      </c>
      <c r="C19">
        <v>9.44</v>
      </c>
      <c r="D19">
        <v>0.55000000000000004</v>
      </c>
      <c r="E19">
        <v>10.36</v>
      </c>
      <c r="F19">
        <v>1.47</v>
      </c>
      <c r="G19">
        <v>10.91</v>
      </c>
      <c r="H19">
        <v>10</v>
      </c>
      <c r="J19">
        <v>100000</v>
      </c>
      <c r="K19">
        <v>10</v>
      </c>
      <c r="L19">
        <f t="shared" si="0"/>
        <v>10000</v>
      </c>
      <c r="M19">
        <v>1.47</v>
      </c>
      <c r="N19" s="16">
        <f t="shared" si="1"/>
        <v>14700</v>
      </c>
      <c r="P19" s="52"/>
    </row>
    <row r="20" spans="1:19" x14ac:dyDescent="0.35">
      <c r="A20" t="s">
        <v>6</v>
      </c>
      <c r="B20" s="1">
        <v>40371</v>
      </c>
      <c r="C20">
        <v>10.32</v>
      </c>
      <c r="D20">
        <v>0.4</v>
      </c>
      <c r="E20">
        <v>10.36</v>
      </c>
      <c r="F20">
        <v>0.44</v>
      </c>
      <c r="G20">
        <v>10.76</v>
      </c>
      <c r="H20">
        <v>10</v>
      </c>
      <c r="J20">
        <v>100000</v>
      </c>
      <c r="K20">
        <v>10</v>
      </c>
      <c r="L20">
        <f t="shared" si="0"/>
        <v>10000</v>
      </c>
      <c r="M20">
        <v>0.44</v>
      </c>
      <c r="N20" s="16">
        <f t="shared" si="1"/>
        <v>4400</v>
      </c>
      <c r="P20" s="52"/>
    </row>
    <row r="21" spans="1:19" x14ac:dyDescent="0.35">
      <c r="A21" t="s">
        <v>6</v>
      </c>
      <c r="B21" s="1">
        <v>40379</v>
      </c>
      <c r="C21">
        <v>10.119999999999999</v>
      </c>
      <c r="D21">
        <v>0.4</v>
      </c>
      <c r="E21">
        <v>10.59</v>
      </c>
      <c r="F21">
        <v>0.87</v>
      </c>
      <c r="G21">
        <v>10.99</v>
      </c>
      <c r="H21">
        <v>10</v>
      </c>
      <c r="J21">
        <v>100000</v>
      </c>
      <c r="K21">
        <v>10</v>
      </c>
      <c r="L21">
        <f t="shared" si="0"/>
        <v>10000</v>
      </c>
      <c r="M21">
        <v>0.87</v>
      </c>
      <c r="N21" s="16">
        <f t="shared" si="1"/>
        <v>8700</v>
      </c>
      <c r="P21" s="52"/>
      <c r="Q21"/>
      <c r="R21"/>
      <c r="S21"/>
    </row>
    <row r="22" spans="1:19" x14ac:dyDescent="0.35">
      <c r="A22" s="4" t="s">
        <v>7</v>
      </c>
      <c r="B22" s="5">
        <v>40185</v>
      </c>
      <c r="C22" s="4">
        <v>10</v>
      </c>
      <c r="D22" s="4">
        <v>0.55000000000000004</v>
      </c>
      <c r="E22" s="4">
        <v>13.3</v>
      </c>
      <c r="F22" s="4">
        <v>3.85</v>
      </c>
      <c r="G22" s="4">
        <v>13.85</v>
      </c>
      <c r="H22" s="4">
        <v>10</v>
      </c>
      <c r="J22" s="4">
        <v>100000</v>
      </c>
      <c r="K22" s="4">
        <v>10</v>
      </c>
      <c r="L22" s="4">
        <f t="shared" si="0"/>
        <v>10000</v>
      </c>
      <c r="M22" s="4">
        <v>3.85</v>
      </c>
      <c r="N22" s="15">
        <f t="shared" si="1"/>
        <v>38500</v>
      </c>
      <c r="P22" s="52">
        <f t="shared" si="2"/>
        <v>10000</v>
      </c>
      <c r="Q22"/>
      <c r="R22"/>
      <c r="S22"/>
    </row>
    <row r="23" spans="1:19" x14ac:dyDescent="0.35">
      <c r="A23" s="4" t="s">
        <v>7</v>
      </c>
      <c r="B23" s="5">
        <v>40378</v>
      </c>
      <c r="C23" s="4">
        <v>9.7200000000000006</v>
      </c>
      <c r="D23" s="4">
        <v>0.4</v>
      </c>
      <c r="E23" s="4">
        <v>13.3</v>
      </c>
      <c r="F23" s="4">
        <v>3.98</v>
      </c>
      <c r="G23" s="4">
        <v>13.7</v>
      </c>
      <c r="H23" s="4">
        <v>10</v>
      </c>
      <c r="J23" s="4">
        <v>100000</v>
      </c>
      <c r="K23" s="4">
        <v>10</v>
      </c>
      <c r="L23" s="4">
        <f t="shared" si="0"/>
        <v>10000</v>
      </c>
      <c r="M23" s="4">
        <v>3.98</v>
      </c>
      <c r="N23" s="15">
        <f t="shared" si="1"/>
        <v>39800</v>
      </c>
      <c r="P23" s="52">
        <f t="shared" si="2"/>
        <v>10000</v>
      </c>
      <c r="Q23"/>
      <c r="R23"/>
      <c r="S23"/>
    </row>
    <row r="24" spans="1:19" x14ac:dyDescent="0.35">
      <c r="A24" s="4" t="s">
        <v>7</v>
      </c>
      <c r="B24" s="5">
        <v>40385</v>
      </c>
      <c r="C24" s="4">
        <v>9.66</v>
      </c>
      <c r="D24" s="4">
        <v>0.4</v>
      </c>
      <c r="E24" s="4">
        <v>13.3</v>
      </c>
      <c r="F24" s="4">
        <v>4.04</v>
      </c>
      <c r="G24" s="4">
        <v>13.7</v>
      </c>
      <c r="H24" s="4">
        <v>10</v>
      </c>
      <c r="J24" s="4">
        <v>100000</v>
      </c>
      <c r="K24" s="4">
        <v>10</v>
      </c>
      <c r="L24" s="4">
        <f t="shared" si="0"/>
        <v>10000</v>
      </c>
      <c r="M24" s="4">
        <v>4.04</v>
      </c>
      <c r="N24" s="15">
        <f t="shared" si="1"/>
        <v>40400</v>
      </c>
      <c r="P24" s="52">
        <f t="shared" si="2"/>
        <v>10000</v>
      </c>
      <c r="Q24"/>
      <c r="R24"/>
      <c r="S24"/>
    </row>
    <row r="25" spans="1:19" x14ac:dyDescent="0.35">
      <c r="A25" s="4" t="s">
        <v>7</v>
      </c>
      <c r="B25" s="5">
        <v>40472</v>
      </c>
      <c r="C25" s="4">
        <v>12.02</v>
      </c>
      <c r="D25" s="4">
        <v>0.5</v>
      </c>
      <c r="E25" s="4">
        <v>13.3</v>
      </c>
      <c r="F25" s="4">
        <v>1.78</v>
      </c>
      <c r="G25" s="4">
        <v>13.8</v>
      </c>
      <c r="H25" s="4">
        <v>10</v>
      </c>
      <c r="J25" s="4">
        <v>100000</v>
      </c>
      <c r="K25" s="4">
        <v>10</v>
      </c>
      <c r="L25" s="4">
        <f t="shared" si="0"/>
        <v>10000</v>
      </c>
      <c r="M25" s="4">
        <v>1.78</v>
      </c>
      <c r="N25" s="15">
        <f t="shared" si="1"/>
        <v>17800</v>
      </c>
      <c r="P25" s="52">
        <f t="shared" si="2"/>
        <v>10000</v>
      </c>
      <c r="Q25"/>
      <c r="R25"/>
      <c r="S25"/>
    </row>
    <row r="26" spans="1:19" x14ac:dyDescent="0.35">
      <c r="A26" s="4" t="s">
        <v>7</v>
      </c>
      <c r="B26" s="5">
        <v>40492</v>
      </c>
      <c r="C26" s="4">
        <v>13.1</v>
      </c>
      <c r="D26" s="4">
        <v>0.55000000000000004</v>
      </c>
      <c r="E26" s="4">
        <v>13.3</v>
      </c>
      <c r="F26" s="4">
        <v>0.75</v>
      </c>
      <c r="G26" s="4">
        <v>13.85</v>
      </c>
      <c r="H26" s="4">
        <v>10</v>
      </c>
      <c r="J26" s="4">
        <v>100000</v>
      </c>
      <c r="K26" s="4">
        <v>10</v>
      </c>
      <c r="L26" s="4">
        <f t="shared" si="0"/>
        <v>10000</v>
      </c>
      <c r="M26" s="4">
        <v>0.75</v>
      </c>
      <c r="N26" s="15">
        <f t="shared" si="1"/>
        <v>7500</v>
      </c>
      <c r="P26" s="52">
        <f t="shared" si="2"/>
        <v>10000</v>
      </c>
      <c r="Q26"/>
      <c r="R26"/>
      <c r="S26"/>
    </row>
    <row r="27" spans="1:19" x14ac:dyDescent="0.35">
      <c r="A27" s="4" t="s">
        <v>7</v>
      </c>
      <c r="B27" s="5">
        <v>40568</v>
      </c>
      <c r="C27" s="4">
        <v>13.74</v>
      </c>
      <c r="D27" s="4">
        <v>0.7</v>
      </c>
      <c r="E27" s="4">
        <v>14.51</v>
      </c>
      <c r="F27" s="4">
        <v>1.47</v>
      </c>
      <c r="G27" s="4">
        <v>15.21</v>
      </c>
      <c r="H27" s="4">
        <v>10</v>
      </c>
      <c r="J27" s="4">
        <v>100000</v>
      </c>
      <c r="K27" s="4">
        <v>10</v>
      </c>
      <c r="L27" s="4">
        <f t="shared" si="0"/>
        <v>10000</v>
      </c>
      <c r="M27" s="4">
        <v>1.47</v>
      </c>
      <c r="N27" s="16">
        <f t="shared" si="1"/>
        <v>14700</v>
      </c>
      <c r="P27" s="52"/>
      <c r="Q27"/>
      <c r="R27"/>
      <c r="S27"/>
    </row>
    <row r="28" spans="1:19" x14ac:dyDescent="0.35">
      <c r="A28" s="4" t="s">
        <v>7</v>
      </c>
      <c r="B28" s="5">
        <v>40589</v>
      </c>
      <c r="C28" s="4">
        <v>13.68</v>
      </c>
      <c r="D28" s="4">
        <v>0.7</v>
      </c>
      <c r="E28" s="4">
        <v>14.08</v>
      </c>
      <c r="F28" s="4">
        <v>1.1000000000000001</v>
      </c>
      <c r="G28" s="4">
        <v>14.78</v>
      </c>
      <c r="H28" s="4">
        <v>10</v>
      </c>
      <c r="J28" s="4">
        <v>100000</v>
      </c>
      <c r="K28" s="4">
        <v>10</v>
      </c>
      <c r="L28" s="4">
        <f t="shared" si="0"/>
        <v>10000</v>
      </c>
      <c r="M28" s="4">
        <v>1.1000000000000001</v>
      </c>
      <c r="N28" s="8">
        <f t="shared" si="1"/>
        <v>11000</v>
      </c>
      <c r="P28" s="52"/>
      <c r="Q28"/>
      <c r="R28"/>
      <c r="S28"/>
    </row>
    <row r="29" spans="1:19" x14ac:dyDescent="0.35">
      <c r="A29" s="4" t="s">
        <v>7</v>
      </c>
      <c r="B29" s="5">
        <v>40596</v>
      </c>
      <c r="C29" s="4">
        <v>12.98</v>
      </c>
      <c r="D29" s="4">
        <v>0.7</v>
      </c>
      <c r="E29" s="4">
        <v>14.08</v>
      </c>
      <c r="F29" s="4">
        <v>1.8</v>
      </c>
      <c r="G29" s="4">
        <v>14.78</v>
      </c>
      <c r="H29" s="4">
        <v>10</v>
      </c>
      <c r="J29" s="4">
        <v>100000</v>
      </c>
      <c r="K29" s="4">
        <v>10</v>
      </c>
      <c r="L29" s="4">
        <f t="shared" si="0"/>
        <v>10000</v>
      </c>
      <c r="M29" s="4">
        <v>1.8</v>
      </c>
      <c r="N29" s="8">
        <f t="shared" si="1"/>
        <v>18000</v>
      </c>
      <c r="P29" s="52"/>
      <c r="Q29"/>
      <c r="R29"/>
      <c r="S29"/>
    </row>
    <row r="30" spans="1:19" x14ac:dyDescent="0.35">
      <c r="A30" s="4" t="s">
        <v>7</v>
      </c>
      <c r="B30" s="5">
        <v>40735</v>
      </c>
      <c r="C30" s="4">
        <v>13.52</v>
      </c>
      <c r="D30" s="4">
        <v>0.65</v>
      </c>
      <c r="E30" s="4">
        <v>13.9</v>
      </c>
      <c r="F30" s="4">
        <v>1.03</v>
      </c>
      <c r="G30" s="4">
        <v>14.55</v>
      </c>
      <c r="H30" s="4">
        <v>10</v>
      </c>
      <c r="J30" s="4">
        <v>100000</v>
      </c>
      <c r="K30" s="4">
        <v>10</v>
      </c>
      <c r="L30" s="4">
        <f t="shared" si="0"/>
        <v>10000</v>
      </c>
      <c r="M30" s="4">
        <v>1.03</v>
      </c>
      <c r="N30" s="8">
        <f t="shared" si="1"/>
        <v>10300</v>
      </c>
      <c r="P30" s="52"/>
      <c r="Q30"/>
      <c r="R30"/>
      <c r="S30"/>
    </row>
    <row r="31" spans="1:19" x14ac:dyDescent="0.35">
      <c r="A31" s="4" t="s">
        <v>7</v>
      </c>
      <c r="B31" s="5">
        <v>40744</v>
      </c>
      <c r="C31" s="4">
        <v>13.78</v>
      </c>
      <c r="D31" s="4">
        <v>0.65</v>
      </c>
      <c r="E31" s="4">
        <v>13.83</v>
      </c>
      <c r="F31" s="4">
        <v>0.7</v>
      </c>
      <c r="G31" s="4">
        <v>14.48</v>
      </c>
      <c r="H31" s="4">
        <v>10</v>
      </c>
      <c r="J31" s="4">
        <v>100000</v>
      </c>
      <c r="K31" s="4">
        <v>10</v>
      </c>
      <c r="L31" s="4">
        <f t="shared" si="0"/>
        <v>10000</v>
      </c>
      <c r="M31" s="4">
        <v>0.7</v>
      </c>
      <c r="N31" s="8">
        <f t="shared" si="1"/>
        <v>7000</v>
      </c>
      <c r="P31" s="52"/>
      <c r="Q31"/>
      <c r="R31"/>
      <c r="S31"/>
    </row>
    <row r="32" spans="1:19" x14ac:dyDescent="0.35">
      <c r="A32" t="s">
        <v>8</v>
      </c>
      <c r="B32" s="1">
        <v>40568</v>
      </c>
      <c r="C32">
        <v>13.13</v>
      </c>
      <c r="D32">
        <v>0.7</v>
      </c>
      <c r="E32">
        <v>14.57</v>
      </c>
      <c r="F32">
        <v>2.14</v>
      </c>
      <c r="G32">
        <v>15.27</v>
      </c>
      <c r="H32">
        <v>10</v>
      </c>
      <c r="J32">
        <v>100000</v>
      </c>
      <c r="K32">
        <v>10</v>
      </c>
      <c r="L32">
        <f t="shared" si="0"/>
        <v>10000</v>
      </c>
      <c r="M32">
        <v>2.14</v>
      </c>
      <c r="N32" s="15">
        <f t="shared" si="1"/>
        <v>21400</v>
      </c>
      <c r="O32" s="8">
        <v>21400</v>
      </c>
      <c r="P32" s="52">
        <f t="shared" si="2"/>
        <v>10000</v>
      </c>
      <c r="Q32"/>
      <c r="R32"/>
      <c r="S32"/>
    </row>
    <row r="33" spans="1:19" x14ac:dyDescent="0.35">
      <c r="A33" t="s">
        <v>8</v>
      </c>
      <c r="B33" s="1">
        <v>40987</v>
      </c>
      <c r="C33">
        <v>13.66</v>
      </c>
      <c r="D33">
        <v>0.5</v>
      </c>
      <c r="E33">
        <v>15.03</v>
      </c>
      <c r="F33">
        <v>1.87</v>
      </c>
      <c r="G33">
        <v>15.53</v>
      </c>
      <c r="H33">
        <v>10</v>
      </c>
      <c r="J33">
        <v>100000</v>
      </c>
      <c r="K33">
        <v>10</v>
      </c>
      <c r="L33">
        <f t="shared" si="0"/>
        <v>10000</v>
      </c>
      <c r="M33">
        <v>1.87</v>
      </c>
      <c r="N33" s="8">
        <f t="shared" si="1"/>
        <v>18700</v>
      </c>
      <c r="P33" s="52"/>
      <c r="Q33"/>
      <c r="R33"/>
      <c r="S33"/>
    </row>
    <row r="34" spans="1:19" x14ac:dyDescent="0.35">
      <c r="A34" t="s">
        <v>8</v>
      </c>
      <c r="B34" s="1">
        <v>40996</v>
      </c>
      <c r="C34">
        <v>13.68</v>
      </c>
      <c r="D34">
        <v>0.5</v>
      </c>
      <c r="E34">
        <v>15.03</v>
      </c>
      <c r="F34">
        <v>1.85</v>
      </c>
      <c r="G34">
        <v>15.53</v>
      </c>
      <c r="H34">
        <v>10</v>
      </c>
      <c r="J34">
        <v>100000</v>
      </c>
      <c r="K34">
        <v>10</v>
      </c>
      <c r="L34">
        <f t="shared" si="0"/>
        <v>10000</v>
      </c>
      <c r="M34">
        <v>1.85</v>
      </c>
      <c r="N34" s="15">
        <f t="shared" si="1"/>
        <v>18500</v>
      </c>
      <c r="O34" s="8">
        <v>18500</v>
      </c>
      <c r="P34" s="52">
        <f t="shared" si="2"/>
        <v>10000</v>
      </c>
      <c r="Q34"/>
      <c r="R34"/>
      <c r="S34"/>
    </row>
    <row r="35" spans="1:19" x14ac:dyDescent="0.35">
      <c r="A35" t="s">
        <v>8</v>
      </c>
      <c r="B35" s="1">
        <v>41031</v>
      </c>
      <c r="C35">
        <v>14.8</v>
      </c>
      <c r="D35">
        <v>0.5</v>
      </c>
      <c r="E35">
        <v>14.8</v>
      </c>
      <c r="F35">
        <v>0.5</v>
      </c>
      <c r="G35">
        <v>15.3</v>
      </c>
      <c r="H35">
        <v>10</v>
      </c>
      <c r="J35">
        <v>100000</v>
      </c>
      <c r="K35">
        <v>10</v>
      </c>
      <c r="L35">
        <f t="shared" si="0"/>
        <v>10000</v>
      </c>
      <c r="M35">
        <v>0.5</v>
      </c>
      <c r="N35" s="15">
        <f t="shared" si="1"/>
        <v>5000</v>
      </c>
      <c r="O35" s="8">
        <v>5000</v>
      </c>
      <c r="P35" s="52">
        <f t="shared" si="2"/>
        <v>10000</v>
      </c>
      <c r="Q35"/>
      <c r="R35"/>
      <c r="S35"/>
    </row>
    <row r="36" spans="1:19" x14ac:dyDescent="0.35">
      <c r="A36" t="s">
        <v>8</v>
      </c>
      <c r="B36" s="1">
        <v>41052</v>
      </c>
      <c r="C36">
        <v>13.62</v>
      </c>
      <c r="D36">
        <v>0.5</v>
      </c>
      <c r="E36">
        <v>16.649999999999999</v>
      </c>
      <c r="F36">
        <v>3.53</v>
      </c>
      <c r="G36">
        <v>17.149999999999999</v>
      </c>
      <c r="H36">
        <v>10</v>
      </c>
      <c r="J36">
        <v>100000</v>
      </c>
      <c r="K36">
        <v>10</v>
      </c>
      <c r="L36">
        <f t="shared" si="0"/>
        <v>10000</v>
      </c>
      <c r="M36">
        <v>3.53</v>
      </c>
      <c r="N36" s="8">
        <f t="shared" si="1"/>
        <v>35300</v>
      </c>
      <c r="P36" s="52"/>
      <c r="Q36"/>
      <c r="R36"/>
      <c r="S36"/>
    </row>
    <row r="37" spans="1:19" x14ac:dyDescent="0.35">
      <c r="A37" t="s">
        <v>8</v>
      </c>
      <c r="B37" s="1">
        <v>41060</v>
      </c>
      <c r="C37">
        <v>13.4</v>
      </c>
      <c r="D37">
        <v>0.5</v>
      </c>
      <c r="E37">
        <v>16.649999999999999</v>
      </c>
      <c r="F37">
        <v>3.75</v>
      </c>
      <c r="G37">
        <v>17.149999999999999</v>
      </c>
      <c r="H37">
        <v>10</v>
      </c>
      <c r="J37">
        <v>100000</v>
      </c>
      <c r="K37">
        <v>10</v>
      </c>
      <c r="L37">
        <f t="shared" si="0"/>
        <v>10000</v>
      </c>
      <c r="M37">
        <v>3.75</v>
      </c>
      <c r="N37" s="15">
        <f t="shared" si="1"/>
        <v>37500</v>
      </c>
      <c r="O37" s="8">
        <v>37500</v>
      </c>
      <c r="P37" s="52">
        <f t="shared" si="2"/>
        <v>10000</v>
      </c>
      <c r="Q37"/>
      <c r="R37"/>
      <c r="S37"/>
    </row>
    <row r="38" spans="1:19" x14ac:dyDescent="0.35">
      <c r="A38" t="s">
        <v>8</v>
      </c>
      <c r="B38" s="1">
        <v>41086</v>
      </c>
      <c r="C38">
        <v>14.7</v>
      </c>
      <c r="D38">
        <v>0.5</v>
      </c>
      <c r="E38">
        <v>16.649999999999999</v>
      </c>
      <c r="F38">
        <v>2.4500000000000002</v>
      </c>
      <c r="G38">
        <v>17.149999999999999</v>
      </c>
      <c r="H38">
        <v>10</v>
      </c>
      <c r="J38">
        <v>100000</v>
      </c>
      <c r="K38">
        <v>10</v>
      </c>
      <c r="L38">
        <f t="shared" si="0"/>
        <v>10000</v>
      </c>
      <c r="M38">
        <v>2.4500000000000002</v>
      </c>
      <c r="N38" s="15">
        <f t="shared" si="1"/>
        <v>24500</v>
      </c>
      <c r="O38" s="8">
        <v>24500</v>
      </c>
      <c r="P38" s="52">
        <f t="shared" si="2"/>
        <v>10000</v>
      </c>
      <c r="Q38"/>
      <c r="R38"/>
      <c r="S38"/>
    </row>
    <row r="39" spans="1:19" x14ac:dyDescent="0.35">
      <c r="A39" t="s">
        <v>8</v>
      </c>
      <c r="B39" s="1">
        <v>41110</v>
      </c>
      <c r="C39">
        <v>17.579999999999998</v>
      </c>
      <c r="D39">
        <v>0.75</v>
      </c>
      <c r="E39">
        <v>17.579999999999998</v>
      </c>
      <c r="F39">
        <v>0.75</v>
      </c>
      <c r="G39">
        <v>18.329999999999998</v>
      </c>
      <c r="H39">
        <v>30</v>
      </c>
      <c r="J39">
        <v>100000</v>
      </c>
      <c r="K39">
        <v>30</v>
      </c>
      <c r="L39">
        <f t="shared" si="0"/>
        <v>30000</v>
      </c>
      <c r="M39">
        <v>0.75</v>
      </c>
      <c r="N39" s="8">
        <f t="shared" si="1"/>
        <v>22500</v>
      </c>
      <c r="P39" s="52"/>
      <c r="Q39"/>
      <c r="R39"/>
      <c r="S39"/>
    </row>
    <row r="40" spans="1:19" x14ac:dyDescent="0.35">
      <c r="A40" s="4" t="s">
        <v>9</v>
      </c>
      <c r="B40" s="5">
        <v>41017</v>
      </c>
      <c r="C40" s="4">
        <v>13.38</v>
      </c>
      <c r="D40" s="4">
        <v>0.5</v>
      </c>
      <c r="E40" s="4">
        <v>17.71</v>
      </c>
      <c r="F40" s="4">
        <v>4.83</v>
      </c>
      <c r="G40" s="4">
        <v>18.21</v>
      </c>
      <c r="H40" s="4">
        <v>10</v>
      </c>
      <c r="J40" s="4">
        <v>100000</v>
      </c>
      <c r="K40" s="4">
        <v>10</v>
      </c>
      <c r="L40" s="4">
        <f t="shared" si="0"/>
        <v>10000</v>
      </c>
      <c r="M40" s="4">
        <v>4.83</v>
      </c>
      <c r="N40" s="15">
        <f t="shared" si="1"/>
        <v>48300</v>
      </c>
      <c r="O40" s="8">
        <v>48300</v>
      </c>
      <c r="P40" s="52">
        <f t="shared" si="2"/>
        <v>10000</v>
      </c>
      <c r="Q40"/>
      <c r="R40"/>
      <c r="S40"/>
    </row>
    <row r="41" spans="1:19" x14ac:dyDescent="0.35">
      <c r="A41" s="4" t="s">
        <v>9</v>
      </c>
      <c r="B41" s="5">
        <v>41051</v>
      </c>
      <c r="C41" s="4">
        <v>12.82</v>
      </c>
      <c r="D41" s="4">
        <v>0.5</v>
      </c>
      <c r="E41" s="4">
        <v>17.71</v>
      </c>
      <c r="F41" s="4">
        <v>5.39</v>
      </c>
      <c r="G41" s="4">
        <v>18.21</v>
      </c>
      <c r="H41" s="4">
        <v>10</v>
      </c>
      <c r="J41" s="4">
        <v>100000</v>
      </c>
      <c r="K41" s="4">
        <v>10</v>
      </c>
      <c r="L41" s="4">
        <f t="shared" si="0"/>
        <v>10000</v>
      </c>
      <c r="M41" s="4">
        <v>5.39</v>
      </c>
      <c r="N41" s="15">
        <f t="shared" si="1"/>
        <v>53900</v>
      </c>
      <c r="P41" s="52">
        <f t="shared" si="2"/>
        <v>10000</v>
      </c>
      <c r="Q41"/>
      <c r="R41"/>
      <c r="S41"/>
    </row>
    <row r="42" spans="1:19" x14ac:dyDescent="0.35">
      <c r="A42" s="4" t="s">
        <v>9</v>
      </c>
      <c r="B42" s="5">
        <v>41114</v>
      </c>
      <c r="C42" s="4">
        <v>15.69</v>
      </c>
      <c r="D42" s="4">
        <v>0.75</v>
      </c>
      <c r="E42" s="4">
        <v>17.71</v>
      </c>
      <c r="F42" s="4">
        <v>2.77</v>
      </c>
      <c r="G42" s="4">
        <v>18.46</v>
      </c>
      <c r="H42" s="4">
        <v>10</v>
      </c>
      <c r="J42" s="4">
        <v>100000</v>
      </c>
      <c r="K42" s="4">
        <v>10</v>
      </c>
      <c r="L42" s="4">
        <f t="shared" si="0"/>
        <v>10000</v>
      </c>
      <c r="M42" s="4">
        <v>2.77</v>
      </c>
      <c r="N42" s="15">
        <f t="shared" si="1"/>
        <v>27700</v>
      </c>
      <c r="P42" s="52">
        <f t="shared" si="2"/>
        <v>10000</v>
      </c>
      <c r="Q42"/>
      <c r="R42"/>
      <c r="S42"/>
    </row>
    <row r="43" spans="1:19" x14ac:dyDescent="0.35">
      <c r="A43" s="4" t="s">
        <v>9</v>
      </c>
      <c r="B43" s="5">
        <v>41128</v>
      </c>
      <c r="C43" s="4">
        <v>15.66</v>
      </c>
      <c r="D43" s="4">
        <v>0.75</v>
      </c>
      <c r="E43" s="4">
        <v>17.71</v>
      </c>
      <c r="F43" s="4">
        <v>2.8</v>
      </c>
      <c r="G43" s="4">
        <v>18.46</v>
      </c>
      <c r="H43" s="4">
        <v>10</v>
      </c>
      <c r="J43" s="4">
        <v>100000</v>
      </c>
      <c r="K43" s="4">
        <v>10</v>
      </c>
      <c r="L43" s="4">
        <f t="shared" si="0"/>
        <v>10000</v>
      </c>
      <c r="M43" s="4">
        <v>2.8</v>
      </c>
      <c r="N43" s="15">
        <f t="shared" si="1"/>
        <v>28000</v>
      </c>
      <c r="P43" s="52">
        <f t="shared" si="2"/>
        <v>10000</v>
      </c>
      <c r="Q43"/>
      <c r="R43"/>
      <c r="S43"/>
    </row>
    <row r="44" spans="1:19" x14ac:dyDescent="0.35">
      <c r="A44" s="4" t="s">
        <v>9</v>
      </c>
      <c r="B44" s="5">
        <v>41404</v>
      </c>
      <c r="C44" s="4">
        <v>14.88</v>
      </c>
      <c r="D44" s="4">
        <v>0.68</v>
      </c>
      <c r="E44" s="4">
        <v>15.24</v>
      </c>
      <c r="F44" s="4">
        <v>1.04</v>
      </c>
      <c r="G44" s="4">
        <v>15.92</v>
      </c>
      <c r="H44" s="4">
        <v>10</v>
      </c>
      <c r="J44" s="4">
        <v>100000</v>
      </c>
      <c r="K44" s="4">
        <v>10</v>
      </c>
      <c r="L44" s="4">
        <f t="shared" si="0"/>
        <v>10000</v>
      </c>
      <c r="M44" s="4">
        <v>1.04</v>
      </c>
      <c r="N44" s="8">
        <f t="shared" si="1"/>
        <v>10400</v>
      </c>
      <c r="P44" s="52"/>
      <c r="Q44"/>
      <c r="R44"/>
      <c r="S44"/>
    </row>
    <row r="45" spans="1:19" x14ac:dyDescent="0.35">
      <c r="A45" s="4" t="s">
        <v>9</v>
      </c>
      <c r="B45" s="5">
        <v>41404</v>
      </c>
      <c r="C45" s="4">
        <v>14.88</v>
      </c>
      <c r="D45" s="4">
        <v>0.68</v>
      </c>
      <c r="E45" s="4">
        <v>15.24</v>
      </c>
      <c r="F45" s="4">
        <v>1.04</v>
      </c>
      <c r="G45" s="4">
        <v>15.92</v>
      </c>
      <c r="H45" s="4">
        <v>5</v>
      </c>
      <c r="J45" s="4">
        <v>100000</v>
      </c>
      <c r="K45" s="4">
        <v>5</v>
      </c>
      <c r="L45" s="4">
        <f t="shared" si="0"/>
        <v>5000</v>
      </c>
      <c r="M45" s="4">
        <v>1.04</v>
      </c>
      <c r="N45" s="8">
        <f t="shared" si="1"/>
        <v>5200</v>
      </c>
      <c r="P45" s="52"/>
      <c r="Q45"/>
      <c r="R45"/>
      <c r="S45"/>
    </row>
    <row r="46" spans="1:19" x14ac:dyDescent="0.35">
      <c r="A46" s="4" t="s">
        <v>9</v>
      </c>
      <c r="B46" s="5">
        <v>41414</v>
      </c>
      <c r="C46" s="4">
        <v>14.65</v>
      </c>
      <c r="D46" s="4">
        <v>0.68</v>
      </c>
      <c r="E46" s="4">
        <v>16.13</v>
      </c>
      <c r="F46" s="4">
        <v>2.16</v>
      </c>
      <c r="G46" s="4">
        <v>16.809999999999999</v>
      </c>
      <c r="H46" s="4">
        <v>15</v>
      </c>
      <c r="J46" s="4">
        <v>100000</v>
      </c>
      <c r="K46" s="4">
        <v>15</v>
      </c>
      <c r="L46" s="4">
        <f t="shared" si="0"/>
        <v>15000</v>
      </c>
      <c r="M46" s="4">
        <v>2.16</v>
      </c>
      <c r="N46" s="8">
        <f t="shared" si="1"/>
        <v>32400.000000000004</v>
      </c>
      <c r="P46" s="52"/>
      <c r="Q46"/>
      <c r="R46"/>
      <c r="S46"/>
    </row>
    <row r="47" spans="1:19" x14ac:dyDescent="0.35">
      <c r="A47" s="4" t="s">
        <v>9</v>
      </c>
      <c r="B47" s="5">
        <v>41467</v>
      </c>
      <c r="C47" s="4">
        <v>15.63</v>
      </c>
      <c r="D47" s="4">
        <v>0.68</v>
      </c>
      <c r="E47" s="4">
        <v>15.63</v>
      </c>
      <c r="F47" s="4">
        <v>0.68</v>
      </c>
      <c r="G47" s="4">
        <v>16.309999999999999</v>
      </c>
      <c r="H47" s="4">
        <v>10</v>
      </c>
      <c r="J47" s="4">
        <v>100000</v>
      </c>
      <c r="K47" s="4">
        <v>10</v>
      </c>
      <c r="L47" s="4">
        <f t="shared" si="0"/>
        <v>10000</v>
      </c>
      <c r="M47" s="4">
        <v>0.68</v>
      </c>
      <c r="N47" s="8">
        <f t="shared" si="1"/>
        <v>6800.0000000000009</v>
      </c>
      <c r="P47" s="52"/>
      <c r="Q47"/>
      <c r="R47"/>
      <c r="S47"/>
    </row>
    <row r="48" spans="1:19" x14ac:dyDescent="0.35">
      <c r="A48" s="4" t="s">
        <v>9</v>
      </c>
      <c r="B48" s="5">
        <v>41477</v>
      </c>
      <c r="C48" s="4">
        <v>15.2</v>
      </c>
      <c r="D48" s="4">
        <v>0.68</v>
      </c>
      <c r="E48" s="4">
        <v>15.2</v>
      </c>
      <c r="F48" s="4">
        <v>0.68</v>
      </c>
      <c r="G48" s="4">
        <v>15.88</v>
      </c>
      <c r="H48" s="4">
        <v>20</v>
      </c>
      <c r="J48" s="4">
        <v>100000</v>
      </c>
      <c r="K48" s="4">
        <v>20</v>
      </c>
      <c r="L48" s="4">
        <f t="shared" si="0"/>
        <v>20000</v>
      </c>
      <c r="M48" s="4">
        <v>0.68</v>
      </c>
      <c r="N48" s="8">
        <f t="shared" si="1"/>
        <v>13600.000000000002</v>
      </c>
      <c r="P48" s="52"/>
      <c r="Q48"/>
      <c r="R48"/>
      <c r="S48"/>
    </row>
    <row r="49" spans="1:19" x14ac:dyDescent="0.35">
      <c r="A49" t="s">
        <v>10</v>
      </c>
      <c r="B49" s="1">
        <v>41277</v>
      </c>
      <c r="C49">
        <v>12.92</v>
      </c>
      <c r="D49">
        <v>0.75</v>
      </c>
      <c r="E49">
        <v>14.89</v>
      </c>
      <c r="F49">
        <v>2.72</v>
      </c>
      <c r="G49">
        <v>15.64</v>
      </c>
      <c r="H49">
        <v>10</v>
      </c>
      <c r="J49">
        <v>100000</v>
      </c>
      <c r="K49">
        <v>10</v>
      </c>
      <c r="L49">
        <f t="shared" si="0"/>
        <v>10000</v>
      </c>
      <c r="M49">
        <v>2.72</v>
      </c>
      <c r="N49" s="15">
        <f t="shared" si="1"/>
        <v>27200.000000000004</v>
      </c>
      <c r="P49" s="52">
        <f t="shared" si="2"/>
        <v>10000</v>
      </c>
      <c r="Q49"/>
      <c r="R49"/>
      <c r="S49"/>
    </row>
    <row r="50" spans="1:19" x14ac:dyDescent="0.35">
      <c r="A50" t="s">
        <v>10</v>
      </c>
      <c r="B50" s="1">
        <v>41430</v>
      </c>
      <c r="C50">
        <v>13</v>
      </c>
      <c r="D50">
        <v>0.68</v>
      </c>
      <c r="E50">
        <v>14.89</v>
      </c>
      <c r="F50">
        <v>2.57</v>
      </c>
      <c r="G50">
        <v>15.57</v>
      </c>
      <c r="H50">
        <v>10</v>
      </c>
      <c r="J50">
        <v>100000</v>
      </c>
      <c r="K50">
        <v>10</v>
      </c>
      <c r="L50">
        <f t="shared" si="0"/>
        <v>10000</v>
      </c>
      <c r="M50">
        <v>2.57</v>
      </c>
      <c r="N50" s="15">
        <f t="shared" si="1"/>
        <v>25700</v>
      </c>
      <c r="P50" s="52">
        <f t="shared" si="2"/>
        <v>10000</v>
      </c>
      <c r="Q50"/>
      <c r="R50"/>
      <c r="S50"/>
    </row>
    <row r="51" spans="1:19" x14ac:dyDescent="0.35">
      <c r="A51" t="s">
        <v>10</v>
      </c>
      <c r="B51" s="1">
        <v>41438</v>
      </c>
      <c r="C51">
        <v>13.01</v>
      </c>
      <c r="D51">
        <v>0.68</v>
      </c>
      <c r="E51">
        <v>14.89</v>
      </c>
      <c r="F51">
        <v>2.56</v>
      </c>
      <c r="G51">
        <v>15.57</v>
      </c>
      <c r="H51">
        <v>10</v>
      </c>
      <c r="J51">
        <v>100000</v>
      </c>
      <c r="K51">
        <v>10</v>
      </c>
      <c r="L51">
        <f t="shared" si="0"/>
        <v>10000</v>
      </c>
      <c r="M51">
        <v>2.56</v>
      </c>
      <c r="N51" s="15">
        <f t="shared" si="1"/>
        <v>25600</v>
      </c>
      <c r="P51" s="52">
        <f t="shared" si="2"/>
        <v>10000</v>
      </c>
      <c r="Q51"/>
      <c r="R51"/>
      <c r="S51"/>
    </row>
    <row r="52" spans="1:19" x14ac:dyDescent="0.35">
      <c r="A52" t="s">
        <v>10</v>
      </c>
      <c r="B52" s="1">
        <v>41445</v>
      </c>
      <c r="C52">
        <v>12.85</v>
      </c>
      <c r="D52">
        <v>0.68</v>
      </c>
      <c r="E52">
        <v>14.89</v>
      </c>
      <c r="F52">
        <v>2.72</v>
      </c>
      <c r="G52">
        <v>15.57</v>
      </c>
      <c r="H52">
        <v>10</v>
      </c>
      <c r="J52">
        <v>100000</v>
      </c>
      <c r="K52">
        <v>10</v>
      </c>
      <c r="L52">
        <f t="shared" si="0"/>
        <v>10000</v>
      </c>
      <c r="M52">
        <v>2.72</v>
      </c>
      <c r="N52" s="15">
        <f t="shared" si="1"/>
        <v>27200.000000000004</v>
      </c>
      <c r="P52" s="52">
        <f t="shared" si="2"/>
        <v>10000</v>
      </c>
      <c r="Q52"/>
      <c r="R52"/>
      <c r="S52"/>
    </row>
    <row r="53" spans="1:19" x14ac:dyDescent="0.35">
      <c r="A53" t="s">
        <v>10</v>
      </c>
      <c r="B53" s="1">
        <v>41513</v>
      </c>
      <c r="C53">
        <v>13.7</v>
      </c>
      <c r="D53">
        <v>0.6</v>
      </c>
      <c r="E53">
        <v>14.89</v>
      </c>
      <c r="F53">
        <v>1.79</v>
      </c>
      <c r="G53">
        <v>15.49</v>
      </c>
      <c r="H53">
        <v>10</v>
      </c>
      <c r="J53">
        <v>100000</v>
      </c>
      <c r="K53">
        <v>10</v>
      </c>
      <c r="L53">
        <f t="shared" si="0"/>
        <v>10000</v>
      </c>
      <c r="M53">
        <v>1.79</v>
      </c>
      <c r="N53" s="15">
        <f t="shared" si="1"/>
        <v>17900</v>
      </c>
      <c r="P53" s="52">
        <f t="shared" si="2"/>
        <v>10000</v>
      </c>
      <c r="Q53"/>
      <c r="R53"/>
      <c r="S53"/>
    </row>
    <row r="54" spans="1:19" x14ac:dyDescent="0.35">
      <c r="A54" t="s">
        <v>10</v>
      </c>
      <c r="B54" s="1">
        <v>41533</v>
      </c>
      <c r="C54">
        <v>13.48</v>
      </c>
      <c r="D54">
        <v>0.7</v>
      </c>
      <c r="E54">
        <v>13.48</v>
      </c>
      <c r="F54">
        <v>0.7</v>
      </c>
      <c r="G54">
        <v>14.18</v>
      </c>
      <c r="H54">
        <v>10</v>
      </c>
      <c r="J54">
        <v>100000</v>
      </c>
      <c r="K54">
        <v>10</v>
      </c>
      <c r="L54">
        <f t="shared" si="0"/>
        <v>10000</v>
      </c>
      <c r="M54">
        <v>0.7</v>
      </c>
      <c r="N54" s="8">
        <f t="shared" si="1"/>
        <v>7000</v>
      </c>
      <c r="P54" s="52"/>
      <c r="Q54"/>
      <c r="R54"/>
      <c r="S54"/>
    </row>
    <row r="55" spans="1:19" x14ac:dyDescent="0.35">
      <c r="A55" t="s">
        <v>10</v>
      </c>
      <c r="B55" s="1">
        <v>41583</v>
      </c>
      <c r="C55">
        <v>12.59</v>
      </c>
      <c r="D55">
        <v>0.7</v>
      </c>
      <c r="E55">
        <v>13.2</v>
      </c>
      <c r="F55">
        <v>1.31</v>
      </c>
      <c r="G55">
        <v>13.9</v>
      </c>
      <c r="H55">
        <v>10</v>
      </c>
      <c r="J55">
        <v>100000</v>
      </c>
      <c r="K55">
        <v>10</v>
      </c>
      <c r="L55">
        <f t="shared" si="0"/>
        <v>10000</v>
      </c>
      <c r="M55">
        <v>1.31</v>
      </c>
      <c r="N55" s="8">
        <f t="shared" si="1"/>
        <v>13100</v>
      </c>
      <c r="P55" s="52"/>
      <c r="Q55"/>
      <c r="R55"/>
      <c r="S55"/>
    </row>
    <row r="56" spans="1:19" x14ac:dyDescent="0.35">
      <c r="A56" t="s">
        <v>10</v>
      </c>
      <c r="B56" s="1">
        <v>41618</v>
      </c>
      <c r="C56">
        <v>13.38</v>
      </c>
      <c r="D56">
        <v>0.57999999999999996</v>
      </c>
      <c r="E56">
        <v>13.47</v>
      </c>
      <c r="F56">
        <v>0.67</v>
      </c>
      <c r="G56">
        <v>14.05</v>
      </c>
      <c r="H56">
        <v>10</v>
      </c>
      <c r="J56">
        <v>100000</v>
      </c>
      <c r="K56">
        <v>10</v>
      </c>
      <c r="L56">
        <f t="shared" si="0"/>
        <v>10000</v>
      </c>
      <c r="M56">
        <v>0.67</v>
      </c>
      <c r="N56" s="8">
        <f t="shared" si="1"/>
        <v>6700</v>
      </c>
      <c r="P56" s="52"/>
      <c r="Q56"/>
      <c r="R56"/>
      <c r="S56"/>
    </row>
    <row r="57" spans="1:19" x14ac:dyDescent="0.35">
      <c r="A57" t="s">
        <v>10</v>
      </c>
      <c r="B57" s="1">
        <v>41684</v>
      </c>
      <c r="C57">
        <v>13.38</v>
      </c>
      <c r="D57">
        <v>0.5</v>
      </c>
      <c r="E57">
        <v>14.57</v>
      </c>
      <c r="F57">
        <v>1.69</v>
      </c>
      <c r="G57">
        <v>15.07</v>
      </c>
      <c r="H57">
        <v>10</v>
      </c>
      <c r="J57">
        <v>100000</v>
      </c>
      <c r="K57">
        <v>10</v>
      </c>
      <c r="L57">
        <f t="shared" si="0"/>
        <v>10000</v>
      </c>
      <c r="M57">
        <v>1.69</v>
      </c>
      <c r="N57" s="8">
        <f t="shared" si="1"/>
        <v>16900</v>
      </c>
      <c r="P57" s="52"/>
      <c r="Q57"/>
      <c r="R57"/>
      <c r="S57"/>
    </row>
    <row r="58" spans="1:19" x14ac:dyDescent="0.35">
      <c r="A58" t="s">
        <v>10</v>
      </c>
      <c r="B58" s="1">
        <v>41708</v>
      </c>
      <c r="C58">
        <v>14.19</v>
      </c>
      <c r="D58">
        <v>0.5</v>
      </c>
      <c r="E58">
        <v>14.19</v>
      </c>
      <c r="F58">
        <v>0.5</v>
      </c>
      <c r="G58">
        <v>14.69</v>
      </c>
      <c r="H58">
        <v>10</v>
      </c>
      <c r="J58">
        <v>100000</v>
      </c>
      <c r="K58">
        <v>10</v>
      </c>
      <c r="L58">
        <f t="shared" si="0"/>
        <v>10000</v>
      </c>
      <c r="M58">
        <v>0.5</v>
      </c>
      <c r="N58" s="8">
        <f t="shared" si="1"/>
        <v>5000</v>
      </c>
      <c r="P58" s="52"/>
      <c r="Q58"/>
      <c r="R58"/>
      <c r="S58"/>
    </row>
    <row r="59" spans="1:19" x14ac:dyDescent="0.35">
      <c r="A59" s="4" t="s">
        <v>11</v>
      </c>
      <c r="B59" s="5">
        <v>41712</v>
      </c>
      <c r="C59" s="4">
        <v>11.74</v>
      </c>
      <c r="D59" s="4">
        <v>0.5</v>
      </c>
      <c r="E59" s="4">
        <v>12.71</v>
      </c>
      <c r="F59" s="4">
        <v>1.47</v>
      </c>
      <c r="G59" s="4">
        <v>13.21</v>
      </c>
      <c r="H59" s="4">
        <v>10</v>
      </c>
      <c r="J59" s="4">
        <v>100000</v>
      </c>
      <c r="K59" s="4">
        <v>10</v>
      </c>
      <c r="L59" s="4">
        <f t="shared" si="0"/>
        <v>10000</v>
      </c>
      <c r="M59" s="4">
        <v>1.47</v>
      </c>
      <c r="N59" s="15">
        <f t="shared" si="1"/>
        <v>14700</v>
      </c>
      <c r="O59" s="8">
        <v>14700</v>
      </c>
      <c r="P59" s="52">
        <f t="shared" si="2"/>
        <v>10000</v>
      </c>
      <c r="Q59"/>
      <c r="R59"/>
      <c r="S59"/>
    </row>
    <row r="60" spans="1:19" x14ac:dyDescent="0.35">
      <c r="A60" s="4" t="s">
        <v>11</v>
      </c>
      <c r="B60" s="5">
        <v>41786</v>
      </c>
      <c r="C60" s="4">
        <v>12.39</v>
      </c>
      <c r="D60" s="4">
        <v>0.6</v>
      </c>
      <c r="E60" s="4">
        <v>12.44</v>
      </c>
      <c r="F60" s="4">
        <v>0.65</v>
      </c>
      <c r="G60" s="4">
        <v>13.04</v>
      </c>
      <c r="H60" s="4">
        <v>10</v>
      </c>
      <c r="J60" s="4">
        <v>100000</v>
      </c>
      <c r="K60" s="4">
        <v>10</v>
      </c>
      <c r="L60" s="4">
        <f t="shared" si="0"/>
        <v>10000</v>
      </c>
      <c r="M60" s="4">
        <v>0.65</v>
      </c>
      <c r="N60" s="15">
        <f t="shared" si="1"/>
        <v>6500</v>
      </c>
      <c r="O60" s="8">
        <v>6500</v>
      </c>
      <c r="P60" s="52">
        <f t="shared" si="2"/>
        <v>10000</v>
      </c>
      <c r="Q60"/>
      <c r="R60"/>
      <c r="S60"/>
    </row>
    <row r="61" spans="1:19" x14ac:dyDescent="0.35">
      <c r="A61" s="4" t="s">
        <v>11</v>
      </c>
      <c r="B61" s="5">
        <v>41820</v>
      </c>
      <c r="C61" s="4">
        <v>11.57</v>
      </c>
      <c r="D61" s="4">
        <v>0.6</v>
      </c>
      <c r="E61" s="4">
        <v>11.57</v>
      </c>
      <c r="F61" s="4">
        <v>0.6</v>
      </c>
      <c r="G61" s="4">
        <v>12.17</v>
      </c>
      <c r="H61" s="4">
        <v>10</v>
      </c>
      <c r="J61" s="4">
        <v>100000</v>
      </c>
      <c r="K61" s="4">
        <v>10</v>
      </c>
      <c r="L61" s="4">
        <f t="shared" si="0"/>
        <v>10000</v>
      </c>
      <c r="M61" s="4">
        <v>0.6</v>
      </c>
      <c r="N61" s="8">
        <f t="shared" si="1"/>
        <v>6000</v>
      </c>
      <c r="P61" s="52"/>
      <c r="Q61"/>
      <c r="R61"/>
      <c r="S61"/>
    </row>
    <row r="62" spans="1:19" x14ac:dyDescent="0.35">
      <c r="A62" s="4" t="s">
        <v>11</v>
      </c>
      <c r="B62" s="5">
        <v>41830</v>
      </c>
      <c r="C62" s="4">
        <v>10.93</v>
      </c>
      <c r="D62" s="4">
        <v>0.6</v>
      </c>
      <c r="E62" s="4">
        <v>11.08</v>
      </c>
      <c r="F62" s="4">
        <v>0.75</v>
      </c>
      <c r="G62" s="4">
        <v>11.68</v>
      </c>
      <c r="H62" s="4">
        <v>10</v>
      </c>
      <c r="J62" s="4">
        <v>100000</v>
      </c>
      <c r="K62" s="4">
        <v>10</v>
      </c>
      <c r="L62" s="4">
        <f t="shared" si="0"/>
        <v>10000</v>
      </c>
      <c r="M62" s="4">
        <v>0.75</v>
      </c>
      <c r="N62" s="8">
        <f t="shared" si="1"/>
        <v>7500</v>
      </c>
      <c r="P62" s="52"/>
      <c r="Q62"/>
      <c r="R62"/>
      <c r="S62"/>
    </row>
    <row r="63" spans="1:19" x14ac:dyDescent="0.35">
      <c r="A63" s="4" t="s">
        <v>11</v>
      </c>
      <c r="B63" s="5">
        <v>41849</v>
      </c>
      <c r="C63" s="4">
        <v>10.95</v>
      </c>
      <c r="D63" s="4">
        <v>0.6</v>
      </c>
      <c r="E63" s="4">
        <v>10.97</v>
      </c>
      <c r="F63" s="4">
        <v>0.62</v>
      </c>
      <c r="G63" s="4">
        <v>11.57</v>
      </c>
      <c r="H63" s="4">
        <v>10</v>
      </c>
      <c r="J63" s="4">
        <v>100000</v>
      </c>
      <c r="K63" s="4">
        <v>10</v>
      </c>
      <c r="L63" s="4">
        <f t="shared" si="0"/>
        <v>10000</v>
      </c>
      <c r="M63" s="4">
        <v>0.62</v>
      </c>
      <c r="N63" s="15">
        <f t="shared" si="1"/>
        <v>6200</v>
      </c>
      <c r="O63" s="8">
        <v>6200</v>
      </c>
      <c r="P63" s="52">
        <f t="shared" si="2"/>
        <v>10000</v>
      </c>
      <c r="Q63"/>
      <c r="R63"/>
      <c r="S63"/>
    </row>
    <row r="64" spans="1:19" x14ac:dyDescent="0.35">
      <c r="A64" s="4" t="s">
        <v>11</v>
      </c>
      <c r="B64" s="5">
        <v>42135</v>
      </c>
      <c r="C64" s="4">
        <v>9.83</v>
      </c>
      <c r="D64" s="4">
        <v>0.4</v>
      </c>
      <c r="E64" s="4">
        <v>9.83</v>
      </c>
      <c r="F64" s="4">
        <v>0.4</v>
      </c>
      <c r="G64" s="4">
        <v>10.23</v>
      </c>
      <c r="H64" s="4">
        <v>12.5</v>
      </c>
      <c r="J64" s="4">
        <v>100000</v>
      </c>
      <c r="K64" s="4">
        <v>12.5</v>
      </c>
      <c r="L64" s="4">
        <f t="shared" si="0"/>
        <v>12500</v>
      </c>
      <c r="M64" s="4">
        <v>0.4</v>
      </c>
      <c r="N64" s="8">
        <f t="shared" si="1"/>
        <v>5000</v>
      </c>
      <c r="P64" s="52"/>
      <c r="Q64"/>
      <c r="R64"/>
      <c r="S64"/>
    </row>
    <row r="65" spans="1:19" x14ac:dyDescent="0.35">
      <c r="A65" s="4" t="s">
        <v>11</v>
      </c>
      <c r="B65" s="5">
        <v>42144</v>
      </c>
      <c r="C65" s="4">
        <v>9.41</v>
      </c>
      <c r="D65" s="4">
        <v>0.4</v>
      </c>
      <c r="E65" s="4">
        <v>10.56</v>
      </c>
      <c r="F65" s="4">
        <v>1.55</v>
      </c>
      <c r="G65" s="4">
        <v>10.96</v>
      </c>
      <c r="H65" s="4">
        <v>12.5</v>
      </c>
      <c r="J65" s="4">
        <v>100000</v>
      </c>
      <c r="K65" s="4">
        <v>12.5</v>
      </c>
      <c r="L65" s="4">
        <f t="shared" si="0"/>
        <v>12500</v>
      </c>
      <c r="M65" s="4">
        <v>1.55</v>
      </c>
      <c r="N65" s="8">
        <f t="shared" si="1"/>
        <v>19375</v>
      </c>
      <c r="P65" s="52"/>
      <c r="Q65"/>
      <c r="R65"/>
      <c r="S65"/>
    </row>
    <row r="66" spans="1:19" x14ac:dyDescent="0.35">
      <c r="A66" s="4" t="s">
        <v>11</v>
      </c>
      <c r="B66" s="5">
        <v>42195</v>
      </c>
      <c r="C66" s="4">
        <v>10.44</v>
      </c>
      <c r="D66" s="4">
        <v>0.46</v>
      </c>
      <c r="E66" s="4">
        <v>10.45</v>
      </c>
      <c r="F66" s="4">
        <v>0.47</v>
      </c>
      <c r="G66" s="4">
        <v>10.91</v>
      </c>
      <c r="H66" s="4">
        <v>12.5</v>
      </c>
      <c r="J66" s="4">
        <v>100000</v>
      </c>
      <c r="K66" s="4">
        <v>12.5</v>
      </c>
      <c r="L66" s="4">
        <f t="shared" si="0"/>
        <v>12500</v>
      </c>
      <c r="M66" s="4">
        <v>0.47</v>
      </c>
      <c r="N66" s="8">
        <f t="shared" si="1"/>
        <v>5875</v>
      </c>
      <c r="P66" s="52"/>
      <c r="Q66"/>
      <c r="R66"/>
      <c r="S66"/>
    </row>
    <row r="67" spans="1:19" x14ac:dyDescent="0.35">
      <c r="A67" s="4" t="s">
        <v>11</v>
      </c>
      <c r="B67" s="5">
        <v>42205</v>
      </c>
      <c r="C67" s="4">
        <v>10.08</v>
      </c>
      <c r="D67" s="4">
        <v>0.46</v>
      </c>
      <c r="E67" s="4">
        <v>10.45</v>
      </c>
      <c r="F67" s="4">
        <v>0.83</v>
      </c>
      <c r="G67" s="4">
        <v>10.91</v>
      </c>
      <c r="H67" s="4">
        <v>12.5</v>
      </c>
      <c r="J67" s="4">
        <v>100000</v>
      </c>
      <c r="K67" s="4">
        <v>12.5</v>
      </c>
      <c r="L67" s="4">
        <f t="shared" ref="L67:L86" si="5">(J67*(K67/100))</f>
        <v>12500</v>
      </c>
      <c r="M67" s="4">
        <v>0.83</v>
      </c>
      <c r="N67" s="8">
        <f t="shared" ref="N67:N86" si="6">PRODUCT(M67,L67)</f>
        <v>10375</v>
      </c>
      <c r="P67" s="52"/>
      <c r="Q67"/>
      <c r="R67"/>
      <c r="S67"/>
    </row>
    <row r="68" spans="1:19" x14ac:dyDescent="0.35">
      <c r="A68" t="s">
        <v>12</v>
      </c>
      <c r="B68" s="1">
        <v>42191</v>
      </c>
      <c r="C68">
        <v>10.15</v>
      </c>
      <c r="D68">
        <v>0.46</v>
      </c>
      <c r="E68">
        <v>10.28</v>
      </c>
      <c r="F68">
        <v>0.59</v>
      </c>
      <c r="G68">
        <v>10.74</v>
      </c>
      <c r="H68">
        <v>10</v>
      </c>
      <c r="J68">
        <v>100000</v>
      </c>
      <c r="K68">
        <v>10</v>
      </c>
      <c r="L68">
        <f t="shared" si="5"/>
        <v>10000</v>
      </c>
      <c r="M68">
        <v>0.59</v>
      </c>
      <c r="N68" s="15">
        <f t="shared" si="6"/>
        <v>5900</v>
      </c>
      <c r="O68" s="8">
        <v>5900</v>
      </c>
      <c r="P68" s="52">
        <f t="shared" ref="P68:P81" si="7">L68</f>
        <v>10000</v>
      </c>
      <c r="Q68"/>
      <c r="R68"/>
      <c r="S68"/>
    </row>
    <row r="69" spans="1:19" x14ac:dyDescent="0.35">
      <c r="A69" t="s">
        <v>12</v>
      </c>
      <c r="B69" s="1">
        <v>42200</v>
      </c>
      <c r="C69">
        <v>10.16</v>
      </c>
      <c r="D69">
        <v>0.46</v>
      </c>
      <c r="E69">
        <v>10.16</v>
      </c>
      <c r="F69">
        <v>0.46</v>
      </c>
      <c r="G69">
        <v>10.62</v>
      </c>
      <c r="H69">
        <v>10</v>
      </c>
      <c r="J69">
        <v>100000</v>
      </c>
      <c r="K69">
        <v>10</v>
      </c>
      <c r="L69">
        <f t="shared" si="5"/>
        <v>10000</v>
      </c>
      <c r="M69">
        <v>0.46</v>
      </c>
      <c r="N69" s="15">
        <f t="shared" si="6"/>
        <v>4600</v>
      </c>
      <c r="O69" s="8">
        <v>4600</v>
      </c>
      <c r="P69" s="52">
        <f t="shared" si="7"/>
        <v>10000</v>
      </c>
      <c r="Q69"/>
      <c r="R69"/>
      <c r="S69"/>
    </row>
    <row r="70" spans="1:19" x14ac:dyDescent="0.35">
      <c r="A70" t="s">
        <v>12</v>
      </c>
      <c r="B70" s="1">
        <v>42482</v>
      </c>
      <c r="C70">
        <v>9.8699999999999992</v>
      </c>
      <c r="D70">
        <v>0.35</v>
      </c>
      <c r="E70">
        <v>10.76</v>
      </c>
      <c r="F70">
        <v>1.24</v>
      </c>
      <c r="G70">
        <v>11.11</v>
      </c>
      <c r="H70">
        <v>10</v>
      </c>
      <c r="J70">
        <v>100000</v>
      </c>
      <c r="K70">
        <v>10</v>
      </c>
      <c r="L70">
        <f t="shared" si="5"/>
        <v>10000</v>
      </c>
      <c r="M70">
        <v>1.24</v>
      </c>
      <c r="N70" s="15">
        <f t="shared" si="6"/>
        <v>12400</v>
      </c>
      <c r="O70" s="8">
        <v>12400</v>
      </c>
      <c r="P70" s="52">
        <f t="shared" si="7"/>
        <v>10000</v>
      </c>
      <c r="Q70"/>
      <c r="R70"/>
      <c r="S70"/>
    </row>
    <row r="71" spans="1:19" x14ac:dyDescent="0.35">
      <c r="A71" t="s">
        <v>12</v>
      </c>
      <c r="B71" s="1">
        <v>42508</v>
      </c>
      <c r="C71">
        <v>10.75</v>
      </c>
      <c r="D71">
        <v>0.46</v>
      </c>
      <c r="E71">
        <v>11.78</v>
      </c>
      <c r="F71">
        <v>1.49</v>
      </c>
      <c r="G71">
        <v>12.24</v>
      </c>
      <c r="H71">
        <v>10</v>
      </c>
      <c r="J71">
        <v>100000</v>
      </c>
      <c r="K71">
        <v>10</v>
      </c>
      <c r="L71">
        <f t="shared" si="5"/>
        <v>10000</v>
      </c>
      <c r="M71">
        <v>1.49</v>
      </c>
      <c r="N71" s="8">
        <f t="shared" si="6"/>
        <v>14900</v>
      </c>
      <c r="P71" s="52"/>
      <c r="Q71"/>
      <c r="R71"/>
      <c r="S71"/>
    </row>
    <row r="72" spans="1:19" x14ac:dyDescent="0.35">
      <c r="A72" t="s">
        <v>12</v>
      </c>
      <c r="B72" s="1">
        <v>42534</v>
      </c>
      <c r="C72">
        <v>11.69</v>
      </c>
      <c r="D72">
        <v>0.47</v>
      </c>
      <c r="E72">
        <v>11.75</v>
      </c>
      <c r="F72">
        <v>0.53</v>
      </c>
      <c r="G72">
        <v>12.22</v>
      </c>
      <c r="H72">
        <v>10</v>
      </c>
      <c r="J72">
        <v>100000</v>
      </c>
      <c r="K72">
        <v>10</v>
      </c>
      <c r="L72">
        <f t="shared" si="5"/>
        <v>10000</v>
      </c>
      <c r="M72">
        <v>0.53</v>
      </c>
      <c r="N72" s="8">
        <f t="shared" si="6"/>
        <v>5300</v>
      </c>
      <c r="P72" s="52"/>
      <c r="Q72"/>
      <c r="R72"/>
      <c r="S72"/>
    </row>
    <row r="73" spans="1:19" x14ac:dyDescent="0.35">
      <c r="A73" t="s">
        <v>12</v>
      </c>
      <c r="B73" s="1">
        <v>42552</v>
      </c>
      <c r="C73">
        <v>11.69</v>
      </c>
      <c r="D73">
        <v>0.48</v>
      </c>
      <c r="E73">
        <v>11.69</v>
      </c>
      <c r="F73">
        <v>0.48</v>
      </c>
      <c r="G73">
        <v>12.17</v>
      </c>
      <c r="H73">
        <v>10</v>
      </c>
      <c r="J73">
        <v>100000</v>
      </c>
      <c r="K73">
        <v>10</v>
      </c>
      <c r="L73">
        <f t="shared" si="5"/>
        <v>10000</v>
      </c>
      <c r="M73">
        <v>0.48</v>
      </c>
      <c r="N73" s="15">
        <f t="shared" si="6"/>
        <v>4800</v>
      </c>
      <c r="O73" s="8">
        <v>4800</v>
      </c>
      <c r="P73" s="52">
        <f t="shared" si="7"/>
        <v>10000</v>
      </c>
      <c r="Q73"/>
      <c r="R73"/>
      <c r="S73"/>
    </row>
    <row r="74" spans="1:19" x14ac:dyDescent="0.35">
      <c r="A74" t="s">
        <v>12</v>
      </c>
      <c r="B74" s="1">
        <v>42558</v>
      </c>
      <c r="C74">
        <v>10.54</v>
      </c>
      <c r="D74">
        <v>0.48</v>
      </c>
      <c r="E74">
        <v>11.28</v>
      </c>
      <c r="F74">
        <v>1.22</v>
      </c>
      <c r="G74">
        <v>11.76</v>
      </c>
      <c r="H74">
        <v>20</v>
      </c>
      <c r="J74">
        <v>100000</v>
      </c>
      <c r="K74">
        <v>20</v>
      </c>
      <c r="L74">
        <f t="shared" si="5"/>
        <v>20000</v>
      </c>
      <c r="M74">
        <v>1.22</v>
      </c>
      <c r="N74" s="15">
        <f t="shared" si="6"/>
        <v>24400</v>
      </c>
      <c r="O74" s="8">
        <v>24400</v>
      </c>
      <c r="P74" s="52">
        <f t="shared" si="7"/>
        <v>20000</v>
      </c>
      <c r="Q74"/>
      <c r="R74"/>
      <c r="S74"/>
    </row>
    <row r="75" spans="1:19" x14ac:dyDescent="0.35">
      <c r="A75" t="s">
        <v>12</v>
      </c>
      <c r="B75" s="1">
        <v>42566</v>
      </c>
      <c r="C75">
        <v>10.73</v>
      </c>
      <c r="D75">
        <v>0.5</v>
      </c>
      <c r="E75">
        <v>10.78</v>
      </c>
      <c r="F75">
        <v>0.55000000000000004</v>
      </c>
      <c r="G75">
        <v>11.28</v>
      </c>
      <c r="H75">
        <v>10</v>
      </c>
      <c r="J75">
        <v>100000</v>
      </c>
      <c r="K75">
        <v>10</v>
      </c>
      <c r="L75">
        <f t="shared" si="5"/>
        <v>10000</v>
      </c>
      <c r="M75">
        <v>0.55000000000000004</v>
      </c>
      <c r="N75" s="8">
        <f t="shared" si="6"/>
        <v>5500</v>
      </c>
      <c r="P75" s="52"/>
      <c r="Q75"/>
      <c r="R75"/>
      <c r="S75"/>
    </row>
    <row r="76" spans="1:19" x14ac:dyDescent="0.35">
      <c r="A76" t="s">
        <v>12</v>
      </c>
      <c r="B76" s="1">
        <v>42570</v>
      </c>
      <c r="C76">
        <v>10.44</v>
      </c>
      <c r="D76">
        <v>0.5</v>
      </c>
      <c r="E76">
        <v>10.44</v>
      </c>
      <c r="F76">
        <v>0.5</v>
      </c>
      <c r="G76">
        <v>10.94</v>
      </c>
      <c r="H76">
        <v>10</v>
      </c>
      <c r="J76">
        <v>100000</v>
      </c>
      <c r="K76">
        <v>10</v>
      </c>
      <c r="L76">
        <f t="shared" si="5"/>
        <v>10000</v>
      </c>
      <c r="M76">
        <v>0.5</v>
      </c>
      <c r="N76" s="8">
        <f t="shared" si="6"/>
        <v>5000</v>
      </c>
      <c r="P76" s="52"/>
      <c r="Q76"/>
      <c r="R76"/>
      <c r="S76"/>
    </row>
    <row r="77" spans="1:19" x14ac:dyDescent="0.35">
      <c r="A77" s="4" t="s">
        <v>13</v>
      </c>
      <c r="B77" s="5">
        <v>42482</v>
      </c>
      <c r="C77" s="4">
        <v>9.83</v>
      </c>
      <c r="D77" s="4">
        <v>0.35</v>
      </c>
      <c r="E77" s="4">
        <v>11.63</v>
      </c>
      <c r="F77" s="4">
        <v>2.15</v>
      </c>
      <c r="G77" s="4">
        <v>11.98</v>
      </c>
      <c r="H77" s="4">
        <v>10</v>
      </c>
      <c r="J77" s="4">
        <v>100000</v>
      </c>
      <c r="K77" s="4">
        <v>10</v>
      </c>
      <c r="L77" s="4">
        <f t="shared" si="5"/>
        <v>10000</v>
      </c>
      <c r="M77" s="4">
        <v>2.15</v>
      </c>
      <c r="N77" s="15">
        <f t="shared" si="6"/>
        <v>21500</v>
      </c>
      <c r="O77" s="8">
        <v>21500</v>
      </c>
      <c r="P77" s="52">
        <f t="shared" si="7"/>
        <v>10000</v>
      </c>
      <c r="Q77"/>
      <c r="R77"/>
      <c r="S77"/>
    </row>
    <row r="78" spans="1:19" x14ac:dyDescent="0.35">
      <c r="A78" s="4" t="s">
        <v>13</v>
      </c>
      <c r="B78" s="5">
        <v>42534</v>
      </c>
      <c r="C78" s="4">
        <v>11.59</v>
      </c>
      <c r="D78" s="4">
        <v>0.47</v>
      </c>
      <c r="E78" s="4">
        <v>11.59</v>
      </c>
      <c r="F78" s="4">
        <v>0.47</v>
      </c>
      <c r="G78" s="4">
        <v>12.06</v>
      </c>
      <c r="H78" s="4">
        <v>10</v>
      </c>
      <c r="J78" s="4">
        <v>100000</v>
      </c>
      <c r="K78" s="4">
        <v>10</v>
      </c>
      <c r="L78" s="4">
        <f t="shared" si="5"/>
        <v>10000</v>
      </c>
      <c r="M78" s="4">
        <v>0.47</v>
      </c>
      <c r="N78" s="15">
        <f t="shared" si="6"/>
        <v>4700</v>
      </c>
      <c r="O78" s="8">
        <v>4700</v>
      </c>
      <c r="P78" s="52">
        <f t="shared" si="7"/>
        <v>10000</v>
      </c>
      <c r="Q78"/>
      <c r="R78"/>
      <c r="S78"/>
    </row>
    <row r="79" spans="1:19" x14ac:dyDescent="0.35">
      <c r="A79" s="4" t="s">
        <v>13</v>
      </c>
      <c r="B79" s="5">
        <v>42558</v>
      </c>
      <c r="C79" s="4">
        <v>10.25</v>
      </c>
      <c r="D79" s="4">
        <v>0.48</v>
      </c>
      <c r="E79" s="4">
        <v>11.05</v>
      </c>
      <c r="F79" s="4">
        <v>1.29</v>
      </c>
      <c r="G79" s="4">
        <v>11.54</v>
      </c>
      <c r="H79" s="4">
        <v>10</v>
      </c>
      <c r="J79" s="4">
        <v>100000</v>
      </c>
      <c r="K79" s="4">
        <v>10</v>
      </c>
      <c r="L79" s="4">
        <f t="shared" si="5"/>
        <v>10000</v>
      </c>
      <c r="M79" s="4">
        <v>1.29</v>
      </c>
      <c r="N79" s="8">
        <f t="shared" si="6"/>
        <v>12900</v>
      </c>
      <c r="P79" s="52"/>
      <c r="Q79"/>
      <c r="R79"/>
      <c r="S79"/>
    </row>
    <row r="80" spans="1:19" x14ac:dyDescent="0.35">
      <c r="A80" s="4" t="s">
        <v>13</v>
      </c>
      <c r="B80" s="5">
        <v>42565</v>
      </c>
      <c r="C80" s="4">
        <v>10.62</v>
      </c>
      <c r="D80" s="4">
        <v>0.5</v>
      </c>
      <c r="E80" s="4">
        <v>10.66</v>
      </c>
      <c r="F80" s="4">
        <v>0.55000000000000004</v>
      </c>
      <c r="G80" s="4">
        <v>11.17</v>
      </c>
      <c r="H80" s="4">
        <v>10</v>
      </c>
      <c r="J80" s="4">
        <v>100000</v>
      </c>
      <c r="K80" s="4">
        <v>10</v>
      </c>
      <c r="L80" s="4">
        <f t="shared" si="5"/>
        <v>10000</v>
      </c>
      <c r="M80" s="4">
        <v>0.55000000000000004</v>
      </c>
      <c r="N80" s="15">
        <f t="shared" si="6"/>
        <v>5500</v>
      </c>
      <c r="O80" s="8">
        <v>5500</v>
      </c>
      <c r="P80" s="52">
        <f t="shared" si="7"/>
        <v>10000</v>
      </c>
      <c r="Q80"/>
      <c r="R80"/>
      <c r="S80"/>
    </row>
    <row r="81" spans="1:19" x14ac:dyDescent="0.35">
      <c r="A81" s="4" t="s">
        <v>13</v>
      </c>
      <c r="B81" s="5">
        <v>42573</v>
      </c>
      <c r="C81" s="4">
        <v>9.8800000000000008</v>
      </c>
      <c r="D81" s="4">
        <v>0.5</v>
      </c>
      <c r="E81" s="4">
        <v>10.16</v>
      </c>
      <c r="F81" s="4">
        <v>0.78</v>
      </c>
      <c r="G81" s="4">
        <v>10.66</v>
      </c>
      <c r="H81" s="4">
        <v>10</v>
      </c>
      <c r="J81" s="4">
        <v>100000</v>
      </c>
      <c r="K81" s="4">
        <v>10</v>
      </c>
      <c r="L81" s="4">
        <f t="shared" si="5"/>
        <v>10000</v>
      </c>
      <c r="M81" s="4">
        <v>0.78</v>
      </c>
      <c r="N81" s="15">
        <f t="shared" si="6"/>
        <v>7800</v>
      </c>
      <c r="O81" s="8">
        <v>7800</v>
      </c>
      <c r="P81" s="52">
        <f t="shared" si="7"/>
        <v>10000</v>
      </c>
      <c r="Q81"/>
      <c r="R81"/>
      <c r="S81"/>
    </row>
    <row r="82" spans="1:19" x14ac:dyDescent="0.35">
      <c r="A82" s="4" t="s">
        <v>13</v>
      </c>
      <c r="B82" s="5">
        <v>42755</v>
      </c>
      <c r="C82" s="4">
        <v>10.68</v>
      </c>
      <c r="D82" s="4">
        <v>0.36</v>
      </c>
      <c r="E82" s="4">
        <v>10.68</v>
      </c>
      <c r="F82" s="4">
        <v>0.36</v>
      </c>
      <c r="G82" s="4">
        <v>11.04</v>
      </c>
      <c r="H82" s="4">
        <v>10</v>
      </c>
      <c r="J82" s="4">
        <v>100000</v>
      </c>
      <c r="K82" s="4">
        <v>10</v>
      </c>
      <c r="L82" s="4">
        <f t="shared" si="5"/>
        <v>10000</v>
      </c>
      <c r="M82" s="4">
        <v>0.36</v>
      </c>
      <c r="N82" s="8">
        <f t="shared" si="6"/>
        <v>3600</v>
      </c>
      <c r="P82" s="52"/>
      <c r="Q82"/>
      <c r="R82"/>
      <c r="S82"/>
    </row>
    <row r="83" spans="1:19" x14ac:dyDescent="0.35">
      <c r="A83" s="4" t="s">
        <v>13</v>
      </c>
      <c r="B83" s="5">
        <v>42865</v>
      </c>
      <c r="C83" s="4">
        <v>9.6199999999999992</v>
      </c>
      <c r="D83" s="4">
        <v>0.36</v>
      </c>
      <c r="E83" s="4">
        <v>9.65</v>
      </c>
      <c r="F83" s="4">
        <v>0.4</v>
      </c>
      <c r="G83" s="4">
        <v>10.02</v>
      </c>
      <c r="H83" s="4">
        <v>10</v>
      </c>
      <c r="J83" s="4">
        <v>100000</v>
      </c>
      <c r="K83" s="4">
        <v>10</v>
      </c>
      <c r="L83" s="4">
        <f t="shared" si="5"/>
        <v>10000</v>
      </c>
      <c r="M83" s="4">
        <v>0.4</v>
      </c>
      <c r="N83" s="8">
        <f t="shared" si="6"/>
        <v>4000</v>
      </c>
      <c r="P83" s="52"/>
      <c r="Q83"/>
      <c r="R83"/>
      <c r="S83"/>
    </row>
    <row r="84" spans="1:19" x14ac:dyDescent="0.35">
      <c r="A84" s="4" t="s">
        <v>13</v>
      </c>
      <c r="B84" s="5">
        <v>42877</v>
      </c>
      <c r="C84" s="4">
        <v>9.56</v>
      </c>
      <c r="D84" s="4">
        <v>0.36</v>
      </c>
      <c r="E84" s="4">
        <v>10.25</v>
      </c>
      <c r="F84" s="4">
        <v>1.06</v>
      </c>
      <c r="G84" s="4">
        <v>10.62</v>
      </c>
      <c r="H84" s="4">
        <v>10</v>
      </c>
      <c r="J84" s="4">
        <v>100000</v>
      </c>
      <c r="K84" s="4">
        <v>10</v>
      </c>
      <c r="L84" s="4">
        <f t="shared" si="5"/>
        <v>10000</v>
      </c>
      <c r="M84" s="4">
        <v>1.06</v>
      </c>
      <c r="N84" s="8">
        <f t="shared" si="6"/>
        <v>10600</v>
      </c>
      <c r="P84" s="52"/>
      <c r="Q84"/>
      <c r="R84"/>
      <c r="S84"/>
    </row>
    <row r="85" spans="1:19" x14ac:dyDescent="0.35">
      <c r="A85" s="4" t="s">
        <v>13</v>
      </c>
      <c r="B85" s="5">
        <v>42926</v>
      </c>
      <c r="C85" s="4">
        <v>10.199999999999999</v>
      </c>
      <c r="D85" s="4">
        <v>0.36</v>
      </c>
      <c r="E85" s="4">
        <v>10.25</v>
      </c>
      <c r="F85" s="4">
        <v>0.42</v>
      </c>
      <c r="G85" s="4">
        <v>10.62</v>
      </c>
      <c r="H85" s="4">
        <v>10</v>
      </c>
      <c r="J85" s="4">
        <v>100000</v>
      </c>
      <c r="K85" s="4">
        <v>10</v>
      </c>
      <c r="L85" s="4">
        <f t="shared" si="5"/>
        <v>10000</v>
      </c>
      <c r="M85" s="4">
        <v>0.42</v>
      </c>
      <c r="N85" s="8">
        <f t="shared" si="6"/>
        <v>4200</v>
      </c>
      <c r="P85" s="52"/>
      <c r="Q85"/>
      <c r="R85"/>
      <c r="S85"/>
    </row>
    <row r="86" spans="1:19" x14ac:dyDescent="0.35">
      <c r="A86" s="4" t="s">
        <v>13</v>
      </c>
      <c r="B86" s="5">
        <v>42936</v>
      </c>
      <c r="C86" s="4">
        <v>10.130000000000001</v>
      </c>
      <c r="D86" s="4">
        <v>0.37</v>
      </c>
      <c r="E86" s="4">
        <v>10.130000000000001</v>
      </c>
      <c r="F86" s="4">
        <v>0.37</v>
      </c>
      <c r="G86" s="4">
        <v>10.5</v>
      </c>
      <c r="H86" s="4">
        <v>10</v>
      </c>
      <c r="J86" s="4">
        <v>100000</v>
      </c>
      <c r="K86" s="4">
        <v>10</v>
      </c>
      <c r="L86" s="4">
        <f t="shared" si="5"/>
        <v>10000</v>
      </c>
      <c r="M86" s="4">
        <v>0.37</v>
      </c>
      <c r="N86" s="8">
        <f t="shared" si="6"/>
        <v>3700</v>
      </c>
      <c r="P86" s="52"/>
      <c r="Q86"/>
      <c r="R86"/>
      <c r="S86"/>
    </row>
    <row r="87" spans="1:19" x14ac:dyDescent="0.35">
      <c r="N87" s="8"/>
      <c r="P87" s="52"/>
      <c r="Q87"/>
      <c r="R87"/>
      <c r="S87"/>
    </row>
    <row r="88" spans="1:19" x14ac:dyDescent="0.35">
      <c r="N88" s="8"/>
      <c r="P88" s="52"/>
      <c r="Q88"/>
      <c r="R88"/>
      <c r="S88"/>
    </row>
    <row r="89" spans="1:19" x14ac:dyDescent="0.35">
      <c r="N89" s="8"/>
      <c r="Q89"/>
      <c r="R89"/>
    </row>
    <row r="90" spans="1:19" x14ac:dyDescent="0.35">
      <c r="N90" s="8"/>
      <c r="Q90"/>
      <c r="R90"/>
    </row>
  </sheetData>
  <mergeCells count="1">
    <mergeCell ref="X2:Y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 Example</vt:lpstr>
      <vt:lpstr>Averages</vt:lpstr>
      <vt:lpstr>Corn PO</vt:lpstr>
      <vt:lpstr>Corn POMY</vt:lpstr>
      <vt:lpstr>Corn TS</vt:lpstr>
      <vt:lpstr>Corn TSMY</vt:lpstr>
      <vt:lpstr>Soybean PO</vt:lpstr>
      <vt:lpstr>Soybean POMY</vt:lpstr>
      <vt:lpstr>Soybean TS</vt:lpstr>
      <vt:lpstr>Soybean TSMY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Scully, Emily N. (MU-Student)</dc:creator>
  <cp:lastModifiedBy>Scully, Emily (MU-Student)</cp:lastModifiedBy>
  <dcterms:created xsi:type="dcterms:W3CDTF">2019-07-25T15:37:05Z</dcterms:created>
  <dcterms:modified xsi:type="dcterms:W3CDTF">2021-01-13T20:05:31Z</dcterms:modified>
</cp:coreProperties>
</file>