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ad to Data Analyst 2023\Project (Portfolio)\Excel\"/>
    </mc:Choice>
  </mc:AlternateContent>
  <xr:revisionPtr revIDLastSave="0" documentId="13_ncr:1_{C98E4666-0379-47C5-B5DB-F94A8A2697E2}" xr6:coauthVersionLast="47" xr6:coauthVersionMax="47" xr10:uidLastSave="{00000000-0000-0000-0000-000000000000}"/>
  <bookViews>
    <workbookView xWindow="-108" yWindow="-108" windowWidth="23256" windowHeight="12576" xr2:uid="{E79C73BF-E21B-4FB4-8B10-F821EA29CD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14" i="2"/>
  <c r="D18" i="2"/>
  <c r="D17" i="2"/>
  <c r="D15" i="2"/>
  <c r="D14" i="2"/>
  <c r="D8" i="2"/>
  <c r="D9" i="2" s="1"/>
  <c r="D6" i="2"/>
  <c r="D24" i="2" s="1"/>
  <c r="D5" i="2"/>
  <c r="D23" i="2" s="1"/>
  <c r="E23" i="2" s="1"/>
  <c r="L6" i="1"/>
  <c r="L7" i="1"/>
  <c r="L8" i="1"/>
  <c r="L5" i="1"/>
  <c r="E24" i="2" l="1"/>
  <c r="D26" i="2"/>
  <c r="D27" i="2" s="1"/>
  <c r="E5" i="2"/>
  <c r="E6" i="2"/>
</calcChain>
</file>

<file path=xl/sharedStrings.xml><?xml version="1.0" encoding="utf-8"?>
<sst xmlns="http://schemas.openxmlformats.org/spreadsheetml/2006/main" count="49" uniqueCount="35">
  <si>
    <t>Item</t>
  </si>
  <si>
    <t>Budget</t>
  </si>
  <si>
    <t>Actual</t>
  </si>
  <si>
    <t>Wages</t>
  </si>
  <si>
    <t>Lease</t>
  </si>
  <si>
    <t>Equipments</t>
  </si>
  <si>
    <t>Maintenance</t>
  </si>
  <si>
    <t>insurance</t>
  </si>
  <si>
    <t>Payroll taxes</t>
  </si>
  <si>
    <t>Cleaning</t>
  </si>
  <si>
    <t>Shampoo &amp; Others</t>
  </si>
  <si>
    <t>Electricity</t>
  </si>
  <si>
    <t>water</t>
  </si>
  <si>
    <t>Bank &amp; Card</t>
  </si>
  <si>
    <t>FB Ads</t>
  </si>
  <si>
    <t>App &amp; SMS Fees</t>
  </si>
  <si>
    <t>Legal fees</t>
  </si>
  <si>
    <t>Phone &amp; Internet</t>
  </si>
  <si>
    <t>Magazines</t>
  </si>
  <si>
    <t>Price</t>
  </si>
  <si>
    <t>Number</t>
  </si>
  <si>
    <t>Regular appointments</t>
  </si>
  <si>
    <t>Special Appointments</t>
  </si>
  <si>
    <t>Product Sales</t>
  </si>
  <si>
    <t>House calls</t>
  </si>
  <si>
    <t>Costs</t>
  </si>
  <si>
    <t>Variance</t>
  </si>
  <si>
    <t>Variance %</t>
  </si>
  <si>
    <t>Revenues</t>
  </si>
  <si>
    <t>Profit</t>
  </si>
  <si>
    <t>Top 5 Costs</t>
  </si>
  <si>
    <t>Payroll Taxes</t>
  </si>
  <si>
    <t>Bank &amp; Cards fees</t>
  </si>
  <si>
    <t>Mortgage or Rent</t>
  </si>
  <si>
    <t>Equioment 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</si>
</sst>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5C]#,##0.00"/>
    <numFmt numFmtId="165" formatCode="_-[$$-409]* #,##0.00_ ;_-[$$-409]* \-#,##0.00\ ;_-[$$-409]* &quot;-&quot;??_ ;_-@_ "/>
    <numFmt numFmtId="166" formatCode="[$$-409]#,##0.00_ ;\-[$$-409]#,##0.00\ 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b/>
      <sz val="26"/>
      <color theme="5"/>
      <name val="Calibri"/>
      <family val="2"/>
      <scheme val="minor"/>
    </font>
    <font>
      <b/>
      <sz val="26"/>
      <color theme="9"/>
      <name val="Calibri"/>
      <family val="2"/>
      <scheme val="minor"/>
    </font>
    <font>
      <b/>
      <sz val="26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9"/>
      </bottom>
      <diagonal/>
    </border>
    <border>
      <left/>
      <right/>
      <top/>
      <bottom style="thick">
        <color theme="3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165" fontId="0" fillId="2" borderId="0" xfId="0" applyNumberFormat="1" applyFill="1"/>
    <xf numFmtId="166" fontId="2" fillId="2" borderId="0" xfId="0" applyNumberFormat="1" applyFont="1" applyFill="1"/>
    <xf numFmtId="9" fontId="0" fillId="2" borderId="0" xfId="1" applyFont="1" applyFill="1"/>
    <xf numFmtId="164" fontId="0" fillId="2" borderId="0" xfId="0" applyNumberFormat="1" applyFill="1"/>
    <xf numFmtId="0" fontId="0" fillId="2" borderId="2" xfId="0" applyFill="1" applyBorder="1"/>
    <xf numFmtId="0" fontId="0" fillId="2" borderId="3" xfId="0" applyFill="1" applyBorder="1"/>
    <xf numFmtId="165" fontId="0" fillId="0" borderId="0" xfId="0" applyNumberFormat="1"/>
    <xf numFmtId="0" fontId="6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4">
    <dxf>
      <numFmt numFmtId="164" formatCode="[$$-45C]#,##0.00"/>
    </dxf>
    <dxf>
      <numFmt numFmtId="164" formatCode="[$$-45C]#,##0.00"/>
    </dxf>
    <dxf>
      <numFmt numFmtId="164" formatCode="[$$-45C]#,##0.00"/>
    </dxf>
    <dxf>
      <numFmt numFmtId="164" formatCode="[$$-45C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2</xdr:row>
      <xdr:rowOff>95250</xdr:rowOff>
    </xdr:from>
    <xdr:to>
      <xdr:col>5</xdr:col>
      <xdr:colOff>0</xdr:colOff>
      <xdr:row>2</xdr:row>
      <xdr:rowOff>428625</xdr:rowOff>
    </xdr:to>
    <xdr:pic>
      <xdr:nvPicPr>
        <xdr:cNvPr id="3" name="Graphic 2" descr="Gauge">
          <a:extLst>
            <a:ext uri="{FF2B5EF4-FFF2-40B4-BE49-F238E27FC236}">
              <a16:creationId xmlns:a16="http://schemas.microsoft.com/office/drawing/2014/main" id="{E78A0820-8D55-EB27-9CAE-7E0D2CF2C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76525" y="4572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11</xdr:row>
      <xdr:rowOff>123825</xdr:rowOff>
    </xdr:from>
    <xdr:to>
      <xdr:col>5</xdr:col>
      <xdr:colOff>19050</xdr:colOff>
      <xdr:row>11</xdr:row>
      <xdr:rowOff>428625</xdr:rowOff>
    </xdr:to>
    <xdr:pic>
      <xdr:nvPicPr>
        <xdr:cNvPr id="16" name="Graphic 15" descr="Bar graph with upward trend">
          <a:extLst>
            <a:ext uri="{FF2B5EF4-FFF2-40B4-BE49-F238E27FC236}">
              <a16:creationId xmlns:a16="http://schemas.microsoft.com/office/drawing/2014/main" id="{6BE42071-6F7C-53AF-4818-F05DF977A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24150" y="23812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20</xdr:row>
      <xdr:rowOff>76200</xdr:rowOff>
    </xdr:from>
    <xdr:to>
      <xdr:col>5</xdr:col>
      <xdr:colOff>28575</xdr:colOff>
      <xdr:row>20</xdr:row>
      <xdr:rowOff>428625</xdr:rowOff>
    </xdr:to>
    <xdr:pic>
      <xdr:nvPicPr>
        <xdr:cNvPr id="18" name="Graphic 17" descr="Coins">
          <a:extLst>
            <a:ext uri="{FF2B5EF4-FFF2-40B4-BE49-F238E27FC236}">
              <a16:creationId xmlns:a16="http://schemas.microsoft.com/office/drawing/2014/main" id="{6A5C10DB-B8EF-8FE9-C6FE-E857F4D3C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86050" y="4229100"/>
          <a:ext cx="352425" cy="3524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7FABD-F81C-434E-8666-BDA88B9579F0}" name="Costs" displayName="Costs" ref="B4:D20" totalsRowShown="0">
  <autoFilter ref="B4:D20" xr:uid="{B147FABD-F81C-434E-8666-BDA88B9579F0}"/>
  <sortState xmlns:xlrd2="http://schemas.microsoft.com/office/spreadsheetml/2017/richdata2" ref="B5:D20">
    <sortCondition descending="1" ref="D5:D20"/>
  </sortState>
  <tableColumns count="3">
    <tableColumn id="1" xr3:uid="{2A027D33-2D5B-4498-BE15-4928CE045A30}" name="Item"/>
    <tableColumn id="2" xr3:uid="{CD9F03CA-4680-4938-AA48-2CA49F23DA41}" name="Budget"/>
    <tableColumn id="3" xr3:uid="{4C9A4911-8A46-4A78-9F6B-4F4DB87D41F6}" name="Actu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B0845D-48C7-46F0-BE42-04AE7555748A}" name="Revenues" displayName="Revenues" ref="H4:L8" totalsRowShown="0">
  <autoFilter ref="H4:L8" xr:uid="{23B0845D-48C7-46F0-BE42-04AE7555748A}"/>
  <tableColumns count="5">
    <tableColumn id="1" xr3:uid="{7B203A21-FD85-4ED6-90E3-5BD93056861B}" name="Item"/>
    <tableColumn id="2" xr3:uid="{722E5B10-B7B7-461B-9891-8CDB9652C53D}" name="Budget" dataDxfId="3"/>
    <tableColumn id="3" xr3:uid="{4C713C40-00EC-4D18-90C8-9B5726F2D7B6}" name="Price" dataDxfId="2"/>
    <tableColumn id="4" xr3:uid="{CDE1DDE7-A41C-41C2-B4FB-2AC39E2DE4DA}" name="Number" dataDxfId="1"/>
    <tableColumn id="5" xr3:uid="{C414A3AC-0807-4A6A-9F03-02EEEAD869AB}" name="Actual" dataDxfId="0">
      <calculatedColumnFormula>Revenues[[#This Row],[Price]]*Revenues[[#This Row],[Number]]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F4F2-BF1A-4EC2-9479-167C275F49AC}">
  <sheetPr>
    <pageSetUpPr fitToPage="1"/>
  </sheetPr>
  <dimension ref="B4:L20"/>
  <sheetViews>
    <sheetView tabSelected="1" zoomScaleNormal="100" workbookViewId="0">
      <selection activeCell="I7" sqref="I7"/>
    </sheetView>
  </sheetViews>
  <sheetFormatPr defaultRowHeight="14.4" x14ac:dyDescent="0.3"/>
  <cols>
    <col min="2" max="2" width="16.44140625" bestFit="1" customWidth="1"/>
    <col min="3" max="3" width="8.88671875" customWidth="1"/>
    <col min="4" max="4" width="8.21875" customWidth="1"/>
    <col min="8" max="8" width="19" bestFit="1" customWidth="1"/>
    <col min="9" max="9" width="10" style="1" bestFit="1" customWidth="1"/>
    <col min="10" max="10" width="8.88671875" style="1"/>
    <col min="11" max="11" width="9.77734375" style="1" customWidth="1"/>
    <col min="12" max="12" width="10" bestFit="1" customWidth="1"/>
  </cols>
  <sheetData>
    <row r="4" spans="2:12" x14ac:dyDescent="0.3">
      <c r="B4" t="s">
        <v>0</v>
      </c>
      <c r="C4" t="s">
        <v>1</v>
      </c>
      <c r="D4" t="s">
        <v>2</v>
      </c>
      <c r="H4" t="s">
        <v>0</v>
      </c>
      <c r="I4" s="1" t="s">
        <v>1</v>
      </c>
      <c r="J4" s="1" t="s">
        <v>19</v>
      </c>
      <c r="K4" s="1" t="s">
        <v>20</v>
      </c>
      <c r="L4" t="s">
        <v>2</v>
      </c>
    </row>
    <row r="5" spans="2:12" x14ac:dyDescent="0.3">
      <c r="B5" t="s">
        <v>3</v>
      </c>
      <c r="C5">
        <v>10000</v>
      </c>
      <c r="D5">
        <v>9250</v>
      </c>
      <c r="H5" t="s">
        <v>21</v>
      </c>
      <c r="I5" s="1">
        <v>12000</v>
      </c>
      <c r="J5" s="1">
        <v>30</v>
      </c>
      <c r="K5" s="1">
        <v>360</v>
      </c>
      <c r="L5" s="1">
        <f>Revenues[[#This Row],[Price]]*Revenues[[#This Row],[Number]]</f>
        <v>10800</v>
      </c>
    </row>
    <row r="6" spans="2:12" x14ac:dyDescent="0.3">
      <c r="B6" t="s">
        <v>8</v>
      </c>
      <c r="C6">
        <v>2300</v>
      </c>
      <c r="D6">
        <v>2100</v>
      </c>
      <c r="H6" t="s">
        <v>22</v>
      </c>
      <c r="I6" s="1">
        <v>4500</v>
      </c>
      <c r="J6" s="1">
        <v>60</v>
      </c>
      <c r="K6" s="1">
        <v>120</v>
      </c>
      <c r="L6" s="1">
        <f>Revenues[[#This Row],[Price]]*Revenues[[#This Row],[Number]]</f>
        <v>7200</v>
      </c>
    </row>
    <row r="7" spans="2:12" x14ac:dyDescent="0.3">
      <c r="B7" t="s">
        <v>13</v>
      </c>
      <c r="C7">
        <v>500</v>
      </c>
      <c r="D7">
        <v>612</v>
      </c>
      <c r="H7" t="s">
        <v>23</v>
      </c>
      <c r="I7" s="1">
        <v>1000</v>
      </c>
      <c r="J7" s="1">
        <v>50</v>
      </c>
      <c r="K7" s="1">
        <v>30</v>
      </c>
      <c r="L7" s="1">
        <f>Revenues[[#This Row],[Price]]*Revenues[[#This Row],[Number]]</f>
        <v>1500</v>
      </c>
    </row>
    <row r="8" spans="2:12" x14ac:dyDescent="0.3">
      <c r="B8" t="s">
        <v>4</v>
      </c>
      <c r="C8">
        <v>600</v>
      </c>
      <c r="D8">
        <v>550</v>
      </c>
      <c r="H8" t="s">
        <v>24</v>
      </c>
      <c r="I8" s="1">
        <v>1000</v>
      </c>
      <c r="J8" s="1">
        <v>50</v>
      </c>
      <c r="K8" s="1">
        <v>10</v>
      </c>
      <c r="L8" s="1">
        <f>Revenues[[#This Row],[Price]]*Revenues[[#This Row],[Number]]</f>
        <v>500</v>
      </c>
    </row>
    <row r="9" spans="2:12" x14ac:dyDescent="0.3">
      <c r="B9" t="s">
        <v>5</v>
      </c>
      <c r="C9">
        <v>450</v>
      </c>
      <c r="D9">
        <v>450</v>
      </c>
    </row>
    <row r="10" spans="2:12" x14ac:dyDescent="0.3">
      <c r="B10" t="s">
        <v>10</v>
      </c>
      <c r="C10">
        <v>400</v>
      </c>
      <c r="D10">
        <v>390</v>
      </c>
    </row>
    <row r="11" spans="2:12" x14ac:dyDescent="0.3">
      <c r="B11" t="s">
        <v>11</v>
      </c>
      <c r="C11">
        <v>380</v>
      </c>
      <c r="D11">
        <v>293</v>
      </c>
    </row>
    <row r="12" spans="2:12" x14ac:dyDescent="0.3">
      <c r="B12" t="s">
        <v>9</v>
      </c>
      <c r="C12">
        <v>400</v>
      </c>
      <c r="D12">
        <v>280</v>
      </c>
    </row>
    <row r="13" spans="2:12" x14ac:dyDescent="0.3">
      <c r="B13" t="s">
        <v>12</v>
      </c>
      <c r="C13">
        <v>120</v>
      </c>
      <c r="D13">
        <v>180</v>
      </c>
    </row>
    <row r="14" spans="2:12" x14ac:dyDescent="0.3">
      <c r="B14" t="s">
        <v>14</v>
      </c>
      <c r="C14">
        <v>85</v>
      </c>
      <c r="D14">
        <v>124</v>
      </c>
    </row>
    <row r="15" spans="2:12" x14ac:dyDescent="0.3">
      <c r="B15" t="s">
        <v>17</v>
      </c>
      <c r="C15">
        <v>120</v>
      </c>
      <c r="D15">
        <v>120</v>
      </c>
    </row>
    <row r="16" spans="2:12" x14ac:dyDescent="0.3">
      <c r="B16" t="s">
        <v>6</v>
      </c>
      <c r="C16">
        <v>100</v>
      </c>
      <c r="D16">
        <v>60</v>
      </c>
    </row>
    <row r="17" spans="2:4" x14ac:dyDescent="0.3">
      <c r="B17" t="s">
        <v>15</v>
      </c>
      <c r="C17">
        <v>60</v>
      </c>
      <c r="D17">
        <v>60</v>
      </c>
    </row>
    <row r="18" spans="2:4" x14ac:dyDescent="0.3">
      <c r="B18" t="s">
        <v>16</v>
      </c>
      <c r="C18">
        <v>60</v>
      </c>
      <c r="D18">
        <v>60</v>
      </c>
    </row>
    <row r="19" spans="2:4" x14ac:dyDescent="0.3">
      <c r="B19" t="s">
        <v>7</v>
      </c>
      <c r="C19">
        <v>40</v>
      </c>
      <c r="D19">
        <v>38</v>
      </c>
    </row>
    <row r="20" spans="2:4" x14ac:dyDescent="0.3">
      <c r="B20" t="s">
        <v>18</v>
      </c>
      <c r="C20">
        <v>10</v>
      </c>
      <c r="D20">
        <v>4</v>
      </c>
    </row>
  </sheetData>
  <pageMargins left="0.7" right="0.7" top="0.75" bottom="0.75" header="0.3" footer="0.3"/>
  <pageSetup scale="71" fitToHeight="0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3A12-89C1-43FA-AB78-BF74A1803957}">
  <dimension ref="B3:I28"/>
  <sheetViews>
    <sheetView zoomScale="80" zoomScaleNormal="80" workbookViewId="0">
      <selection activeCell="D6" sqref="D6"/>
    </sheetView>
  </sheetViews>
  <sheetFormatPr defaultRowHeight="14.4" x14ac:dyDescent="0.3"/>
  <cols>
    <col min="2" max="2" width="2.77734375" customWidth="1"/>
    <col min="3" max="3" width="10" bestFit="1" customWidth="1"/>
    <col min="4" max="4" width="12.109375" bestFit="1" customWidth="1"/>
    <col min="5" max="5" width="11.109375" bestFit="1" customWidth="1"/>
    <col min="6" max="6" width="2.77734375" customWidth="1"/>
    <col min="7" max="7" width="3.6640625" customWidth="1"/>
    <col min="8" max="8" width="16.6640625" customWidth="1"/>
    <col min="9" max="9" width="11" bestFit="1" customWidth="1"/>
  </cols>
  <sheetData>
    <row r="3" spans="2:9" ht="34.200000000000003" thickBot="1" x14ac:dyDescent="0.7">
      <c r="B3" s="4"/>
      <c r="C3" s="13" t="s">
        <v>25</v>
      </c>
      <c r="D3" s="13"/>
      <c r="E3" s="3"/>
      <c r="F3" s="4"/>
      <c r="H3" s="2" t="s">
        <v>30</v>
      </c>
    </row>
    <row r="4" spans="2:9" ht="15" thickTop="1" x14ac:dyDescent="0.3">
      <c r="B4" s="4"/>
      <c r="C4" s="4"/>
      <c r="D4" s="4"/>
      <c r="E4" s="4"/>
      <c r="F4" s="4"/>
    </row>
    <row r="5" spans="2:9" x14ac:dyDescent="0.3">
      <c r="B5" s="4"/>
      <c r="C5" s="4" t="s">
        <v>1</v>
      </c>
      <c r="D5" s="5">
        <f>SUM(Costs[Budget])</f>
        <v>15625</v>
      </c>
      <c r="E5" s="5">
        <f>D5</f>
        <v>15625</v>
      </c>
      <c r="F5" s="4"/>
      <c r="H5" t="s">
        <v>3</v>
      </c>
      <c r="I5" s="11">
        <v>9250</v>
      </c>
    </row>
    <row r="6" spans="2:9" x14ac:dyDescent="0.3">
      <c r="B6" s="4"/>
      <c r="C6" s="4" t="s">
        <v>2</v>
      </c>
      <c r="D6" s="5">
        <f>SUM(Costs[Actual])</f>
        <v>14571</v>
      </c>
      <c r="E6" s="5">
        <f>D6</f>
        <v>14571</v>
      </c>
      <c r="F6" s="4"/>
      <c r="H6" t="s">
        <v>31</v>
      </c>
      <c r="I6" s="11">
        <v>2100</v>
      </c>
    </row>
    <row r="7" spans="2:9" x14ac:dyDescent="0.3">
      <c r="B7" s="4"/>
      <c r="C7" s="4"/>
      <c r="D7" s="5"/>
      <c r="E7" s="4"/>
      <c r="F7" s="4"/>
      <c r="H7" t="s">
        <v>32</v>
      </c>
      <c r="I7" s="11">
        <v>612</v>
      </c>
    </row>
    <row r="8" spans="2:9" x14ac:dyDescent="0.3">
      <c r="B8" s="4"/>
      <c r="C8" s="4" t="s">
        <v>26</v>
      </c>
      <c r="D8" s="6">
        <f>D6-D5</f>
        <v>-1054</v>
      </c>
      <c r="E8" s="4"/>
      <c r="F8" s="4"/>
      <c r="H8" t="s">
        <v>33</v>
      </c>
      <c r="I8" s="11">
        <v>550</v>
      </c>
    </row>
    <row r="9" spans="2:9" x14ac:dyDescent="0.3">
      <c r="B9" s="4"/>
      <c r="C9" s="4" t="s">
        <v>27</v>
      </c>
      <c r="D9" s="7">
        <f>D8/D5</f>
        <v>-6.7456000000000002E-2</v>
      </c>
      <c r="E9" s="4"/>
      <c r="F9" s="4"/>
      <c r="H9" t="s">
        <v>34</v>
      </c>
      <c r="I9" s="11">
        <v>450</v>
      </c>
    </row>
    <row r="10" spans="2:9" x14ac:dyDescent="0.3">
      <c r="B10" s="4"/>
      <c r="C10" s="4"/>
      <c r="D10" s="4"/>
      <c r="E10" s="4"/>
      <c r="F10" s="4"/>
    </row>
    <row r="12" spans="2:9" ht="34.200000000000003" thickBot="1" x14ac:dyDescent="0.7">
      <c r="B12" s="4"/>
      <c r="C12" s="14" t="s">
        <v>28</v>
      </c>
      <c r="D12" s="14"/>
      <c r="E12" s="9"/>
      <c r="F12" s="4"/>
    </row>
    <row r="13" spans="2:9" ht="15" thickTop="1" x14ac:dyDescent="0.3">
      <c r="B13" s="4"/>
      <c r="C13" s="4"/>
      <c r="D13" s="4"/>
      <c r="E13" s="4"/>
      <c r="F13" s="4"/>
    </row>
    <row r="14" spans="2:9" x14ac:dyDescent="0.3">
      <c r="B14" s="4"/>
      <c r="C14" s="4" t="s">
        <v>1</v>
      </c>
      <c r="D14" s="8">
        <f>SUM(Revenues[Budget])</f>
        <v>18500</v>
      </c>
      <c r="E14" s="8">
        <f>D14</f>
        <v>18500</v>
      </c>
      <c r="F14" s="4"/>
    </row>
    <row r="15" spans="2:9" x14ac:dyDescent="0.3">
      <c r="B15" s="4"/>
      <c r="C15" s="4" t="s">
        <v>2</v>
      </c>
      <c r="D15" s="8">
        <f>SUM(Revenues[Actual])</f>
        <v>20000</v>
      </c>
      <c r="E15" s="8">
        <f>D15</f>
        <v>20000</v>
      </c>
      <c r="F15" s="4"/>
    </row>
    <row r="16" spans="2:9" x14ac:dyDescent="0.3">
      <c r="B16" s="4"/>
      <c r="C16" s="4"/>
      <c r="D16" s="4"/>
      <c r="E16" s="4"/>
      <c r="F16" s="4"/>
    </row>
    <row r="17" spans="2:6" x14ac:dyDescent="0.3">
      <c r="B17" s="4"/>
      <c r="C17" s="4" t="s">
        <v>26</v>
      </c>
      <c r="D17" s="8">
        <f>D15-D14</f>
        <v>1500</v>
      </c>
      <c r="E17" s="4"/>
      <c r="F17" s="4"/>
    </row>
    <row r="18" spans="2:6" x14ac:dyDescent="0.3">
      <c r="B18" s="4"/>
      <c r="C18" s="4" t="s">
        <v>27</v>
      </c>
      <c r="D18" s="7">
        <f>D17/D14</f>
        <v>8.1081081081081086E-2</v>
      </c>
      <c r="E18" s="4"/>
      <c r="F18" s="4"/>
    </row>
    <row r="19" spans="2:6" x14ac:dyDescent="0.3">
      <c r="B19" s="4"/>
      <c r="C19" s="4"/>
      <c r="D19" s="4"/>
      <c r="E19" s="4"/>
      <c r="F19" s="4"/>
    </row>
    <row r="21" spans="2:6" ht="34.200000000000003" thickBot="1" x14ac:dyDescent="0.7">
      <c r="B21" s="4"/>
      <c r="C21" s="12" t="s">
        <v>29</v>
      </c>
      <c r="D21" s="12"/>
      <c r="E21" s="10"/>
      <c r="F21" s="4"/>
    </row>
    <row r="22" spans="2:6" ht="15" thickTop="1" x14ac:dyDescent="0.3">
      <c r="B22" s="4"/>
      <c r="C22" s="4"/>
      <c r="D22" s="4"/>
      <c r="E22" s="4"/>
      <c r="F22" s="4"/>
    </row>
    <row r="23" spans="2:6" x14ac:dyDescent="0.3">
      <c r="B23" s="4"/>
      <c r="C23" s="4" t="s">
        <v>1</v>
      </c>
      <c r="D23" s="8">
        <f>D14-D5</f>
        <v>2875</v>
      </c>
      <c r="E23" s="8">
        <f>D23</f>
        <v>2875</v>
      </c>
      <c r="F23" s="4"/>
    </row>
    <row r="24" spans="2:6" x14ac:dyDescent="0.3">
      <c r="B24" s="4"/>
      <c r="C24" s="4" t="s">
        <v>2</v>
      </c>
      <c r="D24" s="8">
        <f>D15-D6</f>
        <v>5429</v>
      </c>
      <c r="E24" s="8">
        <f>D24</f>
        <v>5429</v>
      </c>
      <c r="F24" s="4"/>
    </row>
    <row r="25" spans="2:6" x14ac:dyDescent="0.3">
      <c r="B25" s="4"/>
      <c r="C25" s="4"/>
      <c r="D25" s="4"/>
      <c r="E25" s="4"/>
      <c r="F25" s="4"/>
    </row>
    <row r="26" spans="2:6" x14ac:dyDescent="0.3">
      <c r="B26" s="4"/>
      <c r="C26" s="4" t="s">
        <v>26</v>
      </c>
      <c r="D26" s="8">
        <f>D24-D23</f>
        <v>2554</v>
      </c>
      <c r="E26" s="4"/>
      <c r="F26" s="4"/>
    </row>
    <row r="27" spans="2:6" x14ac:dyDescent="0.3">
      <c r="B27" s="4"/>
      <c r="C27" s="4" t="s">
        <v>27</v>
      </c>
      <c r="D27" s="7">
        <f>D26/D23</f>
        <v>0.8883478260869565</v>
      </c>
      <c r="E27" s="4"/>
      <c r="F27" s="4"/>
    </row>
    <row r="28" spans="2:6" x14ac:dyDescent="0.3">
      <c r="B28" s="4"/>
      <c r="C28" s="4"/>
      <c r="D28" s="4"/>
      <c r="E28" s="4"/>
      <c r="F28" s="4"/>
    </row>
  </sheetData>
  <mergeCells count="3">
    <mergeCell ref="C21:D21"/>
    <mergeCell ref="C3:D3"/>
    <mergeCell ref="C12:D12"/>
  </mergeCells>
  <conditionalFormatting sqref="E5:E6">
    <cfRule type="dataBar" priority="3">
      <dataBar showValue="0"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{E9DA4355-0BCD-497B-B5FD-52FB30DC9608}</x14:id>
        </ext>
      </extLst>
    </cfRule>
  </conditionalFormatting>
  <conditionalFormatting sqref="E14:E15">
    <cfRule type="dataBar" priority="2">
      <dataBar showValue="0"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{24373C9C-B2E5-445F-8252-CE2661557D57}</x14:id>
        </ext>
      </extLst>
    </cfRule>
  </conditionalFormatting>
  <conditionalFormatting sqref="E23:E24">
    <cfRule type="dataBar" priority="1">
      <dataBar showValue="0"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{75B4CD72-1D6C-44BD-880E-6469E3FAD6D9}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DA4355-0BCD-497B-B5FD-52FB30DC9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E5:E6</xm:sqref>
        </x14:conditionalFormatting>
        <x14:conditionalFormatting xmlns:xm="http://schemas.microsoft.com/office/excel/2006/main">
          <x14:cfRule type="dataBar" id="{24373C9C-B2E5-445F-8252-CE2661557D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E14:E15</xm:sqref>
        </x14:conditionalFormatting>
        <x14:conditionalFormatting xmlns:xm="http://schemas.microsoft.com/office/excel/2006/main">
          <x14:cfRule type="dataBar" id="{75B4CD72-1D6C-44BD-880E-6469E3FAD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E23:E24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Muhammad Faqih Abdul Karim</cp:lastModifiedBy>
  <cp:lastPrinted>2023-09-22T01:16:20Z</cp:lastPrinted>
  <dcterms:created xsi:type="dcterms:W3CDTF">2023-05-16T04:09:06Z</dcterms:created>
  <dcterms:modified xsi:type="dcterms:W3CDTF">2023-09-22T01:25:37Z</dcterms:modified>
</cp:coreProperties>
</file>