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TFGUBU-Fran_Arroyo\project-docs\original-data\"/>
    </mc:Choice>
  </mc:AlternateContent>
  <xr:revisionPtr revIDLastSave="0" documentId="13_ncr:1_{88A03E25-F233-4F19-A1F6-353DE32F76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3" i="1" l="1"/>
  <c r="BA3" i="1"/>
  <c r="AZ3" i="1"/>
  <c r="AQ3" i="1"/>
  <c r="AM3" i="1"/>
  <c r="AK3" i="1"/>
  <c r="AI3" i="1"/>
  <c r="AB3" i="1"/>
  <c r="AA3" i="1"/>
  <c r="Y3" i="1"/>
  <c r="X3" i="1"/>
  <c r="AY3" i="1" s="1"/>
  <c r="BD3" i="1" l="1"/>
  <c r="AV3" i="1"/>
  <c r="AX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AB3" authorId="0" shapeId="0" xr:uid="{5D099E17-DE23-4A62-85D9-4163F27E1291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Complemento IT+IT Seg Social+IT UBU+Sueldo</t>
        </r>
      </text>
    </comment>
  </commentList>
</comments>
</file>

<file path=xl/sharedStrings.xml><?xml version="1.0" encoding="utf-8"?>
<sst xmlns="http://schemas.openxmlformats.org/spreadsheetml/2006/main" count="82" uniqueCount="55">
  <si>
    <t>DIC. 23</t>
  </si>
  <si>
    <t>ENR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</si>
  <si>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</si>
  <si>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</si>
  <si>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</si>
  <si>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</si>
  <si>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</si>
  <si>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</si>
  <si>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</si>
  <si>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</si>
  <si>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</si>
  <si>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</si>
  <si>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</si>
  <si>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INDEMN.</t>
  </si>
  <si>
    <t>TOTAL</t>
  </si>
  <si>
    <t>TOTAL CONTRATO</t>
  </si>
  <si>
    <t>DIFERENCIA</t>
  </si>
  <si>
    <t>GASTOS A DESARROLLAR</t>
  </si>
  <si>
    <t>DIFERENCIA GASTOS A DESARROLLAR</t>
  </si>
  <si>
    <t>APELLIDOS Y NOMBRE</t>
  </si>
  <si>
    <t>NIF</t>
  </si>
  <si>
    <t>TIPO</t>
  </si>
  <si>
    <t>TC/TP</t>
  </si>
  <si>
    <t>HORAS / SEMANA</t>
  </si>
  <si>
    <t>TITULACION</t>
  </si>
  <si>
    <t>ORDEN</t>
  </si>
  <si>
    <t>F.INCIO</t>
  </si>
  <si>
    <t>F. FIN</t>
  </si>
  <si>
    <t>PRORROGA</t>
  </si>
  <si>
    <t>RENUNCIA</t>
  </si>
  <si>
    <t>I. PRINCIPAL</t>
  </si>
  <si>
    <t>TIPO CONTRATO</t>
  </si>
  <si>
    <t>OBSERVACIONES</t>
  </si>
  <si>
    <t>DPTO</t>
  </si>
  <si>
    <t>CUANTIA</t>
  </si>
  <si>
    <t>CONCESION ANUAL</t>
  </si>
  <si>
    <t>TRIENIOS</t>
  </si>
  <si>
    <t>REF.</t>
  </si>
  <si>
    <t>SS</t>
  </si>
  <si>
    <t>N</t>
  </si>
  <si>
    <t>NOMINA</t>
  </si>
  <si>
    <t>S.S.</t>
  </si>
  <si>
    <t xml:space="preserve">NOMINA </t>
  </si>
  <si>
    <t>DIF</t>
  </si>
  <si>
    <t>DE LOS PALOTES, PERICO</t>
  </si>
  <si>
    <t>71266360D</t>
  </si>
  <si>
    <t>PAS</t>
  </si>
  <si>
    <t>TC</t>
  </si>
  <si>
    <t>MASTER</t>
  </si>
  <si>
    <t>UNA DE LA UBU</t>
  </si>
  <si>
    <t>INDEFINIDO</t>
  </si>
  <si>
    <t>SERVICIOS CENTRALES</t>
  </si>
  <si>
    <t>119B08</t>
  </si>
  <si>
    <t>A</t>
  </si>
  <si>
    <t xml:space="preserve">Retribución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</si>
</sst>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#,##0.00\ _€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9"/>
      <name val="Arial"/>
      <family val="2"/>
    </font>
    <font>
      <b/>
      <i/>
      <sz val="10"/>
      <color indexed="10"/>
      <name val="Arial"/>
      <family val="2"/>
    </font>
    <font>
      <b/>
      <i/>
      <sz val="9"/>
      <color indexed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textRotation="90"/>
    </xf>
    <xf numFmtId="4" fontId="2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4" fontId="2" fillId="2" borderId="2" xfId="0" applyNumberFormat="1" applyFont="1" applyFill="1" applyBorder="1" applyAlignment="1">
      <alignment horizontal="center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4" fontId="2" fillId="4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4" fontId="2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4" fontId="5" fillId="4" borderId="1" xfId="0" applyNumberFormat="1" applyFont="1" applyFill="1" applyBorder="1" applyAlignment="1">
      <alignment horizontal="center" vertical="center" textRotation="90"/>
    </xf>
    <xf numFmtId="4" fontId="5" fillId="0" borderId="1" xfId="0" applyNumberFormat="1" applyFont="1" applyBorder="1" applyAlignment="1">
      <alignment horizontal="center" vertical="center" textRotation="90"/>
    </xf>
    <xf numFmtId="4" fontId="7" fillId="0" borderId="1" xfId="0" applyNumberFormat="1" applyFont="1" applyBorder="1" applyAlignment="1">
      <alignment horizontal="center" vertical="center" textRotation="90"/>
    </xf>
    <xf numFmtId="4" fontId="9" fillId="5" borderId="1" xfId="0" applyNumberFormat="1" applyFont="1" applyFill="1" applyBorder="1" applyAlignment="1">
      <alignment horizontal="center" vertical="center" textRotation="90"/>
    </xf>
    <xf numFmtId="4" fontId="5" fillId="5" borderId="1" xfId="0" applyNumberFormat="1" applyFont="1" applyFill="1" applyBorder="1" applyAlignment="1">
      <alignment horizontal="center" vertical="center" textRotation="90"/>
    </xf>
    <xf numFmtId="4" fontId="5" fillId="6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topLeftCell="AL1" workbookViewId="0">
      <selection activeCell="P3" sqref="P3:P5"/>
    </sheetView>
  </sheetViews>
  <sheetFormatPr baseColWidth="10" defaultColWidth="8.7265625" defaultRowHeight="14.5" x14ac:dyDescent="0.35"/>
  <cols>
    <col min="1" max="1" width="22.36328125" bestFit="1" customWidth="1"/>
    <col min="2" max="2" width="10.08984375" bestFit="1" customWidth="1"/>
    <col min="6" max="6" width="8.26953125" bestFit="1" customWidth="1"/>
    <col min="13" max="13" width="12.7265625" bestFit="1" customWidth="1"/>
    <col min="14" max="14" width="8.36328125" bestFit="1" customWidth="1"/>
    <col min="15" max="15" width="15.7265625" bestFit="1" customWidth="1"/>
    <col min="17" max="17" width="9" bestFit="1" customWidth="1"/>
  </cols>
  <sheetData>
    <row r="1" spans="1:56" ht="45.5" x14ac:dyDescent="0.3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3"/>
      <c r="N1" s="4"/>
      <c r="O1" s="5"/>
      <c r="P1" s="5"/>
      <c r="Q1" s="6"/>
      <c r="R1" s="6"/>
      <c r="S1" s="6"/>
      <c r="T1" s="7"/>
      <c r="U1" s="8" t="s">
        <v>0</v>
      </c>
      <c r="V1" s="9" t="s">
        <v>1</v>
      </c>
      <c r="W1" s="9"/>
      <c r="X1" s="10" t="s">
        <v>2</v>
      </c>
      <c r="Y1" s="10"/>
      <c r="Z1" s="10" t="s">
        <v>3</v>
      </c>
      <c r="AA1" s="10"/>
      <c r="AB1" s="9" t="s">
        <v>4</v>
      </c>
      <c r="AC1" s="9"/>
      <c r="AD1" s="9" t="s">
        <v>5</v>
      </c>
      <c r="AE1" s="9"/>
      <c r="AF1" s="11" t="s">
        <v>6</v>
      </c>
      <c r="AG1" s="12"/>
      <c r="AH1" s="11" t="s">
        <v>7</v>
      </c>
      <c r="AI1" s="12"/>
      <c r="AJ1" s="9" t="s">
        <v>8</v>
      </c>
      <c r="AK1" s="9"/>
      <c r="AL1" s="11" t="s">
        <v>9</v>
      </c>
      <c r="AM1" s="12"/>
      <c r="AN1" s="11" t="s">
        <v>10</v>
      </c>
      <c r="AO1" s="12"/>
      <c r="AP1" s="11" t="s">
        <v>11</v>
      </c>
      <c r="AQ1" s="12"/>
      <c r="AR1" s="11" t="s">
        <v>12</v>
      </c>
      <c r="AS1" s="12"/>
      <c r="AT1" s="8" t="s">
        <v>13</v>
      </c>
      <c r="AU1" s="5"/>
      <c r="AV1" s="5" t="s">
        <v>14</v>
      </c>
      <c r="AW1" s="13" t="s">
        <v>15</v>
      </c>
      <c r="AX1" s="14" t="s">
        <v>16</v>
      </c>
      <c r="AY1" s="15" t="s">
        <v>17</v>
      </c>
      <c r="AZ1" s="16"/>
      <c r="BA1" s="17" t="s">
        <v>18</v>
      </c>
      <c r="BB1" s="18"/>
      <c r="BC1" s="18"/>
      <c r="BD1" s="19"/>
    </row>
    <row r="2" spans="1:56" ht="66.5" x14ac:dyDescent="0.35">
      <c r="A2" s="1" t="s">
        <v>19</v>
      </c>
      <c r="B2" s="1" t="s">
        <v>20</v>
      </c>
      <c r="C2" s="1" t="s">
        <v>21</v>
      </c>
      <c r="D2" s="1" t="s">
        <v>22</v>
      </c>
      <c r="E2" s="20" t="s">
        <v>23</v>
      </c>
      <c r="F2" s="20" t="s">
        <v>24</v>
      </c>
      <c r="G2" s="1" t="s">
        <v>25</v>
      </c>
      <c r="H2" s="1"/>
      <c r="I2" s="21" t="s">
        <v>26</v>
      </c>
      <c r="J2" s="21" t="s">
        <v>27</v>
      </c>
      <c r="K2" s="21" t="s">
        <v>28</v>
      </c>
      <c r="L2" s="21" t="s">
        <v>29</v>
      </c>
      <c r="M2" s="1" t="s">
        <v>30</v>
      </c>
      <c r="N2" s="20" t="s">
        <v>31</v>
      </c>
      <c r="O2" s="5" t="s">
        <v>32</v>
      </c>
      <c r="P2" s="22" t="s">
        <v>33</v>
      </c>
      <c r="Q2" s="5" t="s">
        <v>34</v>
      </c>
      <c r="R2" s="14" t="s">
        <v>35</v>
      </c>
      <c r="S2" s="14" t="s">
        <v>36</v>
      </c>
      <c r="T2" s="7" t="s">
        <v>37</v>
      </c>
      <c r="U2" s="23" t="s">
        <v>38</v>
      </c>
      <c r="V2" s="23" t="s">
        <v>39</v>
      </c>
      <c r="W2" s="23" t="s">
        <v>38</v>
      </c>
      <c r="X2" s="24" t="s">
        <v>39</v>
      </c>
      <c r="Y2" s="24" t="s">
        <v>38</v>
      </c>
      <c r="Z2" s="24" t="s">
        <v>39</v>
      </c>
      <c r="AA2" s="24" t="s">
        <v>38</v>
      </c>
      <c r="AB2" s="23" t="s">
        <v>39</v>
      </c>
      <c r="AC2" s="23" t="s">
        <v>38</v>
      </c>
      <c r="AD2" s="23" t="s">
        <v>39</v>
      </c>
      <c r="AE2" s="23" t="s">
        <v>38</v>
      </c>
      <c r="AF2" s="23" t="s">
        <v>39</v>
      </c>
      <c r="AG2" s="23" t="s">
        <v>38</v>
      </c>
      <c r="AH2" s="23" t="s">
        <v>39</v>
      </c>
      <c r="AI2" s="23" t="s">
        <v>38</v>
      </c>
      <c r="AJ2" s="23" t="s">
        <v>39</v>
      </c>
      <c r="AK2" s="23" t="s">
        <v>38</v>
      </c>
      <c r="AL2" s="23" t="s">
        <v>39</v>
      </c>
      <c r="AM2" s="23" t="s">
        <v>38</v>
      </c>
      <c r="AN2" s="23" t="s">
        <v>39</v>
      </c>
      <c r="AO2" s="25" t="s">
        <v>38</v>
      </c>
      <c r="AP2" s="23" t="s">
        <v>39</v>
      </c>
      <c r="AQ2" s="25" t="s">
        <v>38</v>
      </c>
      <c r="AR2" s="23" t="s">
        <v>39</v>
      </c>
      <c r="AS2" s="25" t="s">
        <v>38</v>
      </c>
      <c r="AT2" s="23"/>
      <c r="AU2" s="5"/>
      <c r="AV2" s="5" t="s">
        <v>14</v>
      </c>
      <c r="AW2" s="13" t="s">
        <v>15</v>
      </c>
      <c r="AX2" s="14" t="s">
        <v>16</v>
      </c>
      <c r="AY2" s="26" t="s">
        <v>40</v>
      </c>
      <c r="AZ2" s="26" t="s">
        <v>41</v>
      </c>
      <c r="BA2" s="27" t="s">
        <v>42</v>
      </c>
      <c r="BB2" s="27" t="s">
        <v>41</v>
      </c>
      <c r="BC2" s="28"/>
      <c r="BD2" s="29" t="s">
        <v>43</v>
      </c>
    </row>
    <row r="3" spans="1:56" ht="50" x14ac:dyDescent="0.35">
      <c r="A3" s="30" t="s">
        <v>44</v>
      </c>
      <c r="B3" s="31" t="s">
        <v>45</v>
      </c>
      <c r="C3" s="29" t="s">
        <v>46</v>
      </c>
      <c r="D3" s="29" t="s">
        <v>47</v>
      </c>
      <c r="E3" s="29"/>
      <c r="F3" s="29" t="s">
        <v>48</v>
      </c>
      <c r="G3" s="32"/>
      <c r="H3" s="29"/>
      <c r="I3" s="33">
        <v>45292</v>
      </c>
      <c r="J3" s="33">
        <v>46752</v>
      </c>
      <c r="K3" s="34"/>
      <c r="L3" s="29"/>
      <c r="M3" s="30" t="s">
        <v>49</v>
      </c>
      <c r="N3" s="35" t="s">
        <v>50</v>
      </c>
      <c r="O3" s="36" t="s">
        <v>54</v>
      </c>
      <c r="P3" s="35" t="s">
        <v>51</v>
      </c>
      <c r="Q3" s="37">
        <v>2833.33</v>
      </c>
      <c r="R3" s="29"/>
      <c r="S3" s="29"/>
      <c r="T3" s="35" t="s">
        <v>52</v>
      </c>
      <c r="U3" s="38"/>
      <c r="V3" s="39">
        <v>2833.33</v>
      </c>
      <c r="W3" s="39">
        <v>906.1</v>
      </c>
      <c r="X3" s="39">
        <f>V3</f>
        <v>2833.33</v>
      </c>
      <c r="Y3" s="40">
        <f>+W3</f>
        <v>906.1</v>
      </c>
      <c r="Z3" s="39">
        <v>2833.33</v>
      </c>
      <c r="AA3" s="39">
        <f>+W3</f>
        <v>906.1</v>
      </c>
      <c r="AB3" s="39">
        <f>774.44+56.66+680+1322.22</f>
        <v>2833.3199999999997</v>
      </c>
      <c r="AC3" s="39">
        <v>849.43</v>
      </c>
      <c r="AD3" s="39">
        <v>2833.31</v>
      </c>
      <c r="AE3" s="39">
        <v>-1233.04</v>
      </c>
      <c r="AF3" s="39">
        <v>2833.32</v>
      </c>
      <c r="AG3" s="39">
        <v>-85.58</v>
      </c>
      <c r="AH3" s="39">
        <v>2833.33</v>
      </c>
      <c r="AI3" s="39">
        <f>+W3</f>
        <v>906.1</v>
      </c>
      <c r="AJ3" s="39">
        <v>2833.33</v>
      </c>
      <c r="AK3" s="39">
        <f>+W3</f>
        <v>906.1</v>
      </c>
      <c r="AL3" s="39">
        <v>2833.33</v>
      </c>
      <c r="AM3" s="39">
        <f>+W3</f>
        <v>906.1</v>
      </c>
      <c r="AN3" s="39">
        <v>2833.33</v>
      </c>
      <c r="AO3" s="39">
        <v>910.45</v>
      </c>
      <c r="AP3" s="39">
        <v>2833.33</v>
      </c>
      <c r="AQ3" s="39">
        <f>+W3</f>
        <v>906.1</v>
      </c>
      <c r="AR3" s="39">
        <v>2833.33</v>
      </c>
      <c r="AS3" s="41"/>
      <c r="AT3" s="42"/>
      <c r="AU3" s="29" t="s">
        <v>53</v>
      </c>
      <c r="AV3" s="27">
        <f t="shared" ref="AV3" si="0">+U3+V3+W3+X3+Y3+Z3+AA3+AB3+AC3+AD3+AE3+AF3+AG3+AH3+AI3+AJ3+AK3+AL3+AM3+AN3+AO3+AP3+AQ3+AR3+AS3+AT3</f>
        <v>40783.879999999997</v>
      </c>
      <c r="AW3" s="43">
        <v>43970</v>
      </c>
      <c r="AX3" s="27">
        <f t="shared" ref="AX3" si="1">+AW3-AV3</f>
        <v>3186.1200000000026</v>
      </c>
      <c r="AY3" s="27">
        <f>+V3+X3+Z3+AB3+AD3+AF3+AH3+AJ3+AL3+AN3+AP3+AR3+AT3</f>
        <v>33999.920000000006</v>
      </c>
      <c r="AZ3" s="27">
        <f>+U3+W3+Y3+AA3+AC3+AE3+AG3+AI3+AK3+AM3+AO3+AQ3+AS3</f>
        <v>6783.96</v>
      </c>
      <c r="BA3" s="27">
        <f>33999.92+AE3+AG3</f>
        <v>32681.299999999996</v>
      </c>
      <c r="BB3" s="27">
        <f>6783.96-AE3-AG3</f>
        <v>8102.58</v>
      </c>
      <c r="BC3" s="28"/>
      <c r="BD3" s="44">
        <f>+(BA3+BB3)-(AY3+AZ3)</f>
        <v>0</v>
      </c>
    </row>
  </sheetData>
  <mergeCells count="8">
    <mergeCell ref="AY1:AZ1"/>
    <mergeCell ref="BA1:BD1"/>
    <mergeCell ref="AF1:AG1"/>
    <mergeCell ref="AH1:AI1"/>
    <mergeCell ref="AL1:AM1"/>
    <mergeCell ref="AN1:AO1"/>
    <mergeCell ref="AP1:AQ1"/>
    <mergeCell ref="AR1:A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2025-06-01T10:16:48Z</dcterms:modified>
</cp:coreProperties>
</file>