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roject\Master\data\source\"/>
    </mc:Choice>
  </mc:AlternateContent>
  <xr:revisionPtr revIDLastSave="0" documentId="13_ncr:1_{09113EAC-E54A-4839-AAA9-FBB1DC75C436}" xr6:coauthVersionLast="37" xr6:coauthVersionMax="37" xr10:uidLastSave="{00000000-0000-0000-0000-000000000000}"/>
  <bookViews>
    <workbookView xWindow="0" yWindow="0" windowWidth="38400" windowHeight="16905" activeTab="7" xr2:uid="{00000000-000D-0000-FFFF-FFFF00000000}"/>
  </bookViews>
  <sheets>
    <sheet name="30" sheetId="1" r:id="rId1"/>
    <sheet name="40" sheetId="2" r:id="rId2"/>
    <sheet name="50" sheetId="3" r:id="rId3"/>
    <sheet name="60" sheetId="4" r:id="rId4"/>
    <sheet name="70" sheetId="5" r:id="rId5"/>
    <sheet name="80" sheetId="6" r:id="rId6"/>
    <sheet name="90" sheetId="7" r:id="rId7"/>
    <sheet name="Raw data" sheetId="9" r:id="rId8"/>
    <sheet name="Sheet2" sheetId="10" r:id="rId9"/>
    <sheet name="Sheet1" sheetId="8" r:id="rId10"/>
    <sheet name="Sheet3" sheetId="11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1" i="8" l="1"/>
  <c r="O62" i="8"/>
  <c r="O63" i="8"/>
  <c r="O64" i="8"/>
  <c r="O65" i="8"/>
  <c r="O66" i="8"/>
  <c r="O67" i="8"/>
  <c r="O68" i="8"/>
  <c r="O69" i="8"/>
  <c r="O60" i="8"/>
  <c r="N61" i="8"/>
  <c r="N62" i="8"/>
  <c r="N63" i="8"/>
  <c r="N64" i="8"/>
  <c r="N65" i="8"/>
  <c r="N66" i="8"/>
  <c r="N67" i="8"/>
  <c r="N68" i="8"/>
  <c r="N69" i="8"/>
  <c r="N60" i="8"/>
  <c r="M61" i="8"/>
  <c r="M62" i="8"/>
  <c r="M63" i="8"/>
  <c r="M64" i="8"/>
  <c r="M65" i="8"/>
  <c r="M66" i="8"/>
  <c r="M67" i="8"/>
  <c r="M68" i="8"/>
  <c r="M69" i="8"/>
  <c r="M60" i="8"/>
  <c r="L61" i="8"/>
  <c r="L62" i="8"/>
  <c r="L63" i="8"/>
  <c r="L64" i="8"/>
  <c r="L65" i="8"/>
  <c r="L66" i="8"/>
  <c r="L67" i="8"/>
  <c r="L68" i="8"/>
  <c r="L69" i="8"/>
  <c r="L60" i="8"/>
  <c r="K61" i="8"/>
  <c r="K62" i="8"/>
  <c r="K63" i="8"/>
  <c r="K64" i="8"/>
  <c r="K65" i="8"/>
  <c r="K66" i="8"/>
  <c r="K67" i="8"/>
  <c r="K68" i="8"/>
  <c r="K69" i="8"/>
  <c r="K60" i="8"/>
  <c r="J61" i="8"/>
  <c r="J62" i="8"/>
  <c r="J63" i="8"/>
  <c r="J64" i="8"/>
  <c r="J65" i="8"/>
  <c r="J66" i="8"/>
  <c r="J67" i="8"/>
  <c r="J68" i="8"/>
  <c r="J69" i="8"/>
  <c r="J60" i="8"/>
  <c r="I61" i="8"/>
  <c r="I62" i="8"/>
  <c r="I63" i="8"/>
  <c r="I64" i="8"/>
  <c r="I65" i="8"/>
  <c r="I66" i="8"/>
  <c r="I67" i="8"/>
  <c r="I68" i="8"/>
  <c r="I69" i="8"/>
  <c r="I60" i="8"/>
  <c r="O47" i="8"/>
  <c r="O48" i="8"/>
  <c r="O49" i="8"/>
  <c r="O50" i="8"/>
  <c r="O51" i="8"/>
  <c r="O52" i="8"/>
  <c r="O53" i="8"/>
  <c r="O54" i="8"/>
  <c r="O55" i="8"/>
  <c r="O46" i="8"/>
  <c r="N47" i="8"/>
  <c r="N48" i="8"/>
  <c r="N49" i="8"/>
  <c r="N50" i="8"/>
  <c r="N51" i="8"/>
  <c r="N52" i="8"/>
  <c r="N53" i="8"/>
  <c r="N54" i="8"/>
  <c r="N55" i="8"/>
  <c r="N46" i="8"/>
  <c r="M47" i="8"/>
  <c r="M48" i="8"/>
  <c r="M49" i="8"/>
  <c r="M50" i="8"/>
  <c r="M51" i="8"/>
  <c r="M52" i="8"/>
  <c r="M53" i="8"/>
  <c r="M54" i="8"/>
  <c r="M55" i="8"/>
  <c r="M46" i="8"/>
  <c r="L47" i="8"/>
  <c r="L48" i="8"/>
  <c r="L49" i="8"/>
  <c r="L50" i="8"/>
  <c r="L51" i="8"/>
  <c r="L52" i="8"/>
  <c r="L53" i="8"/>
  <c r="L54" i="8"/>
  <c r="L55" i="8"/>
  <c r="L46" i="8"/>
  <c r="K47" i="8"/>
  <c r="K48" i="8"/>
  <c r="K49" i="8"/>
  <c r="K50" i="8"/>
  <c r="K51" i="8"/>
  <c r="K52" i="8"/>
  <c r="K53" i="8"/>
  <c r="K54" i="8"/>
  <c r="K55" i="8"/>
  <c r="K46" i="8"/>
  <c r="J47" i="8"/>
  <c r="J48" i="8"/>
  <c r="J49" i="8"/>
  <c r="J50" i="8"/>
  <c r="J51" i="8"/>
  <c r="J52" i="8"/>
  <c r="J53" i="8"/>
  <c r="J54" i="8"/>
  <c r="J55" i="8"/>
  <c r="J46" i="8"/>
  <c r="I47" i="8"/>
  <c r="I48" i="8"/>
  <c r="I49" i="8"/>
  <c r="I50" i="8"/>
  <c r="I51" i="8"/>
  <c r="I52" i="8"/>
  <c r="I53" i="8"/>
  <c r="I54" i="8"/>
  <c r="I55" i="8"/>
  <c r="I46" i="8"/>
  <c r="O33" i="8"/>
  <c r="O34" i="8"/>
  <c r="O35" i="8"/>
  <c r="O36" i="8"/>
  <c r="O37" i="8"/>
  <c r="O38" i="8"/>
  <c r="O39" i="8"/>
  <c r="O40" i="8"/>
  <c r="O41" i="8"/>
  <c r="O32" i="8"/>
  <c r="N33" i="8"/>
  <c r="N34" i="8"/>
  <c r="N35" i="8"/>
  <c r="N36" i="8"/>
  <c r="N37" i="8"/>
  <c r="N38" i="8"/>
  <c r="N39" i="8"/>
  <c r="N40" i="8"/>
  <c r="N41" i="8"/>
  <c r="N32" i="8"/>
  <c r="M33" i="8"/>
  <c r="M34" i="8"/>
  <c r="M35" i="8"/>
  <c r="M36" i="8"/>
  <c r="M37" i="8"/>
  <c r="M38" i="8"/>
  <c r="M39" i="8"/>
  <c r="M40" i="8"/>
  <c r="M41" i="8"/>
  <c r="M32" i="8"/>
  <c r="L33" i="8"/>
  <c r="L34" i="8"/>
  <c r="L35" i="8"/>
  <c r="L36" i="8"/>
  <c r="L37" i="8"/>
  <c r="L38" i="8"/>
  <c r="L39" i="8"/>
  <c r="L40" i="8"/>
  <c r="L41" i="8"/>
  <c r="L32" i="8"/>
  <c r="K33" i="8"/>
  <c r="K34" i="8"/>
  <c r="K35" i="8"/>
  <c r="K36" i="8"/>
  <c r="K37" i="8"/>
  <c r="K38" i="8"/>
  <c r="K39" i="8"/>
  <c r="K40" i="8"/>
  <c r="K41" i="8"/>
  <c r="K32" i="8"/>
  <c r="J33" i="8"/>
  <c r="J34" i="8"/>
  <c r="J35" i="8"/>
  <c r="J36" i="8"/>
  <c r="J37" i="8"/>
  <c r="J38" i="8"/>
  <c r="J39" i="8"/>
  <c r="J40" i="8"/>
  <c r="J41" i="8"/>
  <c r="J32" i="8"/>
  <c r="I33" i="8"/>
  <c r="I34" i="8"/>
  <c r="I35" i="8"/>
  <c r="I36" i="8"/>
  <c r="I37" i="8"/>
  <c r="I38" i="8"/>
  <c r="I39" i="8"/>
  <c r="I40" i="8"/>
  <c r="I41" i="8"/>
  <c r="I32" i="8"/>
  <c r="O19" i="8"/>
  <c r="O20" i="8"/>
  <c r="O21" i="8"/>
  <c r="O22" i="8"/>
  <c r="O23" i="8"/>
  <c r="O24" i="8"/>
  <c r="O25" i="8"/>
  <c r="O26" i="8"/>
  <c r="O27" i="8"/>
  <c r="O18" i="8"/>
  <c r="N19" i="8"/>
  <c r="N20" i="8"/>
  <c r="N21" i="8"/>
  <c r="N22" i="8"/>
  <c r="N23" i="8"/>
  <c r="N24" i="8"/>
  <c r="N25" i="8"/>
  <c r="N26" i="8"/>
  <c r="N27" i="8"/>
  <c r="N18" i="8"/>
  <c r="M19" i="8"/>
  <c r="M20" i="8"/>
  <c r="M21" i="8"/>
  <c r="M22" i="8"/>
  <c r="M23" i="8"/>
  <c r="M24" i="8"/>
  <c r="M25" i="8"/>
  <c r="M26" i="8"/>
  <c r="M27" i="8"/>
  <c r="M18" i="8"/>
  <c r="L19" i="8"/>
  <c r="L20" i="8"/>
  <c r="L21" i="8"/>
  <c r="L22" i="8"/>
  <c r="L23" i="8"/>
  <c r="L24" i="8"/>
  <c r="L25" i="8"/>
  <c r="L26" i="8"/>
  <c r="L27" i="8"/>
  <c r="L18" i="8"/>
  <c r="K19" i="8"/>
  <c r="K20" i="8"/>
  <c r="K21" i="8"/>
  <c r="K22" i="8"/>
  <c r="K23" i="8"/>
  <c r="K24" i="8"/>
  <c r="K25" i="8"/>
  <c r="K26" i="8"/>
  <c r="K27" i="8"/>
  <c r="K18" i="8"/>
  <c r="J19" i="8"/>
  <c r="J20" i="8"/>
  <c r="J21" i="8"/>
  <c r="J22" i="8"/>
  <c r="J23" i="8"/>
  <c r="J24" i="8"/>
  <c r="J25" i="8"/>
  <c r="J26" i="8"/>
  <c r="J27" i="8"/>
  <c r="J18" i="8"/>
  <c r="I19" i="8"/>
  <c r="I20" i="8"/>
  <c r="I21" i="8"/>
  <c r="I22" i="8"/>
  <c r="I23" i="8"/>
  <c r="I24" i="8"/>
  <c r="I25" i="8"/>
  <c r="I26" i="8"/>
  <c r="I27" i="8"/>
  <c r="I18" i="8"/>
  <c r="P13" i="8" l="1"/>
  <c r="R13" i="8" s="1"/>
  <c r="P12" i="8"/>
  <c r="R12" i="8" s="1"/>
  <c r="P11" i="8"/>
  <c r="R11" i="8" s="1"/>
  <c r="P10" i="8"/>
  <c r="R10" i="8" s="1"/>
  <c r="P9" i="8"/>
  <c r="R9" i="8" s="1"/>
  <c r="P8" i="8"/>
  <c r="R8" i="8" s="1"/>
  <c r="P7" i="8"/>
  <c r="R7" i="8" s="1"/>
  <c r="P6" i="8"/>
  <c r="R6" i="8" s="1"/>
  <c r="P5" i="8"/>
  <c r="R5" i="8" s="1"/>
  <c r="P4" i="8"/>
  <c r="R4" i="8" s="1"/>
  <c r="P69" i="8"/>
  <c r="R69" i="8" s="1"/>
  <c r="P68" i="8"/>
  <c r="R68" i="8" s="1"/>
  <c r="P67" i="8"/>
  <c r="R67" i="8" s="1"/>
  <c r="P66" i="8"/>
  <c r="R66" i="8" s="1"/>
  <c r="P65" i="8"/>
  <c r="R65" i="8" s="1"/>
  <c r="P64" i="8"/>
  <c r="R64" i="8" s="1"/>
  <c r="P63" i="8"/>
  <c r="R63" i="8" s="1"/>
  <c r="P62" i="8"/>
  <c r="R62" i="8" s="1"/>
  <c r="P61" i="8"/>
  <c r="R61" i="8" s="1"/>
  <c r="P60" i="8"/>
  <c r="R60" i="8" s="1"/>
  <c r="P55" i="8"/>
  <c r="R55" i="8" s="1"/>
  <c r="P54" i="8"/>
  <c r="R54" i="8" s="1"/>
  <c r="P53" i="8"/>
  <c r="R53" i="8" s="1"/>
  <c r="P52" i="8"/>
  <c r="R52" i="8" s="1"/>
  <c r="P51" i="8"/>
  <c r="R51" i="8" s="1"/>
  <c r="P50" i="8"/>
  <c r="R50" i="8" s="1"/>
  <c r="P49" i="8"/>
  <c r="R49" i="8" s="1"/>
  <c r="P48" i="8"/>
  <c r="R48" i="8" s="1"/>
  <c r="P47" i="8"/>
  <c r="R47" i="8" s="1"/>
  <c r="P46" i="8"/>
  <c r="R46" i="8" s="1"/>
  <c r="P41" i="8"/>
  <c r="R41" i="8" s="1"/>
  <c r="P40" i="8"/>
  <c r="R40" i="8" s="1"/>
  <c r="P39" i="8"/>
  <c r="R39" i="8" s="1"/>
  <c r="P38" i="8"/>
  <c r="R38" i="8" s="1"/>
  <c r="P37" i="8"/>
  <c r="R37" i="8" s="1"/>
  <c r="P36" i="8"/>
  <c r="R36" i="8" s="1"/>
  <c r="P35" i="8"/>
  <c r="R35" i="8" s="1"/>
  <c r="P34" i="8"/>
  <c r="R34" i="8" s="1"/>
  <c r="P33" i="8"/>
  <c r="R33" i="8" s="1"/>
  <c r="P32" i="8"/>
  <c r="R32" i="8" s="1"/>
  <c r="P19" i="8"/>
  <c r="R19" i="8" s="1"/>
  <c r="P20" i="8"/>
  <c r="R20" i="8" s="1"/>
  <c r="P21" i="8"/>
  <c r="R21" i="8" s="1"/>
  <c r="P22" i="8"/>
  <c r="R22" i="8" s="1"/>
  <c r="P23" i="8"/>
  <c r="R23" i="8" s="1"/>
  <c r="P24" i="8"/>
  <c r="R24" i="8" s="1"/>
  <c r="P25" i="8"/>
  <c r="R25" i="8" s="1"/>
  <c r="P26" i="8"/>
  <c r="R26" i="8" s="1"/>
  <c r="P27" i="8"/>
  <c r="R27" i="8" s="1"/>
  <c r="P18" i="8"/>
  <c r="R18" i="8" s="1"/>
  <c r="L3" i="7" l="1"/>
  <c r="L4" i="7"/>
  <c r="L5" i="7"/>
  <c r="L6" i="7"/>
  <c r="L7" i="7"/>
  <c r="L8" i="7"/>
  <c r="L9" i="7"/>
  <c r="L10" i="7"/>
  <c r="L11" i="7"/>
  <c r="L2" i="7"/>
  <c r="K3" i="7"/>
  <c r="K4" i="7"/>
  <c r="K5" i="7"/>
  <c r="K6" i="7"/>
  <c r="K7" i="7"/>
  <c r="K8" i="7"/>
  <c r="K9" i="7"/>
  <c r="K10" i="7"/>
  <c r="K11" i="7"/>
  <c r="K2" i="7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K3" i="5"/>
  <c r="K4" i="5"/>
  <c r="K5" i="5"/>
  <c r="K6" i="5"/>
  <c r="K7" i="5"/>
  <c r="K8" i="5"/>
  <c r="K9" i="5"/>
  <c r="K10" i="5"/>
  <c r="K11" i="5"/>
  <c r="K2" i="5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K3" i="3"/>
  <c r="K4" i="3"/>
  <c r="K5" i="3"/>
  <c r="K6" i="3"/>
  <c r="K7" i="3"/>
  <c r="K8" i="3"/>
  <c r="K9" i="3"/>
  <c r="K10" i="3"/>
  <c r="K11" i="3"/>
  <c r="K2" i="3"/>
</calcChain>
</file>

<file path=xl/sharedStrings.xml><?xml version="1.0" encoding="utf-8"?>
<sst xmlns="http://schemas.openxmlformats.org/spreadsheetml/2006/main" count="246" uniqueCount="67">
  <si>
    <t>Platform_Area</t>
    <phoneticPr fontId="1" type="noConversion"/>
  </si>
  <si>
    <t>Topside_LWT</t>
    <phoneticPr fontId="1" type="noConversion"/>
  </si>
  <si>
    <t>Lifetime</t>
    <phoneticPr fontId="1" type="noConversion"/>
  </si>
  <si>
    <t>Shipbuilding Time</t>
    <phoneticPr fontId="1" type="noConversion"/>
  </si>
  <si>
    <t>Block#</t>
    <phoneticPr fontId="1" type="noConversion"/>
  </si>
  <si>
    <t>Flange_Total</t>
  </si>
  <si>
    <t>Process</t>
  </si>
  <si>
    <t>Flange_usage</t>
  </si>
  <si>
    <t>Oil_Production</t>
    <phoneticPr fontId="1" type="noConversion"/>
  </si>
  <si>
    <t>log-LWT</t>
    <phoneticPr fontId="1" type="noConversion"/>
  </si>
  <si>
    <t>log-life</t>
    <phoneticPr fontId="1" type="noConversion"/>
  </si>
  <si>
    <t>log-flangeT</t>
    <phoneticPr fontId="1" type="noConversion"/>
  </si>
  <si>
    <t>LWT2</t>
    <phoneticPr fontId="1" type="noConversion"/>
  </si>
  <si>
    <t>LWT3</t>
    <phoneticPr fontId="1" type="noConversion"/>
  </si>
  <si>
    <t>OP2</t>
    <phoneticPr fontId="1" type="noConversion"/>
  </si>
  <si>
    <t>FT2</t>
    <phoneticPr fontId="1" type="noConversion"/>
  </si>
  <si>
    <t>area2</t>
    <phoneticPr fontId="1" type="noConversion"/>
  </si>
  <si>
    <t>logLWT</t>
    <phoneticPr fontId="1" type="noConversion"/>
  </si>
  <si>
    <t>플렌지 사용량 (일정 별)</t>
    <phoneticPr fontId="1" type="noConversion"/>
  </si>
  <si>
    <t>플랜트 상부 중량</t>
    <phoneticPr fontId="1" type="noConversion"/>
  </si>
  <si>
    <t>제품 수명</t>
    <phoneticPr fontId="1" type="noConversion"/>
  </si>
  <si>
    <t>건조 기간</t>
    <phoneticPr fontId="1" type="noConversion"/>
  </si>
  <si>
    <t>Oil 생산량</t>
    <phoneticPr fontId="1" type="noConversion"/>
  </si>
  <si>
    <t>블록 개수</t>
    <phoneticPr fontId="1" type="noConversion"/>
  </si>
  <si>
    <t>공정 진행률</t>
    <phoneticPr fontId="1" type="noConversion"/>
  </si>
  <si>
    <t>Flange</t>
    <phoneticPr fontId="1" type="noConversion"/>
  </si>
  <si>
    <t>Pipe</t>
    <phoneticPr fontId="1" type="noConversion"/>
  </si>
  <si>
    <t>Pipe 사용량 (일정 별)</t>
    <phoneticPr fontId="1" type="noConversion"/>
  </si>
  <si>
    <t>Elbow</t>
    <phoneticPr fontId="1" type="noConversion"/>
  </si>
  <si>
    <t>Elbow 사용량 (일정 별)</t>
    <phoneticPr fontId="1" type="noConversion"/>
  </si>
  <si>
    <t>Elbow 총 사용량</t>
    <phoneticPr fontId="1" type="noConversion"/>
  </si>
  <si>
    <t>Gasket</t>
    <phoneticPr fontId="1" type="noConversion"/>
  </si>
  <si>
    <t>Gasket 총 사용량</t>
    <phoneticPr fontId="1" type="noConversion"/>
  </si>
  <si>
    <t>Gasket 사용량 (일정 별)</t>
    <phoneticPr fontId="1" type="noConversion"/>
  </si>
  <si>
    <t>ATTA</t>
    <phoneticPr fontId="1" type="noConversion"/>
  </si>
  <si>
    <t>ATTA 총 사용량</t>
    <phoneticPr fontId="1" type="noConversion"/>
  </si>
  <si>
    <t>ATTA 사용량 (일정 별)</t>
    <phoneticPr fontId="1" type="noConversion"/>
  </si>
  <si>
    <t>플렌지 총 사용량(ea)</t>
    <phoneticPr fontId="1" type="noConversion"/>
  </si>
  <si>
    <t>Pipe 총 사용량(m)</t>
    <phoneticPr fontId="1" type="noConversion"/>
  </si>
  <si>
    <t>기준 5300</t>
    <phoneticPr fontId="1" type="noConversion"/>
  </si>
  <si>
    <t>2", #150, A106, A333</t>
    <phoneticPr fontId="1" type="noConversion"/>
  </si>
  <si>
    <t>?</t>
    <phoneticPr fontId="1" type="noConversion"/>
  </si>
  <si>
    <t>기준 383</t>
    <phoneticPr fontId="1" type="noConversion"/>
  </si>
  <si>
    <t>2" #150 90LR A420</t>
    <phoneticPr fontId="1" type="noConversion"/>
  </si>
  <si>
    <t>기준 435</t>
    <phoneticPr fontId="1" type="noConversion"/>
  </si>
  <si>
    <t>2" RING GRAP. LAMI/S31600 #150</t>
    <phoneticPr fontId="1" type="noConversion"/>
  </si>
  <si>
    <t>기준 583</t>
    <phoneticPr fontId="1" type="noConversion"/>
  </si>
  <si>
    <t>2" Guide</t>
    <phoneticPr fontId="1" type="noConversion"/>
  </si>
  <si>
    <t>%</t>
    <phoneticPr fontId="1" type="noConversion"/>
  </si>
  <si>
    <t>상부 넓이</t>
    <phoneticPr fontId="1" type="noConversion"/>
  </si>
  <si>
    <t>검증용</t>
    <phoneticPr fontId="1" type="noConversion"/>
  </si>
  <si>
    <t>Independent variable</t>
  </si>
  <si>
    <t>Project 1</t>
  </si>
  <si>
    <t>Project 2</t>
  </si>
  <si>
    <t>Project 3</t>
  </si>
  <si>
    <t>Area of topside</t>
  </si>
  <si>
    <t>Area</t>
  </si>
  <si>
    <t>Light weight of topside</t>
  </si>
  <si>
    <t>LWT</t>
  </si>
  <si>
    <t>Lifetime of offshore structure</t>
  </si>
  <si>
    <t>Lifetime</t>
  </si>
  <si>
    <t>Oil production</t>
  </si>
  <si>
    <t>Production</t>
  </si>
  <si>
    <t xml:space="preserve">Time of building </t>
  </si>
  <si>
    <t>Building_Time</t>
  </si>
  <si>
    <t>Number of blocks</t>
  </si>
  <si>
    <t>No_of_Block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</si>
</sst>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Fill="1" applyAlignment="1"/>
    <xf numFmtId="0" fontId="0" fillId="6" borderId="0" xfId="0" applyFill="1">
      <alignment vertical="center"/>
    </xf>
    <xf numFmtId="0" fontId="0" fillId="4" borderId="0" xfId="0" applyFill="1" applyAlignment="1"/>
    <xf numFmtId="0" fontId="0" fillId="7" borderId="0" xfId="0" applyFill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 readingOrder="1"/>
    </xf>
    <xf numFmtId="4" fontId="2" fillId="0" borderId="1" xfId="0" applyNumberFormat="1" applyFont="1" applyBorder="1" applyAlignment="1">
      <alignment horizontal="center" vertical="center" wrapText="1" readingOrder="1"/>
    </xf>
    <xf numFmtId="3" fontId="2" fillId="0" borderId="1" xfId="0" applyNumberFormat="1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Normal="100" workbookViewId="0">
      <selection activeCell="G2" sqref="G2:G11"/>
    </sheetView>
  </sheetViews>
  <sheetFormatPr defaultRowHeight="16.5" x14ac:dyDescent="0.3"/>
  <cols>
    <col min="2" max="2" width="9" style="3"/>
    <col min="3" max="3" width="9" style="5"/>
    <col min="4" max="4" width="17.875" style="4" bestFit="1" customWidth="1"/>
    <col min="5" max="5" width="17.875" customWidth="1"/>
    <col min="6" max="6" width="7.25" bestFit="1" customWidth="1"/>
    <col min="7" max="8" width="12.375" bestFit="1" customWidth="1"/>
  </cols>
  <sheetData>
    <row r="1" spans="1:13" x14ac:dyDescent="0.3">
      <c r="A1" t="s">
        <v>0</v>
      </c>
      <c r="B1" s="3" t="s">
        <v>1</v>
      </c>
      <c r="C1" s="5" t="s">
        <v>2</v>
      </c>
      <c r="D1" s="4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</row>
    <row r="2" spans="1:13" x14ac:dyDescent="0.3">
      <c r="A2">
        <v>19308.2</v>
      </c>
      <c r="B2" s="3">
        <v>7000</v>
      </c>
      <c r="C2" s="5">
        <v>15</v>
      </c>
      <c r="D2" s="4">
        <v>1.8</v>
      </c>
      <c r="E2" s="2">
        <v>0.12</v>
      </c>
      <c r="F2">
        <v>99</v>
      </c>
      <c r="G2">
        <v>7</v>
      </c>
      <c r="H2" s="1">
        <v>784</v>
      </c>
      <c r="I2">
        <v>9</v>
      </c>
    </row>
    <row r="3" spans="1:13" x14ac:dyDescent="0.3">
      <c r="A3">
        <v>18037.599999999999</v>
      </c>
      <c r="B3" s="3">
        <v>20000</v>
      </c>
      <c r="C3" s="5">
        <v>20</v>
      </c>
      <c r="D3" s="4">
        <v>3.2</v>
      </c>
      <c r="E3" s="2">
        <v>3.5000000000000003E-2</v>
      </c>
      <c r="F3">
        <v>112</v>
      </c>
      <c r="G3">
        <v>6</v>
      </c>
      <c r="H3" s="1">
        <v>981</v>
      </c>
      <c r="I3">
        <v>17</v>
      </c>
    </row>
    <row r="4" spans="1:13" x14ac:dyDescent="0.3">
      <c r="A4">
        <v>20021.599999999999</v>
      </c>
      <c r="B4" s="3">
        <v>6500</v>
      </c>
      <c r="C4" s="5">
        <v>17</v>
      </c>
      <c r="D4" s="4">
        <v>1.9</v>
      </c>
      <c r="E4" s="2">
        <v>0.1</v>
      </c>
      <c r="F4">
        <v>103</v>
      </c>
      <c r="G4">
        <v>5</v>
      </c>
      <c r="H4" s="1">
        <v>771</v>
      </c>
      <c r="I4">
        <v>10</v>
      </c>
    </row>
    <row r="5" spans="1:13" x14ac:dyDescent="0.3">
      <c r="A5">
        <v>17852.8</v>
      </c>
      <c r="B5" s="3">
        <v>14500</v>
      </c>
      <c r="C5" s="5">
        <v>20</v>
      </c>
      <c r="D5" s="4">
        <v>3</v>
      </c>
      <c r="E5" s="2">
        <v>0.18</v>
      </c>
      <c r="F5">
        <v>119</v>
      </c>
      <c r="G5">
        <v>4</v>
      </c>
      <c r="H5" s="1">
        <v>918</v>
      </c>
      <c r="I5">
        <v>12</v>
      </c>
      <c r="M5" s="2"/>
    </row>
    <row r="6" spans="1:13" x14ac:dyDescent="0.3">
      <c r="A6">
        <v>19825</v>
      </c>
      <c r="B6" s="3">
        <v>32000</v>
      </c>
      <c r="C6" s="5">
        <v>30</v>
      </c>
      <c r="D6" s="4">
        <v>3.6</v>
      </c>
      <c r="E6" s="2">
        <v>0.22</v>
      </c>
      <c r="F6">
        <v>90</v>
      </c>
      <c r="G6">
        <v>6</v>
      </c>
      <c r="H6" s="1">
        <v>1076</v>
      </c>
      <c r="I6">
        <v>14</v>
      </c>
      <c r="M6" s="2"/>
    </row>
    <row r="7" spans="1:13" x14ac:dyDescent="0.3">
      <c r="A7">
        <v>18605</v>
      </c>
      <c r="B7" s="3">
        <v>37478</v>
      </c>
      <c r="C7" s="5">
        <v>20</v>
      </c>
      <c r="D7" s="4">
        <v>3.7</v>
      </c>
      <c r="E7" s="2">
        <v>0.22</v>
      </c>
      <c r="F7">
        <v>120</v>
      </c>
      <c r="G7">
        <v>6</v>
      </c>
      <c r="H7" s="1">
        <v>1109</v>
      </c>
      <c r="I7">
        <v>10</v>
      </c>
      <c r="M7" s="2"/>
    </row>
    <row r="8" spans="1:13" x14ac:dyDescent="0.3">
      <c r="A8">
        <v>19842.990000000002</v>
      </c>
      <c r="B8" s="3">
        <v>14000</v>
      </c>
      <c r="C8" s="5">
        <v>15</v>
      </c>
      <c r="D8" s="4">
        <v>2.2999999999999998</v>
      </c>
      <c r="E8" s="2">
        <v>0.14000000000000001</v>
      </c>
      <c r="F8">
        <v>106</v>
      </c>
      <c r="G8">
        <v>4</v>
      </c>
      <c r="H8" s="1">
        <v>911</v>
      </c>
      <c r="I8">
        <v>16</v>
      </c>
      <c r="M8" s="2"/>
    </row>
    <row r="9" spans="1:13" x14ac:dyDescent="0.3">
      <c r="A9">
        <v>14927</v>
      </c>
      <c r="B9" s="3">
        <v>16000</v>
      </c>
      <c r="C9" s="5">
        <v>17</v>
      </c>
      <c r="D9" s="4">
        <v>2.2000000000000002</v>
      </c>
      <c r="E9" s="2">
        <v>8.5000000000000006E-2</v>
      </c>
      <c r="F9">
        <v>108</v>
      </c>
      <c r="G9">
        <v>5</v>
      </c>
      <c r="H9" s="1">
        <v>937</v>
      </c>
      <c r="I9">
        <v>7</v>
      </c>
      <c r="M9" s="2"/>
    </row>
    <row r="10" spans="1:13" x14ac:dyDescent="0.3">
      <c r="A10">
        <v>12498.2</v>
      </c>
      <c r="B10" s="3">
        <v>12000</v>
      </c>
      <c r="C10" s="5">
        <v>15</v>
      </c>
      <c r="D10" s="4">
        <v>2.1</v>
      </c>
      <c r="E10" s="2">
        <v>0.08</v>
      </c>
      <c r="F10">
        <v>106</v>
      </c>
      <c r="G10">
        <v>6</v>
      </c>
      <c r="H10" s="1">
        <v>882</v>
      </c>
      <c r="I10">
        <v>15</v>
      </c>
      <c r="M10" s="2"/>
    </row>
    <row r="11" spans="1:13" x14ac:dyDescent="0.3">
      <c r="A11">
        <v>10176.6</v>
      </c>
      <c r="B11" s="3">
        <v>4500</v>
      </c>
      <c r="C11" s="5">
        <v>10</v>
      </c>
      <c r="D11" s="4">
        <v>1.9</v>
      </c>
      <c r="E11" s="2">
        <v>0.06</v>
      </c>
      <c r="F11">
        <v>85</v>
      </c>
      <c r="G11">
        <v>4</v>
      </c>
      <c r="H11" s="1">
        <v>708</v>
      </c>
      <c r="I11">
        <v>11</v>
      </c>
      <c r="M11" s="2"/>
    </row>
    <row r="12" spans="1:13" x14ac:dyDescent="0.3">
      <c r="M12" s="2"/>
    </row>
    <row r="13" spans="1:13" x14ac:dyDescent="0.3">
      <c r="M13" s="2"/>
    </row>
    <row r="14" spans="1:13" x14ac:dyDescent="0.3">
      <c r="M14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0"/>
  <sheetViews>
    <sheetView workbookViewId="0">
      <selection activeCell="E53" sqref="E53"/>
    </sheetView>
  </sheetViews>
  <sheetFormatPr defaultRowHeight="16.5" x14ac:dyDescent="0.3"/>
  <cols>
    <col min="1" max="1" width="16.5" bestFit="1" customWidth="1"/>
    <col min="2" max="8" width="17.125" customWidth="1"/>
    <col min="9" max="15" width="8.875" customWidth="1"/>
  </cols>
  <sheetData>
    <row r="1" spans="1:18" x14ac:dyDescent="0.3">
      <c r="A1" t="s">
        <v>25</v>
      </c>
    </row>
    <row r="2" spans="1:18" x14ac:dyDescent="0.3">
      <c r="I2" s="1" t="s">
        <v>18</v>
      </c>
      <c r="L2" t="s">
        <v>41</v>
      </c>
      <c r="M2" t="s">
        <v>41</v>
      </c>
    </row>
    <row r="3" spans="1:18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 t="s">
        <v>24</v>
      </c>
      <c r="G3" s="1" t="s">
        <v>37</v>
      </c>
      <c r="H3" s="1"/>
      <c r="I3" s="12">
        <v>0.3</v>
      </c>
      <c r="J3" s="12">
        <v>0.4</v>
      </c>
      <c r="K3" s="12">
        <v>0.5</v>
      </c>
      <c r="L3" s="12">
        <v>0.6</v>
      </c>
      <c r="M3" s="12">
        <v>0.7</v>
      </c>
      <c r="N3" s="12">
        <v>0.8</v>
      </c>
      <c r="O3" s="12">
        <v>0.9</v>
      </c>
    </row>
    <row r="4" spans="1:18" x14ac:dyDescent="0.3">
      <c r="A4">
        <v>7000</v>
      </c>
      <c r="B4">
        <v>15</v>
      </c>
      <c r="C4">
        <v>1.8</v>
      </c>
      <c r="D4" s="2">
        <v>0.12</v>
      </c>
      <c r="E4">
        <v>99</v>
      </c>
      <c r="F4">
        <v>90</v>
      </c>
      <c r="G4" s="1">
        <v>784</v>
      </c>
      <c r="H4" s="1"/>
      <c r="I4">
        <v>9</v>
      </c>
      <c r="J4">
        <v>68</v>
      </c>
      <c r="K4">
        <v>178</v>
      </c>
      <c r="L4">
        <v>242</v>
      </c>
      <c r="M4">
        <v>180</v>
      </c>
      <c r="N4">
        <v>75</v>
      </c>
      <c r="O4">
        <v>32</v>
      </c>
      <c r="P4">
        <f>SUM(I4:O4)</f>
        <v>784</v>
      </c>
      <c r="R4">
        <f t="shared" ref="R4:R13" si="0">G4-P4</f>
        <v>0</v>
      </c>
    </row>
    <row r="5" spans="1:18" x14ac:dyDescent="0.3">
      <c r="A5">
        <v>20000</v>
      </c>
      <c r="B5">
        <v>20</v>
      </c>
      <c r="C5">
        <v>3.2</v>
      </c>
      <c r="D5" s="2">
        <v>3.5000000000000003E-2</v>
      </c>
      <c r="E5">
        <v>112</v>
      </c>
      <c r="F5">
        <v>91</v>
      </c>
      <c r="G5" s="1">
        <v>981</v>
      </c>
      <c r="H5" s="1"/>
      <c r="I5">
        <v>17</v>
      </c>
      <c r="J5">
        <v>77</v>
      </c>
      <c r="K5">
        <v>201</v>
      </c>
      <c r="L5">
        <v>312</v>
      </c>
      <c r="M5">
        <v>255</v>
      </c>
      <c r="N5">
        <v>85</v>
      </c>
      <c r="O5">
        <v>34</v>
      </c>
      <c r="P5">
        <f t="shared" ref="P5:P13" si="1">SUM(I5:O5)</f>
        <v>981</v>
      </c>
      <c r="R5">
        <f t="shared" si="0"/>
        <v>0</v>
      </c>
    </row>
    <row r="6" spans="1:18" x14ac:dyDescent="0.3">
      <c r="A6">
        <v>6500</v>
      </c>
      <c r="B6">
        <v>17</v>
      </c>
      <c r="C6">
        <v>1.9</v>
      </c>
      <c r="D6" s="2">
        <v>0.1</v>
      </c>
      <c r="E6">
        <v>103</v>
      </c>
      <c r="F6">
        <v>91</v>
      </c>
      <c r="G6" s="1">
        <v>771</v>
      </c>
      <c r="H6" s="1"/>
      <c r="I6">
        <v>10</v>
      </c>
      <c r="J6">
        <v>59</v>
      </c>
      <c r="K6">
        <v>168</v>
      </c>
      <c r="L6">
        <v>239</v>
      </c>
      <c r="M6">
        <v>187</v>
      </c>
      <c r="N6">
        <v>73</v>
      </c>
      <c r="O6">
        <v>29</v>
      </c>
      <c r="P6">
        <f t="shared" si="1"/>
        <v>765</v>
      </c>
      <c r="R6">
        <f t="shared" si="0"/>
        <v>6</v>
      </c>
    </row>
    <row r="7" spans="1:18" x14ac:dyDescent="0.3">
      <c r="A7">
        <v>14500</v>
      </c>
      <c r="B7">
        <v>20</v>
      </c>
      <c r="C7">
        <v>3</v>
      </c>
      <c r="D7" s="2">
        <v>0.18</v>
      </c>
      <c r="E7">
        <v>119</v>
      </c>
      <c r="F7">
        <v>89</v>
      </c>
      <c r="G7" s="1">
        <v>918</v>
      </c>
      <c r="H7" s="1"/>
      <c r="I7">
        <v>12</v>
      </c>
      <c r="J7">
        <v>92</v>
      </c>
      <c r="K7">
        <v>177</v>
      </c>
      <c r="L7">
        <v>282</v>
      </c>
      <c r="M7">
        <v>231</v>
      </c>
      <c r="N7">
        <v>91</v>
      </c>
      <c r="O7">
        <v>30</v>
      </c>
      <c r="P7">
        <f t="shared" si="1"/>
        <v>915</v>
      </c>
      <c r="R7">
        <f t="shared" si="0"/>
        <v>3</v>
      </c>
    </row>
    <row r="8" spans="1:18" x14ac:dyDescent="0.3">
      <c r="A8">
        <v>32000</v>
      </c>
      <c r="B8">
        <v>30</v>
      </c>
      <c r="C8">
        <v>3.6</v>
      </c>
      <c r="D8" s="2">
        <v>0.22</v>
      </c>
      <c r="E8">
        <v>90</v>
      </c>
      <c r="F8">
        <v>88</v>
      </c>
      <c r="G8" s="1">
        <v>1076</v>
      </c>
      <c r="H8" s="1"/>
      <c r="I8">
        <v>14</v>
      </c>
      <c r="J8">
        <v>97</v>
      </c>
      <c r="K8">
        <v>219</v>
      </c>
      <c r="L8">
        <v>327</v>
      </c>
      <c r="M8">
        <v>262</v>
      </c>
      <c r="N8">
        <v>109</v>
      </c>
      <c r="O8">
        <v>39</v>
      </c>
      <c r="P8">
        <f t="shared" si="1"/>
        <v>1067</v>
      </c>
      <c r="R8">
        <f t="shared" si="0"/>
        <v>9</v>
      </c>
    </row>
    <row r="9" spans="1:18" x14ac:dyDescent="0.3">
      <c r="A9">
        <v>37478</v>
      </c>
      <c r="B9">
        <v>20</v>
      </c>
      <c r="C9">
        <v>3.7</v>
      </c>
      <c r="D9" s="2">
        <v>0.22</v>
      </c>
      <c r="E9">
        <v>120</v>
      </c>
      <c r="F9">
        <v>88</v>
      </c>
      <c r="G9" s="1">
        <v>1109</v>
      </c>
      <c r="H9" s="1"/>
      <c r="I9">
        <v>10</v>
      </c>
      <c r="J9">
        <v>109</v>
      </c>
      <c r="K9">
        <v>223</v>
      </c>
      <c r="L9">
        <v>329</v>
      </c>
      <c r="M9">
        <v>283</v>
      </c>
      <c r="N9">
        <v>115</v>
      </c>
      <c r="O9">
        <v>36</v>
      </c>
      <c r="P9">
        <f t="shared" si="1"/>
        <v>1105</v>
      </c>
      <c r="R9">
        <f t="shared" si="0"/>
        <v>4</v>
      </c>
    </row>
    <row r="10" spans="1:18" x14ac:dyDescent="0.3">
      <c r="A10">
        <v>14000</v>
      </c>
      <c r="B10">
        <v>15</v>
      </c>
      <c r="C10">
        <v>2.2999999999999998</v>
      </c>
      <c r="D10" s="2">
        <v>0.14000000000000001</v>
      </c>
      <c r="E10">
        <v>106</v>
      </c>
      <c r="F10">
        <v>92</v>
      </c>
      <c r="G10" s="1">
        <v>911</v>
      </c>
      <c r="H10" s="1"/>
      <c r="I10">
        <v>16</v>
      </c>
      <c r="J10">
        <v>91</v>
      </c>
      <c r="K10">
        <v>184</v>
      </c>
      <c r="L10">
        <v>268</v>
      </c>
      <c r="M10">
        <v>217</v>
      </c>
      <c r="N10">
        <v>86</v>
      </c>
      <c r="O10">
        <v>30</v>
      </c>
      <c r="P10">
        <f t="shared" si="1"/>
        <v>892</v>
      </c>
      <c r="R10">
        <f t="shared" si="0"/>
        <v>19</v>
      </c>
    </row>
    <row r="11" spans="1:18" x14ac:dyDescent="0.3">
      <c r="A11">
        <v>16000</v>
      </c>
      <c r="B11">
        <v>17</v>
      </c>
      <c r="C11">
        <v>2.2000000000000002</v>
      </c>
      <c r="D11" s="2">
        <v>8.5000000000000006E-2</v>
      </c>
      <c r="E11">
        <v>108</v>
      </c>
      <c r="F11">
        <v>89</v>
      </c>
      <c r="G11" s="1">
        <v>937</v>
      </c>
      <c r="H11" s="1"/>
      <c r="I11">
        <v>7</v>
      </c>
      <c r="J11">
        <v>93</v>
      </c>
      <c r="K11">
        <v>190</v>
      </c>
      <c r="L11">
        <v>295</v>
      </c>
      <c r="M11">
        <v>231</v>
      </c>
      <c r="N11">
        <v>90</v>
      </c>
      <c r="O11">
        <v>31</v>
      </c>
      <c r="P11">
        <f t="shared" si="1"/>
        <v>937</v>
      </c>
      <c r="R11">
        <f t="shared" si="0"/>
        <v>0</v>
      </c>
    </row>
    <row r="12" spans="1:18" x14ac:dyDescent="0.3">
      <c r="A12">
        <v>12000</v>
      </c>
      <c r="B12">
        <v>15</v>
      </c>
      <c r="C12">
        <v>2.1</v>
      </c>
      <c r="D12" s="2">
        <v>0.08</v>
      </c>
      <c r="E12">
        <v>106</v>
      </c>
      <c r="F12">
        <v>89</v>
      </c>
      <c r="G12" s="1">
        <v>882</v>
      </c>
      <c r="H12" s="1"/>
      <c r="I12">
        <v>15</v>
      </c>
      <c r="J12">
        <v>82</v>
      </c>
      <c r="K12">
        <v>191</v>
      </c>
      <c r="L12">
        <v>253</v>
      </c>
      <c r="M12">
        <v>226</v>
      </c>
      <c r="N12">
        <v>87</v>
      </c>
      <c r="O12">
        <v>28</v>
      </c>
      <c r="P12">
        <f t="shared" si="1"/>
        <v>882</v>
      </c>
      <c r="R12">
        <f t="shared" si="0"/>
        <v>0</v>
      </c>
    </row>
    <row r="13" spans="1:18" x14ac:dyDescent="0.3">
      <c r="A13">
        <v>4500</v>
      </c>
      <c r="B13">
        <v>10</v>
      </c>
      <c r="C13">
        <v>1.9</v>
      </c>
      <c r="D13" s="2">
        <v>0.06</v>
      </c>
      <c r="E13">
        <v>85</v>
      </c>
      <c r="F13">
        <v>89</v>
      </c>
      <c r="G13" s="1">
        <v>708</v>
      </c>
      <c r="H13" s="1"/>
      <c r="I13">
        <v>11</v>
      </c>
      <c r="J13">
        <v>64</v>
      </c>
      <c r="K13">
        <v>146</v>
      </c>
      <c r="L13">
        <v>212</v>
      </c>
      <c r="M13">
        <v>188</v>
      </c>
      <c r="N13">
        <v>67</v>
      </c>
      <c r="O13">
        <v>19</v>
      </c>
      <c r="P13">
        <f t="shared" si="1"/>
        <v>707</v>
      </c>
      <c r="R13">
        <f t="shared" si="0"/>
        <v>1</v>
      </c>
    </row>
    <row r="15" spans="1:18" x14ac:dyDescent="0.3">
      <c r="A15" t="s">
        <v>26</v>
      </c>
    </row>
    <row r="16" spans="1:18" x14ac:dyDescent="0.3">
      <c r="I16" s="1" t="s">
        <v>27</v>
      </c>
      <c r="L16" t="s">
        <v>39</v>
      </c>
      <c r="M16" t="s">
        <v>40</v>
      </c>
    </row>
    <row r="17" spans="1:18" x14ac:dyDescent="0.3">
      <c r="A17" t="s">
        <v>19</v>
      </c>
      <c r="B17" t="s">
        <v>20</v>
      </c>
      <c r="C17" t="s">
        <v>21</v>
      </c>
      <c r="D17" t="s">
        <v>22</v>
      </c>
      <c r="E17" t="s">
        <v>23</v>
      </c>
      <c r="F17" s="1" t="s">
        <v>24</v>
      </c>
      <c r="G17" s="1" t="s">
        <v>38</v>
      </c>
      <c r="H17" s="1"/>
      <c r="I17" s="12">
        <v>0.3</v>
      </c>
      <c r="J17" s="12">
        <v>0.4</v>
      </c>
      <c r="K17" s="12">
        <v>0.5</v>
      </c>
      <c r="L17" s="12">
        <v>0.6</v>
      </c>
      <c r="M17" s="12">
        <v>0.7</v>
      </c>
      <c r="N17" s="12">
        <v>0.8</v>
      </c>
      <c r="O17" s="12">
        <v>0.9</v>
      </c>
    </row>
    <row r="18" spans="1:18" x14ac:dyDescent="0.3">
      <c r="A18">
        <v>7000</v>
      </c>
      <c r="B18">
        <v>15</v>
      </c>
      <c r="C18">
        <v>1.8</v>
      </c>
      <c r="D18" s="2">
        <v>0.12</v>
      </c>
      <c r="E18">
        <v>99</v>
      </c>
      <c r="F18">
        <v>90</v>
      </c>
      <c r="G18">
        <v>3548</v>
      </c>
      <c r="H18">
        <v>506</v>
      </c>
      <c r="I18">
        <f ca="1">G18*(RANDBETWEEN(1,1.15)/100)</f>
        <v>35.480000000000004</v>
      </c>
      <c r="J18">
        <f ca="1">G18*(RANDBETWEEN($J$28-1,$J$28+1)/100)</f>
        <v>283.84000000000003</v>
      </c>
      <c r="K18">
        <f ca="1">G18*(RANDBETWEEN($K$28-1,$K$28+1)/100)</f>
        <v>745.07999999999993</v>
      </c>
      <c r="L18">
        <f ca="1">G18*(RANDBETWEEN($L$28-1,$L$28+1)/100)</f>
        <v>1028.9199999999998</v>
      </c>
      <c r="M18">
        <f ca="1">G18*(RANDBETWEEN($M$28-1,$M$28+1)/100)</f>
        <v>816.04000000000008</v>
      </c>
      <c r="N18">
        <f ca="1">G18*(RANDBETWEEN($N$28-1,$N$28+1)/100)</f>
        <v>390.28000000000003</v>
      </c>
      <c r="O18">
        <f ca="1">G18*(RANDBETWEEN($O$28-1,$O$28+1)/100)</f>
        <v>141.92000000000002</v>
      </c>
      <c r="P18">
        <f ca="1">SUM(I18:O18)</f>
        <v>3441.56</v>
      </c>
      <c r="R18">
        <f t="shared" ref="R18:R27" ca="1" si="2">G18-P18</f>
        <v>106.44000000000005</v>
      </c>
    </row>
    <row r="19" spans="1:18" x14ac:dyDescent="0.3">
      <c r="A19">
        <v>20000</v>
      </c>
      <c r="B19">
        <v>20</v>
      </c>
      <c r="C19">
        <v>3.2</v>
      </c>
      <c r="D19" s="2">
        <v>3.5000000000000003E-2</v>
      </c>
      <c r="E19">
        <v>112</v>
      </c>
      <c r="F19">
        <v>91</v>
      </c>
      <c r="G19">
        <v>4015</v>
      </c>
      <c r="H19">
        <v>573</v>
      </c>
      <c r="I19">
        <f t="shared" ref="I19:I27" ca="1" si="3">G19*(RANDBETWEEN(1,1.15)/100)</f>
        <v>40.15</v>
      </c>
      <c r="J19">
        <f t="shared" ref="J19:J27" ca="1" si="4">G19*(RANDBETWEEN($J$28-1,$J$28+1)/100)</f>
        <v>321.2</v>
      </c>
      <c r="K19">
        <f t="shared" ref="K19:K27" ca="1" si="5">G19*(RANDBETWEEN($K$28-1,$K$28+1)/100)</f>
        <v>883.3</v>
      </c>
      <c r="L19">
        <f t="shared" ref="L19:L27" ca="1" si="6">G19*(RANDBETWEEN($L$28-1,$L$28+1)/100)</f>
        <v>1244.6500000000001</v>
      </c>
      <c r="M19">
        <f t="shared" ref="M19:M27" ca="1" si="7">G19*(RANDBETWEEN($M$28-1,$M$28+1)/100)</f>
        <v>883.3</v>
      </c>
      <c r="N19">
        <f t="shared" ref="N19:N27" ca="1" si="8">G19*(RANDBETWEEN($N$28-1,$N$28+1)/100)</f>
        <v>361.34999999999997</v>
      </c>
      <c r="O19">
        <f t="shared" ref="O19:O27" ca="1" si="9">G19*(RANDBETWEEN($O$28-1,$O$28+1)/100)</f>
        <v>160.6</v>
      </c>
      <c r="P19">
        <f t="shared" ref="P19:P27" ca="1" si="10">SUM(I19:O19)</f>
        <v>3894.55</v>
      </c>
      <c r="R19">
        <f t="shared" ca="1" si="2"/>
        <v>120.44999999999982</v>
      </c>
    </row>
    <row r="20" spans="1:18" x14ac:dyDescent="0.3">
      <c r="A20">
        <v>6500</v>
      </c>
      <c r="B20">
        <v>17</v>
      </c>
      <c r="C20">
        <v>1.9</v>
      </c>
      <c r="D20" s="2">
        <v>0.1</v>
      </c>
      <c r="E20">
        <v>103</v>
      </c>
      <c r="F20">
        <v>91</v>
      </c>
      <c r="G20">
        <v>4705</v>
      </c>
      <c r="H20">
        <v>672</v>
      </c>
      <c r="I20">
        <f t="shared" ca="1" si="3"/>
        <v>47.050000000000004</v>
      </c>
      <c r="J20">
        <f t="shared" ca="1" si="4"/>
        <v>423.45</v>
      </c>
      <c r="K20">
        <f t="shared" ca="1" si="5"/>
        <v>988.05</v>
      </c>
      <c r="L20">
        <f t="shared" ca="1" si="6"/>
        <v>1364.4499999999998</v>
      </c>
      <c r="M20">
        <f t="shared" ca="1" si="7"/>
        <v>1129.2</v>
      </c>
      <c r="N20">
        <f t="shared" ca="1" si="8"/>
        <v>470.5</v>
      </c>
      <c r="O20">
        <f t="shared" ca="1" si="9"/>
        <v>235.25</v>
      </c>
      <c r="P20">
        <f t="shared" ca="1" si="10"/>
        <v>4657.95</v>
      </c>
      <c r="R20">
        <f t="shared" ca="1" si="2"/>
        <v>47.050000000000182</v>
      </c>
    </row>
    <row r="21" spans="1:18" x14ac:dyDescent="0.3">
      <c r="A21">
        <v>14500</v>
      </c>
      <c r="B21">
        <v>20</v>
      </c>
      <c r="C21">
        <v>3</v>
      </c>
      <c r="D21" s="2">
        <v>0.18</v>
      </c>
      <c r="E21">
        <v>119</v>
      </c>
      <c r="F21">
        <v>89</v>
      </c>
      <c r="G21">
        <v>5862</v>
      </c>
      <c r="H21">
        <v>837</v>
      </c>
      <c r="I21">
        <f t="shared" ca="1" si="3"/>
        <v>58.620000000000005</v>
      </c>
      <c r="J21">
        <f t="shared" ca="1" si="4"/>
        <v>527.57999999999993</v>
      </c>
      <c r="K21">
        <f t="shared" ca="1" si="5"/>
        <v>1289.6400000000001</v>
      </c>
      <c r="L21">
        <f t="shared" ca="1" si="6"/>
        <v>1699.9799999999998</v>
      </c>
      <c r="M21">
        <f t="shared" ca="1" si="7"/>
        <v>1348.26</v>
      </c>
      <c r="N21">
        <f t="shared" ca="1" si="8"/>
        <v>527.57999999999993</v>
      </c>
      <c r="O21">
        <f t="shared" ca="1" si="9"/>
        <v>234.48000000000002</v>
      </c>
      <c r="P21">
        <f t="shared" ca="1" si="10"/>
        <v>5686.1399999999994</v>
      </c>
      <c r="R21">
        <f t="shared" ca="1" si="2"/>
        <v>175.86000000000058</v>
      </c>
    </row>
    <row r="22" spans="1:18" x14ac:dyDescent="0.3">
      <c r="A22">
        <v>32000</v>
      </c>
      <c r="B22">
        <v>30</v>
      </c>
      <c r="C22">
        <v>3.6</v>
      </c>
      <c r="D22" s="2">
        <v>0.22</v>
      </c>
      <c r="E22">
        <v>90</v>
      </c>
      <c r="F22">
        <v>88</v>
      </c>
      <c r="G22">
        <v>6875</v>
      </c>
      <c r="H22">
        <v>982</v>
      </c>
      <c r="I22">
        <f t="shared" ca="1" si="3"/>
        <v>68.75</v>
      </c>
      <c r="J22">
        <f t="shared" ca="1" si="4"/>
        <v>618.75</v>
      </c>
      <c r="K22">
        <f t="shared" ca="1" si="5"/>
        <v>1443.75</v>
      </c>
      <c r="L22">
        <f t="shared" ca="1" si="6"/>
        <v>1993.7499999999998</v>
      </c>
      <c r="M22">
        <f t="shared" ca="1" si="7"/>
        <v>1581.25</v>
      </c>
      <c r="N22">
        <f t="shared" ca="1" si="8"/>
        <v>756.25</v>
      </c>
      <c r="O22">
        <f t="shared" ca="1" si="9"/>
        <v>343.75</v>
      </c>
      <c r="P22">
        <f ca="1">SUM(I22:O22)</f>
        <v>6806.25</v>
      </c>
      <c r="R22">
        <f t="shared" ca="1" si="2"/>
        <v>68.75</v>
      </c>
    </row>
    <row r="23" spans="1:18" x14ac:dyDescent="0.3">
      <c r="A23">
        <v>37478</v>
      </c>
      <c r="B23">
        <v>20</v>
      </c>
      <c r="C23">
        <v>3.7</v>
      </c>
      <c r="D23" s="2">
        <v>0.22</v>
      </c>
      <c r="E23">
        <v>120</v>
      </c>
      <c r="F23">
        <v>88</v>
      </c>
      <c r="G23">
        <v>6390</v>
      </c>
      <c r="H23">
        <v>912</v>
      </c>
      <c r="I23">
        <f t="shared" ca="1" si="3"/>
        <v>63.9</v>
      </c>
      <c r="J23">
        <f t="shared" ca="1" si="4"/>
        <v>575.1</v>
      </c>
      <c r="K23">
        <f t="shared" ca="1" si="5"/>
        <v>1405.8</v>
      </c>
      <c r="L23">
        <f t="shared" ca="1" si="6"/>
        <v>1980.9</v>
      </c>
      <c r="M23">
        <f t="shared" ca="1" si="7"/>
        <v>1533.6</v>
      </c>
      <c r="N23">
        <f t="shared" ca="1" si="8"/>
        <v>575.1</v>
      </c>
      <c r="O23">
        <f t="shared" ca="1" si="9"/>
        <v>319.5</v>
      </c>
      <c r="P23">
        <f ca="1">SUM(I23:O23)</f>
        <v>6453.9</v>
      </c>
      <c r="R23">
        <f t="shared" ca="1" si="2"/>
        <v>-63.899999999999636</v>
      </c>
    </row>
    <row r="24" spans="1:18" x14ac:dyDescent="0.3">
      <c r="A24">
        <v>14000</v>
      </c>
      <c r="B24">
        <v>15</v>
      </c>
      <c r="C24">
        <v>2.2999999999999998</v>
      </c>
      <c r="D24" s="2">
        <v>0.14000000000000001</v>
      </c>
      <c r="E24">
        <v>106</v>
      </c>
      <c r="F24">
        <v>92</v>
      </c>
      <c r="G24">
        <v>6195</v>
      </c>
      <c r="H24">
        <v>885</v>
      </c>
      <c r="I24">
        <f t="shared" ca="1" si="3"/>
        <v>61.95</v>
      </c>
      <c r="J24">
        <f t="shared" ca="1" si="4"/>
        <v>557.54999999999995</v>
      </c>
      <c r="K24">
        <f t="shared" ca="1" si="5"/>
        <v>1362.9</v>
      </c>
      <c r="L24">
        <f t="shared" ca="1" si="6"/>
        <v>1858.5</v>
      </c>
      <c r="M24">
        <f t="shared" ca="1" si="7"/>
        <v>1486.8</v>
      </c>
      <c r="N24">
        <f t="shared" ca="1" si="8"/>
        <v>681.45</v>
      </c>
      <c r="O24">
        <f t="shared" ca="1" si="9"/>
        <v>247.8</v>
      </c>
      <c r="P24">
        <f t="shared" ca="1" si="10"/>
        <v>6256.95</v>
      </c>
      <c r="R24">
        <f t="shared" ca="1" si="2"/>
        <v>-61.949999999999818</v>
      </c>
    </row>
    <row r="25" spans="1:18" x14ac:dyDescent="0.3">
      <c r="A25">
        <v>16000</v>
      </c>
      <c r="B25">
        <v>17</v>
      </c>
      <c r="C25">
        <v>2.2000000000000002</v>
      </c>
      <c r="D25" s="2">
        <v>8.5000000000000006E-2</v>
      </c>
      <c r="E25">
        <v>108</v>
      </c>
      <c r="F25">
        <v>89</v>
      </c>
      <c r="G25">
        <v>4980</v>
      </c>
      <c r="H25">
        <v>711</v>
      </c>
      <c r="I25">
        <f t="shared" ca="1" si="3"/>
        <v>49.800000000000004</v>
      </c>
      <c r="J25">
        <f t="shared" ca="1" si="4"/>
        <v>398.40000000000003</v>
      </c>
      <c r="K25">
        <f t="shared" ca="1" si="5"/>
        <v>1145.4000000000001</v>
      </c>
      <c r="L25">
        <f t="shared" ca="1" si="6"/>
        <v>1543.8</v>
      </c>
      <c r="M25">
        <f t="shared" ca="1" si="7"/>
        <v>1095.5999999999999</v>
      </c>
      <c r="N25">
        <f t="shared" ca="1" si="8"/>
        <v>547.79999999999995</v>
      </c>
      <c r="O25">
        <f t="shared" ca="1" si="9"/>
        <v>199.20000000000002</v>
      </c>
      <c r="P25">
        <f t="shared" ca="1" si="10"/>
        <v>4980</v>
      </c>
      <c r="R25">
        <f t="shared" ca="1" si="2"/>
        <v>0</v>
      </c>
    </row>
    <row r="26" spans="1:18" x14ac:dyDescent="0.3">
      <c r="A26">
        <v>12000</v>
      </c>
      <c r="B26">
        <v>15</v>
      </c>
      <c r="C26">
        <v>2.1</v>
      </c>
      <c r="D26" s="2">
        <v>0.08</v>
      </c>
      <c r="E26">
        <v>106</v>
      </c>
      <c r="F26">
        <v>89</v>
      </c>
      <c r="G26">
        <v>5194</v>
      </c>
      <c r="H26">
        <v>742</v>
      </c>
      <c r="I26">
        <f t="shared" ca="1" si="3"/>
        <v>51.94</v>
      </c>
      <c r="J26">
        <f t="shared" ca="1" si="4"/>
        <v>415.52</v>
      </c>
      <c r="K26">
        <f t="shared" ca="1" si="5"/>
        <v>1142.68</v>
      </c>
      <c r="L26">
        <f t="shared" ca="1" si="6"/>
        <v>1558.2</v>
      </c>
      <c r="M26">
        <f t="shared" ca="1" si="7"/>
        <v>1246.56</v>
      </c>
      <c r="N26">
        <f t="shared" ca="1" si="8"/>
        <v>467.46</v>
      </c>
      <c r="O26">
        <f t="shared" ca="1" si="9"/>
        <v>259.7</v>
      </c>
      <c r="P26">
        <f t="shared" ca="1" si="10"/>
        <v>5142.0599999999995</v>
      </c>
      <c r="R26">
        <f t="shared" ca="1" si="2"/>
        <v>51.940000000000509</v>
      </c>
    </row>
    <row r="27" spans="1:18" x14ac:dyDescent="0.3">
      <c r="A27">
        <v>4500</v>
      </c>
      <c r="B27">
        <v>10</v>
      </c>
      <c r="C27">
        <v>1.9</v>
      </c>
      <c r="D27" s="2">
        <v>0.06</v>
      </c>
      <c r="E27">
        <v>85</v>
      </c>
      <c r="F27">
        <v>89</v>
      </c>
      <c r="G27">
        <v>3093</v>
      </c>
      <c r="H27">
        <v>441</v>
      </c>
      <c r="I27">
        <f t="shared" ca="1" si="3"/>
        <v>30.93</v>
      </c>
      <c r="J27">
        <f t="shared" ca="1" si="4"/>
        <v>278.37</v>
      </c>
      <c r="K27">
        <f t="shared" ca="1" si="5"/>
        <v>711.39</v>
      </c>
      <c r="L27">
        <f t="shared" ca="1" si="6"/>
        <v>958.83</v>
      </c>
      <c r="M27">
        <f t="shared" ca="1" si="7"/>
        <v>680.46</v>
      </c>
      <c r="N27">
        <f t="shared" ca="1" si="8"/>
        <v>309.3</v>
      </c>
      <c r="O27">
        <f t="shared" ca="1" si="9"/>
        <v>154.65</v>
      </c>
      <c r="P27">
        <f t="shared" ca="1" si="10"/>
        <v>3123.9300000000003</v>
      </c>
      <c r="R27">
        <f t="shared" ca="1" si="2"/>
        <v>-30.930000000000291</v>
      </c>
    </row>
    <row r="28" spans="1:18" x14ac:dyDescent="0.3">
      <c r="H28" t="s">
        <v>48</v>
      </c>
      <c r="I28">
        <v>1.1499999999999999</v>
      </c>
      <c r="J28">
        <v>8.5</v>
      </c>
      <c r="K28">
        <v>22</v>
      </c>
      <c r="L28">
        <v>30</v>
      </c>
      <c r="M28">
        <v>23</v>
      </c>
      <c r="N28">
        <v>10</v>
      </c>
      <c r="O28" s="13">
        <v>4.0999999999999996</v>
      </c>
    </row>
    <row r="29" spans="1:18" x14ac:dyDescent="0.3">
      <c r="A29" t="s">
        <v>28</v>
      </c>
    </row>
    <row r="30" spans="1:18" x14ac:dyDescent="0.3">
      <c r="I30" s="1" t="s">
        <v>29</v>
      </c>
      <c r="L30" t="s">
        <v>42</v>
      </c>
      <c r="M30" t="s">
        <v>43</v>
      </c>
    </row>
    <row r="31" spans="1:18" x14ac:dyDescent="0.3">
      <c r="A31" t="s">
        <v>19</v>
      </c>
      <c r="B31" t="s">
        <v>20</v>
      </c>
      <c r="C31" t="s">
        <v>21</v>
      </c>
      <c r="D31" t="s">
        <v>22</v>
      </c>
      <c r="E31" t="s">
        <v>23</v>
      </c>
      <c r="F31" s="1" t="s">
        <v>24</v>
      </c>
      <c r="G31" s="1" t="s">
        <v>30</v>
      </c>
      <c r="H31" s="1"/>
      <c r="I31" s="12">
        <v>0.3</v>
      </c>
      <c r="J31" s="12">
        <v>0.4</v>
      </c>
      <c r="K31" s="12">
        <v>0.5</v>
      </c>
      <c r="L31" s="12">
        <v>0.6</v>
      </c>
      <c r="M31" s="12">
        <v>0.7</v>
      </c>
      <c r="N31" s="12">
        <v>0.8</v>
      </c>
      <c r="O31" s="12">
        <v>0.9</v>
      </c>
    </row>
    <row r="32" spans="1:18" x14ac:dyDescent="0.3">
      <c r="A32">
        <v>7000</v>
      </c>
      <c r="B32">
        <v>15</v>
      </c>
      <c r="C32">
        <v>1.8</v>
      </c>
      <c r="D32" s="2">
        <v>0.12</v>
      </c>
      <c r="E32">
        <v>99</v>
      </c>
      <c r="F32">
        <v>90</v>
      </c>
      <c r="G32">
        <v>275</v>
      </c>
      <c r="H32">
        <v>39</v>
      </c>
      <c r="I32">
        <f ca="1">G32*(RANDBETWEEN(1,1.15)/100)</f>
        <v>2.75</v>
      </c>
      <c r="J32">
        <f ca="1">G32*(RANDBETWEEN($J$42-1,$J$42+1)/100)</f>
        <v>13.75</v>
      </c>
      <c r="K32">
        <f ca="1">G32*(RANDBETWEEN($K$42-1,$K$42+1)/100)</f>
        <v>52.25</v>
      </c>
      <c r="L32">
        <f ca="1">G32*(RANDBETWEEN($L$42-1,$L$42+1)/100)</f>
        <v>93.5</v>
      </c>
      <c r="M32">
        <f ca="1">G32*(RANDBETWEEN($M$42-1,$M$42+1)/100)</f>
        <v>60.5</v>
      </c>
      <c r="N32">
        <f ca="1">G32*(RANDBETWEEN($N$42-1,$N$42+1)/100)</f>
        <v>27.5</v>
      </c>
      <c r="O32">
        <f ca="1">G32*(RANDBETWEEN($O$42-1,$O$42+1)/100)</f>
        <v>11</v>
      </c>
      <c r="P32">
        <f ca="1">SUM(I32:O32)</f>
        <v>261.25</v>
      </c>
      <c r="R32">
        <f t="shared" ref="R32:R41" ca="1" si="11">G32-P32</f>
        <v>13.75</v>
      </c>
    </row>
    <row r="33" spans="1:18" x14ac:dyDescent="0.3">
      <c r="A33">
        <v>20000</v>
      </c>
      <c r="B33">
        <v>20</v>
      </c>
      <c r="C33">
        <v>3.2</v>
      </c>
      <c r="D33" s="2">
        <v>3.5000000000000003E-2</v>
      </c>
      <c r="E33">
        <v>112</v>
      </c>
      <c r="F33">
        <v>91</v>
      </c>
      <c r="G33">
        <v>278</v>
      </c>
      <c r="H33">
        <v>39</v>
      </c>
      <c r="I33">
        <f t="shared" ref="I33:I41" ca="1" si="12">G33*(RANDBETWEEN(1,1.15)/100)</f>
        <v>2.7800000000000002</v>
      </c>
      <c r="J33">
        <f t="shared" ref="J33:J41" ca="1" si="13">G33*(RANDBETWEEN($J$42-1,$J$42+1)/100)</f>
        <v>16.68</v>
      </c>
      <c r="K33">
        <f t="shared" ref="K33:K41" ca="1" si="14">G33*(RANDBETWEEN($K$42-1,$K$42+1)/100)</f>
        <v>58.379999999999995</v>
      </c>
      <c r="L33">
        <f t="shared" ref="L33:L41" ca="1" si="15">G33*(RANDBETWEEN($L$42-1,$L$42+1)/100)</f>
        <v>100.08</v>
      </c>
      <c r="M33">
        <f t="shared" ref="M33:M41" ca="1" si="16">G33*(RANDBETWEEN($M$42-1,$M$42+1)/100)</f>
        <v>66.72</v>
      </c>
      <c r="N33">
        <f t="shared" ref="N33:N41" ca="1" si="17">G33*(RANDBETWEEN($N$42-1,$N$42+1)/100)</f>
        <v>25.02</v>
      </c>
      <c r="O33">
        <f t="shared" ref="O33:O41" ca="1" si="18">G33*(RANDBETWEEN($O$42-1,$O$42+1)/100)</f>
        <v>13.9</v>
      </c>
      <c r="P33">
        <f t="shared" ref="P33:P41" ca="1" si="19">SUM(I33:O33)</f>
        <v>283.56</v>
      </c>
      <c r="R33">
        <f t="shared" ca="1" si="11"/>
        <v>-5.5600000000000023</v>
      </c>
    </row>
    <row r="34" spans="1:18" x14ac:dyDescent="0.3">
      <c r="A34">
        <v>6500</v>
      </c>
      <c r="B34">
        <v>17</v>
      </c>
      <c r="C34">
        <v>1.9</v>
      </c>
      <c r="D34" s="2">
        <v>0.1</v>
      </c>
      <c r="E34">
        <v>103</v>
      </c>
      <c r="F34">
        <v>91</v>
      </c>
      <c r="G34">
        <v>309</v>
      </c>
      <c r="H34">
        <v>44</v>
      </c>
      <c r="I34">
        <f t="shared" ca="1" si="12"/>
        <v>3.09</v>
      </c>
      <c r="J34">
        <f t="shared" ca="1" si="13"/>
        <v>15.450000000000001</v>
      </c>
      <c r="K34">
        <f t="shared" ca="1" si="14"/>
        <v>61.800000000000004</v>
      </c>
      <c r="L34">
        <f t="shared" ca="1" si="15"/>
        <v>105.06</v>
      </c>
      <c r="M34">
        <f t="shared" ca="1" si="16"/>
        <v>71.070000000000007</v>
      </c>
      <c r="N34">
        <f t="shared" ca="1" si="17"/>
        <v>30.900000000000002</v>
      </c>
      <c r="O34">
        <f t="shared" ca="1" si="18"/>
        <v>12.36</v>
      </c>
      <c r="P34">
        <f t="shared" ca="1" si="19"/>
        <v>299.73</v>
      </c>
      <c r="R34">
        <f t="shared" ca="1" si="11"/>
        <v>9.2699999999999818</v>
      </c>
    </row>
    <row r="35" spans="1:18" x14ac:dyDescent="0.3">
      <c r="A35">
        <v>14500</v>
      </c>
      <c r="B35">
        <v>20</v>
      </c>
      <c r="C35">
        <v>3</v>
      </c>
      <c r="D35" s="2">
        <v>0.18</v>
      </c>
      <c r="E35">
        <v>119</v>
      </c>
      <c r="F35">
        <v>89</v>
      </c>
      <c r="G35">
        <v>306</v>
      </c>
      <c r="H35">
        <v>43</v>
      </c>
      <c r="I35">
        <f t="shared" ca="1" si="12"/>
        <v>3.06</v>
      </c>
      <c r="J35">
        <f t="shared" ca="1" si="13"/>
        <v>15.3</v>
      </c>
      <c r="K35">
        <f t="shared" ca="1" si="14"/>
        <v>58.14</v>
      </c>
      <c r="L35">
        <f t="shared" ca="1" si="15"/>
        <v>107.1</v>
      </c>
      <c r="M35">
        <f t="shared" ca="1" si="16"/>
        <v>67.320000000000007</v>
      </c>
      <c r="N35">
        <f t="shared" ca="1" si="17"/>
        <v>27.54</v>
      </c>
      <c r="O35">
        <f t="shared" ca="1" si="18"/>
        <v>15.3</v>
      </c>
      <c r="P35">
        <f t="shared" ca="1" si="19"/>
        <v>293.76000000000005</v>
      </c>
      <c r="R35">
        <f t="shared" ca="1" si="11"/>
        <v>12.239999999999952</v>
      </c>
    </row>
    <row r="36" spans="1:18" x14ac:dyDescent="0.3">
      <c r="A36">
        <v>32000</v>
      </c>
      <c r="B36">
        <v>30</v>
      </c>
      <c r="C36">
        <v>3.6</v>
      </c>
      <c r="D36" s="2">
        <v>0.22</v>
      </c>
      <c r="E36">
        <v>90</v>
      </c>
      <c r="F36">
        <v>88</v>
      </c>
      <c r="G36">
        <v>441</v>
      </c>
      <c r="H36">
        <v>63</v>
      </c>
      <c r="I36">
        <f t="shared" ca="1" si="12"/>
        <v>4.41</v>
      </c>
      <c r="J36">
        <f t="shared" ca="1" si="13"/>
        <v>26.459999999999997</v>
      </c>
      <c r="K36">
        <f t="shared" ca="1" si="14"/>
        <v>92.61</v>
      </c>
      <c r="L36">
        <f t="shared" ca="1" si="15"/>
        <v>158.76</v>
      </c>
      <c r="M36">
        <f t="shared" ca="1" si="16"/>
        <v>105.83999999999999</v>
      </c>
      <c r="N36">
        <f t="shared" ca="1" si="17"/>
        <v>48.51</v>
      </c>
      <c r="O36">
        <f t="shared" ca="1" si="18"/>
        <v>22.05</v>
      </c>
      <c r="P36">
        <f t="shared" ca="1" si="19"/>
        <v>458.64</v>
      </c>
      <c r="R36">
        <f t="shared" ca="1" si="11"/>
        <v>-17.639999999999986</v>
      </c>
    </row>
    <row r="37" spans="1:18" x14ac:dyDescent="0.3">
      <c r="A37">
        <v>37478</v>
      </c>
      <c r="B37">
        <v>20</v>
      </c>
      <c r="C37">
        <v>3.7</v>
      </c>
      <c r="D37" s="2">
        <v>0.22</v>
      </c>
      <c r="E37">
        <v>120</v>
      </c>
      <c r="F37">
        <v>88</v>
      </c>
      <c r="G37">
        <v>451</v>
      </c>
      <c r="H37">
        <v>64</v>
      </c>
      <c r="I37">
        <f t="shared" ca="1" si="12"/>
        <v>4.51</v>
      </c>
      <c r="J37">
        <f t="shared" ca="1" si="13"/>
        <v>27.06</v>
      </c>
      <c r="K37">
        <f t="shared" ca="1" si="14"/>
        <v>85.69</v>
      </c>
      <c r="L37">
        <f t="shared" ca="1" si="15"/>
        <v>157.85</v>
      </c>
      <c r="M37">
        <f t="shared" ca="1" si="16"/>
        <v>99.22</v>
      </c>
      <c r="N37">
        <f t="shared" ca="1" si="17"/>
        <v>45.1</v>
      </c>
      <c r="O37">
        <f t="shared" ca="1" si="18"/>
        <v>18.04</v>
      </c>
      <c r="P37">
        <f t="shared" ca="1" si="19"/>
        <v>437.47000000000008</v>
      </c>
      <c r="R37">
        <f t="shared" ca="1" si="11"/>
        <v>13.529999999999916</v>
      </c>
    </row>
    <row r="38" spans="1:18" x14ac:dyDescent="0.3">
      <c r="A38">
        <v>14000</v>
      </c>
      <c r="B38">
        <v>15</v>
      </c>
      <c r="C38">
        <v>2.2999999999999998</v>
      </c>
      <c r="D38" s="2">
        <v>0.14000000000000001</v>
      </c>
      <c r="E38">
        <v>106</v>
      </c>
      <c r="F38">
        <v>92</v>
      </c>
      <c r="G38">
        <v>401</v>
      </c>
      <c r="H38">
        <v>57</v>
      </c>
      <c r="I38">
        <f t="shared" ca="1" si="12"/>
        <v>4.01</v>
      </c>
      <c r="J38">
        <f t="shared" ca="1" si="13"/>
        <v>24.06</v>
      </c>
      <c r="K38">
        <f t="shared" ca="1" si="14"/>
        <v>80.2</v>
      </c>
      <c r="L38">
        <f t="shared" ca="1" si="15"/>
        <v>136.34</v>
      </c>
      <c r="M38">
        <f t="shared" ca="1" si="16"/>
        <v>88.22</v>
      </c>
      <c r="N38">
        <f t="shared" ca="1" si="17"/>
        <v>40.1</v>
      </c>
      <c r="O38">
        <f t="shared" ca="1" si="18"/>
        <v>16.04</v>
      </c>
      <c r="P38">
        <f t="shared" ca="1" si="19"/>
        <v>388.97000000000008</v>
      </c>
      <c r="R38">
        <f t="shared" ca="1" si="11"/>
        <v>12.029999999999916</v>
      </c>
    </row>
    <row r="39" spans="1:18" x14ac:dyDescent="0.3">
      <c r="A39">
        <v>16000</v>
      </c>
      <c r="B39">
        <v>17</v>
      </c>
      <c r="C39">
        <v>2.2000000000000002</v>
      </c>
      <c r="D39" s="2">
        <v>8.5000000000000006E-2</v>
      </c>
      <c r="E39">
        <v>108</v>
      </c>
      <c r="F39">
        <v>89</v>
      </c>
      <c r="G39">
        <v>286</v>
      </c>
      <c r="H39">
        <v>40</v>
      </c>
      <c r="I39">
        <f t="shared" ca="1" si="12"/>
        <v>2.86</v>
      </c>
      <c r="J39">
        <f t="shared" ca="1" si="13"/>
        <v>14.3</v>
      </c>
      <c r="K39">
        <f t="shared" ca="1" si="14"/>
        <v>57.2</v>
      </c>
      <c r="L39">
        <f t="shared" ca="1" si="15"/>
        <v>97.240000000000009</v>
      </c>
      <c r="M39">
        <f t="shared" ca="1" si="16"/>
        <v>62.92</v>
      </c>
      <c r="N39">
        <f t="shared" ca="1" si="17"/>
        <v>28.6</v>
      </c>
      <c r="O39">
        <f t="shared" ca="1" si="18"/>
        <v>11.44</v>
      </c>
      <c r="P39">
        <f t="shared" ca="1" si="19"/>
        <v>274.56000000000006</v>
      </c>
      <c r="R39">
        <f t="shared" ca="1" si="11"/>
        <v>11.439999999999941</v>
      </c>
    </row>
    <row r="40" spans="1:18" x14ac:dyDescent="0.3">
      <c r="A40">
        <v>12000</v>
      </c>
      <c r="B40">
        <v>15</v>
      </c>
      <c r="C40">
        <v>2.1</v>
      </c>
      <c r="D40" s="2">
        <v>0.08</v>
      </c>
      <c r="E40">
        <v>106</v>
      </c>
      <c r="F40">
        <v>89</v>
      </c>
      <c r="G40">
        <v>306</v>
      </c>
      <c r="H40">
        <v>43</v>
      </c>
      <c r="I40">
        <f t="shared" ca="1" si="12"/>
        <v>3.06</v>
      </c>
      <c r="J40">
        <f t="shared" ca="1" si="13"/>
        <v>18.36</v>
      </c>
      <c r="K40">
        <f t="shared" ca="1" si="14"/>
        <v>61.2</v>
      </c>
      <c r="L40">
        <f t="shared" ca="1" si="15"/>
        <v>107.1</v>
      </c>
      <c r="M40">
        <f t="shared" ca="1" si="16"/>
        <v>67.320000000000007</v>
      </c>
      <c r="N40">
        <f t="shared" ca="1" si="17"/>
        <v>30.6</v>
      </c>
      <c r="O40">
        <f t="shared" ca="1" si="18"/>
        <v>15.3</v>
      </c>
      <c r="P40">
        <f t="shared" ca="1" si="19"/>
        <v>302.94000000000005</v>
      </c>
      <c r="R40">
        <f t="shared" ca="1" si="11"/>
        <v>3.0599999999999454</v>
      </c>
    </row>
    <row r="41" spans="1:18" x14ac:dyDescent="0.3">
      <c r="A41">
        <v>4500</v>
      </c>
      <c r="B41">
        <v>10</v>
      </c>
      <c r="C41">
        <v>1.9</v>
      </c>
      <c r="D41" s="2">
        <v>0.06</v>
      </c>
      <c r="E41">
        <v>85</v>
      </c>
      <c r="F41">
        <v>89</v>
      </c>
      <c r="G41">
        <v>270</v>
      </c>
      <c r="H41">
        <v>38</v>
      </c>
      <c r="I41">
        <f t="shared" ca="1" si="12"/>
        <v>2.7</v>
      </c>
      <c r="J41">
        <f t="shared" ca="1" si="13"/>
        <v>13.5</v>
      </c>
      <c r="K41">
        <f t="shared" ca="1" si="14"/>
        <v>51.3</v>
      </c>
      <c r="L41">
        <f t="shared" ca="1" si="15"/>
        <v>91.800000000000011</v>
      </c>
      <c r="M41">
        <f t="shared" ca="1" si="16"/>
        <v>59.4</v>
      </c>
      <c r="N41">
        <f t="shared" ca="1" si="17"/>
        <v>27</v>
      </c>
      <c r="O41">
        <f t="shared" ca="1" si="18"/>
        <v>10.8</v>
      </c>
      <c r="P41">
        <f t="shared" ca="1" si="19"/>
        <v>256.5</v>
      </c>
      <c r="R41">
        <f t="shared" ca="1" si="11"/>
        <v>13.5</v>
      </c>
    </row>
    <row r="42" spans="1:18" x14ac:dyDescent="0.3">
      <c r="I42">
        <v>1.1499999999999999</v>
      </c>
      <c r="J42">
        <v>5.5</v>
      </c>
      <c r="K42">
        <v>20</v>
      </c>
      <c r="L42">
        <v>35</v>
      </c>
      <c r="M42">
        <v>23</v>
      </c>
      <c r="N42">
        <v>10</v>
      </c>
      <c r="O42" s="13">
        <v>4.0999999999999996</v>
      </c>
    </row>
    <row r="43" spans="1:18" x14ac:dyDescent="0.3">
      <c r="A43" t="s">
        <v>31</v>
      </c>
    </row>
    <row r="44" spans="1:18" x14ac:dyDescent="0.3">
      <c r="I44" s="1" t="s">
        <v>33</v>
      </c>
      <c r="L44" t="s">
        <v>44</v>
      </c>
      <c r="M44" t="s">
        <v>45</v>
      </c>
    </row>
    <row r="45" spans="1:18" x14ac:dyDescent="0.3">
      <c r="A45" t="s">
        <v>19</v>
      </c>
      <c r="B45" t="s">
        <v>20</v>
      </c>
      <c r="C45" t="s">
        <v>21</v>
      </c>
      <c r="D45" t="s">
        <v>22</v>
      </c>
      <c r="E45" t="s">
        <v>23</v>
      </c>
      <c r="F45" s="1" t="s">
        <v>24</v>
      </c>
      <c r="G45" s="1" t="s">
        <v>32</v>
      </c>
      <c r="H45" s="1"/>
      <c r="I45" s="12">
        <v>0.3</v>
      </c>
      <c r="J45" s="12">
        <v>0.4</v>
      </c>
      <c r="K45" s="12">
        <v>0.5</v>
      </c>
      <c r="L45" s="12">
        <v>0.6</v>
      </c>
      <c r="M45" s="12">
        <v>0.7</v>
      </c>
      <c r="N45" s="12">
        <v>0.8</v>
      </c>
      <c r="O45" s="12">
        <v>0.9</v>
      </c>
    </row>
    <row r="46" spans="1:18" x14ac:dyDescent="0.3">
      <c r="A46">
        <v>7000</v>
      </c>
      <c r="B46">
        <v>15</v>
      </c>
      <c r="C46">
        <v>1.8</v>
      </c>
      <c r="D46" s="2">
        <v>0.12</v>
      </c>
      <c r="E46">
        <v>99</v>
      </c>
      <c r="F46">
        <v>90</v>
      </c>
      <c r="G46">
        <v>390</v>
      </c>
      <c r="H46">
        <v>55</v>
      </c>
      <c r="I46">
        <f ca="1">G46*(RANDBETWEEN(1,1.15)/100)</f>
        <v>3.9</v>
      </c>
      <c r="J46">
        <f ca="1">G46*(RANDBETWEEN($J$56-1,$J$56+1)/100)</f>
        <v>19.5</v>
      </c>
      <c r="K46">
        <f ca="1">G46*(RANDBETWEEN($K$56-1,$K$56+1)/100)</f>
        <v>19.5</v>
      </c>
      <c r="L46">
        <f ca="1">G46*(RANDBETWEEN($L$56-1,$L$56+1)/100)</f>
        <v>39</v>
      </c>
      <c r="M46">
        <f ca="1">G46*(RANDBETWEEN($M$56-1,$M$56+1)/100)</f>
        <v>78</v>
      </c>
      <c r="N46">
        <f ca="1">G46*(RANDBETWEEN($N$56-1,$N$56+1)/100)</f>
        <v>132.60000000000002</v>
      </c>
      <c r="O46">
        <f ca="1">G46*(RANDBETWEEN($O$56-1,$O$56+1)/100)</f>
        <v>85.8</v>
      </c>
      <c r="P46">
        <f ca="1">SUM(I46:O46)</f>
        <v>378.3</v>
      </c>
      <c r="R46">
        <f t="shared" ref="R46:R55" ca="1" si="20">G46-P46</f>
        <v>11.699999999999989</v>
      </c>
    </row>
    <row r="47" spans="1:18" x14ac:dyDescent="0.3">
      <c r="A47">
        <v>20000</v>
      </c>
      <c r="B47">
        <v>20</v>
      </c>
      <c r="C47">
        <v>3.2</v>
      </c>
      <c r="D47" s="2">
        <v>3.5000000000000003E-2</v>
      </c>
      <c r="E47">
        <v>112</v>
      </c>
      <c r="F47">
        <v>91</v>
      </c>
      <c r="G47">
        <v>426</v>
      </c>
      <c r="H47">
        <v>60</v>
      </c>
      <c r="I47">
        <f t="shared" ref="I47:I55" ca="1" si="21">G47*(RANDBETWEEN(1,1.15)/100)</f>
        <v>4.26</v>
      </c>
      <c r="J47">
        <f t="shared" ref="J47:J55" ca="1" si="22">G47*(RANDBETWEEN($J$56-1,$J$56+1)/100)</f>
        <v>17.04</v>
      </c>
      <c r="K47">
        <f t="shared" ref="K47:K55" ca="1" si="23">G47*(RANDBETWEEN($K$56-1,$K$56+1)/100)</f>
        <v>25.56</v>
      </c>
      <c r="L47">
        <f t="shared" ref="L47:L55" ca="1" si="24">G47*(RANDBETWEEN($L$56-1,$L$56+1)/100)</f>
        <v>42.6</v>
      </c>
      <c r="M47">
        <f t="shared" ref="M47:M55" ca="1" si="25">G47*(RANDBETWEEN($M$56-1,$M$56+1)/100)</f>
        <v>89.46</v>
      </c>
      <c r="N47">
        <f t="shared" ref="N47:N55" ca="1" si="26">G47*(RANDBETWEEN($N$56-1,$N$56+1)/100)</f>
        <v>149.1</v>
      </c>
      <c r="O47">
        <f t="shared" ref="O47:O55" ca="1" si="27">G47*(RANDBETWEEN($O$56-1,$O$56+1)/100)</f>
        <v>97.98</v>
      </c>
      <c r="P47">
        <f t="shared" ref="P47:P55" ca="1" si="28">SUM(I47:O47)</f>
        <v>426</v>
      </c>
      <c r="R47">
        <f t="shared" ca="1" si="20"/>
        <v>0</v>
      </c>
    </row>
    <row r="48" spans="1:18" x14ac:dyDescent="0.3">
      <c r="A48">
        <v>6500</v>
      </c>
      <c r="B48">
        <v>17</v>
      </c>
      <c r="C48">
        <v>1.9</v>
      </c>
      <c r="D48" s="2">
        <v>0.1</v>
      </c>
      <c r="E48">
        <v>103</v>
      </c>
      <c r="F48">
        <v>91</v>
      </c>
      <c r="G48">
        <v>413</v>
      </c>
      <c r="H48">
        <v>59</v>
      </c>
      <c r="I48">
        <f t="shared" ca="1" si="21"/>
        <v>4.13</v>
      </c>
      <c r="J48">
        <f t="shared" ca="1" si="22"/>
        <v>20.650000000000002</v>
      </c>
      <c r="K48">
        <f t="shared" ca="1" si="23"/>
        <v>24.779999999999998</v>
      </c>
      <c r="L48">
        <f t="shared" ca="1" si="24"/>
        <v>37.17</v>
      </c>
      <c r="M48">
        <f t="shared" ca="1" si="25"/>
        <v>78.47</v>
      </c>
      <c r="N48">
        <f t="shared" ca="1" si="26"/>
        <v>148.68</v>
      </c>
      <c r="O48">
        <f t="shared" ca="1" si="27"/>
        <v>94.990000000000009</v>
      </c>
      <c r="P48">
        <f ca="1">SUM(I48:O48)</f>
        <v>408.87</v>
      </c>
      <c r="R48">
        <f t="shared" ca="1" si="20"/>
        <v>4.1299999999999955</v>
      </c>
    </row>
    <row r="49" spans="1:18" x14ac:dyDescent="0.3">
      <c r="A49">
        <v>14500</v>
      </c>
      <c r="B49">
        <v>20</v>
      </c>
      <c r="C49">
        <v>3</v>
      </c>
      <c r="D49" s="2">
        <v>0.18</v>
      </c>
      <c r="E49">
        <v>119</v>
      </c>
      <c r="F49">
        <v>89</v>
      </c>
      <c r="G49">
        <v>476</v>
      </c>
      <c r="H49">
        <v>68</v>
      </c>
      <c r="I49">
        <f t="shared" ca="1" si="21"/>
        <v>4.76</v>
      </c>
      <c r="J49">
        <f t="shared" ca="1" si="22"/>
        <v>23.8</v>
      </c>
      <c r="K49">
        <f t="shared" ca="1" si="23"/>
        <v>28.56</v>
      </c>
      <c r="L49">
        <f t="shared" ca="1" si="24"/>
        <v>42.839999999999996</v>
      </c>
      <c r="M49">
        <f t="shared" ca="1" si="25"/>
        <v>90.44</v>
      </c>
      <c r="N49">
        <f t="shared" ca="1" si="26"/>
        <v>166.6</v>
      </c>
      <c r="O49">
        <f t="shared" ca="1" si="27"/>
        <v>114.24</v>
      </c>
      <c r="P49">
        <f t="shared" ca="1" si="28"/>
        <v>471.24</v>
      </c>
      <c r="R49">
        <f t="shared" ca="1" si="20"/>
        <v>4.7599999999999909</v>
      </c>
    </row>
    <row r="50" spans="1:18" x14ac:dyDescent="0.3">
      <c r="A50">
        <v>32000</v>
      </c>
      <c r="B50">
        <v>30</v>
      </c>
      <c r="C50">
        <v>3.6</v>
      </c>
      <c r="D50" s="2">
        <v>0.22</v>
      </c>
      <c r="E50">
        <v>90</v>
      </c>
      <c r="F50">
        <v>88</v>
      </c>
      <c r="G50">
        <v>521</v>
      </c>
      <c r="H50">
        <v>74</v>
      </c>
      <c r="I50">
        <f t="shared" ca="1" si="21"/>
        <v>5.21</v>
      </c>
      <c r="J50">
        <f t="shared" ca="1" si="22"/>
        <v>20.84</v>
      </c>
      <c r="K50">
        <f t="shared" ca="1" si="23"/>
        <v>26.05</v>
      </c>
      <c r="L50">
        <f t="shared" ca="1" si="24"/>
        <v>52.1</v>
      </c>
      <c r="M50">
        <f t="shared" ca="1" si="25"/>
        <v>104.2</v>
      </c>
      <c r="N50">
        <f t="shared" ca="1" si="26"/>
        <v>182.35</v>
      </c>
      <c r="O50">
        <f t="shared" ca="1" si="27"/>
        <v>119.83</v>
      </c>
      <c r="P50">
        <f t="shared" ca="1" si="28"/>
        <v>510.58</v>
      </c>
      <c r="R50">
        <f t="shared" ca="1" si="20"/>
        <v>10.420000000000016</v>
      </c>
    </row>
    <row r="51" spans="1:18" x14ac:dyDescent="0.3">
      <c r="A51">
        <v>37478</v>
      </c>
      <c r="B51">
        <v>20</v>
      </c>
      <c r="C51">
        <v>3.7</v>
      </c>
      <c r="D51" s="2">
        <v>0.22</v>
      </c>
      <c r="E51">
        <v>120</v>
      </c>
      <c r="F51">
        <v>88</v>
      </c>
      <c r="G51">
        <v>590</v>
      </c>
      <c r="H51">
        <v>84</v>
      </c>
      <c r="I51">
        <f t="shared" ca="1" si="21"/>
        <v>5.9</v>
      </c>
      <c r="J51">
        <f t="shared" ca="1" si="22"/>
        <v>23.6</v>
      </c>
      <c r="K51">
        <f t="shared" ca="1" si="23"/>
        <v>35.4</v>
      </c>
      <c r="L51">
        <f t="shared" ca="1" si="24"/>
        <v>59</v>
      </c>
      <c r="M51">
        <f t="shared" ca="1" si="25"/>
        <v>123.89999999999999</v>
      </c>
      <c r="N51">
        <f t="shared" ca="1" si="26"/>
        <v>212.4</v>
      </c>
      <c r="O51">
        <f t="shared" ca="1" si="27"/>
        <v>141.6</v>
      </c>
      <c r="P51">
        <f t="shared" ca="1" si="28"/>
        <v>601.80000000000007</v>
      </c>
      <c r="R51">
        <f t="shared" ca="1" si="20"/>
        <v>-11.800000000000068</v>
      </c>
    </row>
    <row r="52" spans="1:18" x14ac:dyDescent="0.3">
      <c r="A52">
        <v>14000</v>
      </c>
      <c r="B52">
        <v>15</v>
      </c>
      <c r="C52">
        <v>2.2999999999999998</v>
      </c>
      <c r="D52" s="2">
        <v>0.14000000000000001</v>
      </c>
      <c r="E52">
        <v>106</v>
      </c>
      <c r="F52">
        <v>92</v>
      </c>
      <c r="G52">
        <v>428</v>
      </c>
      <c r="H52">
        <v>61</v>
      </c>
      <c r="I52">
        <f t="shared" ca="1" si="21"/>
        <v>4.28</v>
      </c>
      <c r="J52">
        <f t="shared" ca="1" si="22"/>
        <v>17.12</v>
      </c>
      <c r="K52">
        <f t="shared" ca="1" si="23"/>
        <v>21.400000000000002</v>
      </c>
      <c r="L52">
        <f t="shared" ca="1" si="24"/>
        <v>42.800000000000004</v>
      </c>
      <c r="M52">
        <f t="shared" ca="1" si="25"/>
        <v>81.320000000000007</v>
      </c>
      <c r="N52">
        <f t="shared" ca="1" si="26"/>
        <v>149.79999999999998</v>
      </c>
      <c r="O52">
        <f t="shared" ca="1" si="27"/>
        <v>102.72</v>
      </c>
      <c r="P52">
        <f t="shared" ca="1" si="28"/>
        <v>419.44000000000005</v>
      </c>
      <c r="R52">
        <f t="shared" ca="1" si="20"/>
        <v>8.5599999999999454</v>
      </c>
    </row>
    <row r="53" spans="1:18" x14ac:dyDescent="0.3">
      <c r="A53">
        <v>16000</v>
      </c>
      <c r="B53">
        <v>17</v>
      </c>
      <c r="C53">
        <v>2.2000000000000002</v>
      </c>
      <c r="D53" s="2">
        <v>8.5000000000000006E-2</v>
      </c>
      <c r="E53">
        <v>108</v>
      </c>
      <c r="F53">
        <v>89</v>
      </c>
      <c r="G53">
        <v>402</v>
      </c>
      <c r="H53">
        <v>57</v>
      </c>
      <c r="I53">
        <f t="shared" ca="1" si="21"/>
        <v>4.0200000000000005</v>
      </c>
      <c r="J53">
        <f t="shared" ca="1" si="22"/>
        <v>16.080000000000002</v>
      </c>
      <c r="K53">
        <f t="shared" ca="1" si="23"/>
        <v>24.119999999999997</v>
      </c>
      <c r="L53">
        <f t="shared" ca="1" si="24"/>
        <v>40.200000000000003</v>
      </c>
      <c r="M53">
        <f t="shared" ca="1" si="25"/>
        <v>76.38</v>
      </c>
      <c r="N53">
        <f t="shared" ca="1" si="26"/>
        <v>136.68</v>
      </c>
      <c r="O53">
        <f t="shared" ca="1" si="27"/>
        <v>92.460000000000008</v>
      </c>
      <c r="P53">
        <f t="shared" ca="1" si="28"/>
        <v>389.94000000000005</v>
      </c>
      <c r="R53">
        <f t="shared" ca="1" si="20"/>
        <v>12.059999999999945</v>
      </c>
    </row>
    <row r="54" spans="1:18" x14ac:dyDescent="0.3">
      <c r="A54">
        <v>12000</v>
      </c>
      <c r="B54">
        <v>15</v>
      </c>
      <c r="C54">
        <v>2.1</v>
      </c>
      <c r="D54" s="2">
        <v>0.08</v>
      </c>
      <c r="E54">
        <v>106</v>
      </c>
      <c r="F54">
        <v>89</v>
      </c>
      <c r="G54">
        <v>414</v>
      </c>
      <c r="H54">
        <v>59</v>
      </c>
      <c r="I54">
        <f t="shared" ca="1" si="21"/>
        <v>4.1399999999999997</v>
      </c>
      <c r="J54">
        <f t="shared" ca="1" si="22"/>
        <v>20.700000000000003</v>
      </c>
      <c r="K54">
        <f t="shared" ca="1" si="23"/>
        <v>20.700000000000003</v>
      </c>
      <c r="L54">
        <f t="shared" ca="1" si="24"/>
        <v>41.400000000000006</v>
      </c>
      <c r="M54">
        <f t="shared" ca="1" si="25"/>
        <v>86.94</v>
      </c>
      <c r="N54">
        <f t="shared" ca="1" si="26"/>
        <v>144.89999999999998</v>
      </c>
      <c r="O54">
        <f t="shared" ca="1" si="27"/>
        <v>91.08</v>
      </c>
      <c r="P54">
        <f t="shared" ca="1" si="28"/>
        <v>409.85999999999996</v>
      </c>
      <c r="R54">
        <f t="shared" ca="1" si="20"/>
        <v>4.1400000000000432</v>
      </c>
    </row>
    <row r="55" spans="1:18" x14ac:dyDescent="0.3">
      <c r="A55">
        <v>4500</v>
      </c>
      <c r="B55">
        <v>10</v>
      </c>
      <c r="C55">
        <v>1.9</v>
      </c>
      <c r="D55" s="2">
        <v>0.06</v>
      </c>
      <c r="E55">
        <v>85</v>
      </c>
      <c r="F55">
        <v>89</v>
      </c>
      <c r="G55">
        <v>392</v>
      </c>
      <c r="H55">
        <v>56</v>
      </c>
      <c r="I55">
        <f t="shared" ca="1" si="21"/>
        <v>3.92</v>
      </c>
      <c r="J55">
        <f t="shared" ca="1" si="22"/>
        <v>19.600000000000001</v>
      </c>
      <c r="K55">
        <f t="shared" ca="1" si="23"/>
        <v>19.600000000000001</v>
      </c>
      <c r="L55">
        <f t="shared" ca="1" si="24"/>
        <v>39.200000000000003</v>
      </c>
      <c r="M55">
        <f t="shared" ca="1" si="25"/>
        <v>82.32</v>
      </c>
      <c r="N55">
        <f t="shared" ca="1" si="26"/>
        <v>133.28</v>
      </c>
      <c r="O55">
        <f t="shared" ca="1" si="27"/>
        <v>90.160000000000011</v>
      </c>
      <c r="P55">
        <f t="shared" ca="1" si="28"/>
        <v>388.08</v>
      </c>
      <c r="R55">
        <f t="shared" ca="1" si="20"/>
        <v>3.9200000000000159</v>
      </c>
    </row>
    <row r="56" spans="1:18" x14ac:dyDescent="0.3">
      <c r="I56">
        <v>1.1499999999999999</v>
      </c>
      <c r="J56" s="13">
        <v>4.0999999999999996</v>
      </c>
      <c r="K56">
        <v>5.5</v>
      </c>
      <c r="L56">
        <v>10</v>
      </c>
      <c r="M56">
        <v>20</v>
      </c>
      <c r="N56">
        <v>35</v>
      </c>
      <c r="O56">
        <v>23</v>
      </c>
    </row>
    <row r="57" spans="1:18" x14ac:dyDescent="0.3">
      <c r="A57" t="s">
        <v>34</v>
      </c>
    </row>
    <row r="58" spans="1:18" x14ac:dyDescent="0.3">
      <c r="I58" s="1" t="s">
        <v>36</v>
      </c>
      <c r="L58" t="s">
        <v>46</v>
      </c>
      <c r="M58" t="s">
        <v>47</v>
      </c>
    </row>
    <row r="59" spans="1:18" x14ac:dyDescent="0.3">
      <c r="A59" t="s">
        <v>19</v>
      </c>
      <c r="B59" t="s">
        <v>20</v>
      </c>
      <c r="C59" t="s">
        <v>21</v>
      </c>
      <c r="D59" t="s">
        <v>22</v>
      </c>
      <c r="E59" t="s">
        <v>23</v>
      </c>
      <c r="F59" s="1" t="s">
        <v>24</v>
      </c>
      <c r="G59" s="1" t="s">
        <v>35</v>
      </c>
      <c r="H59" s="1"/>
      <c r="I59" s="12">
        <v>0.3</v>
      </c>
      <c r="J59" s="12">
        <v>0.4</v>
      </c>
      <c r="K59" s="12">
        <v>0.5</v>
      </c>
      <c r="L59" s="12">
        <v>0.6</v>
      </c>
      <c r="M59" s="12">
        <v>0.7</v>
      </c>
      <c r="N59" s="12">
        <v>0.8</v>
      </c>
      <c r="O59" s="12">
        <v>0.9</v>
      </c>
    </row>
    <row r="60" spans="1:18" x14ac:dyDescent="0.3">
      <c r="A60">
        <v>7000</v>
      </c>
      <c r="B60">
        <v>15</v>
      </c>
      <c r="C60">
        <v>1.8</v>
      </c>
      <c r="D60" s="2">
        <v>0.12</v>
      </c>
      <c r="E60">
        <v>99</v>
      </c>
      <c r="F60">
        <v>90</v>
      </c>
      <c r="G60">
        <v>402</v>
      </c>
      <c r="H60">
        <v>57</v>
      </c>
      <c r="I60">
        <f ca="1">G60*(RANDBETWEEN(1,1.15)/100)</f>
        <v>4.0200000000000005</v>
      </c>
      <c r="J60">
        <f ca="1">G60*(RANDBETWEEN($J$70-1,$J$70+1)/100)</f>
        <v>16.080000000000002</v>
      </c>
      <c r="K60">
        <f ca="1">G60*(RANDBETWEEN($K$70-1,$K$70+1)/100)</f>
        <v>24.119999999999997</v>
      </c>
      <c r="L60">
        <f ca="1">G60*(RANDBETWEEN($L$70-1,$L$70+1)/100)</f>
        <v>64.320000000000007</v>
      </c>
      <c r="M60">
        <f ca="1">G60*(RANDBETWEEN($M$70-1,$M$70+1)/100)</f>
        <v>144.72</v>
      </c>
      <c r="N60">
        <f ca="1">G60*(RANDBETWEEN($N$70-1,$N$70+1)/100)</f>
        <v>84.42</v>
      </c>
      <c r="O60">
        <f ca="1">G60*(RANDBETWEEN($O$70-1,$O$70+1)/100)</f>
        <v>64.320000000000007</v>
      </c>
      <c r="P60">
        <f ca="1">SUM(I60:O60)</f>
        <v>402</v>
      </c>
      <c r="R60">
        <f t="shared" ref="R60:R69" ca="1" si="29">G60-P60</f>
        <v>0</v>
      </c>
    </row>
    <row r="61" spans="1:18" x14ac:dyDescent="0.3">
      <c r="A61">
        <v>20000</v>
      </c>
      <c r="B61">
        <v>20</v>
      </c>
      <c r="C61">
        <v>3.2</v>
      </c>
      <c r="D61" s="2">
        <v>3.5000000000000003E-2</v>
      </c>
      <c r="E61">
        <v>112</v>
      </c>
      <c r="F61">
        <v>91</v>
      </c>
      <c r="G61">
        <v>667</v>
      </c>
      <c r="H61">
        <v>95</v>
      </c>
      <c r="I61">
        <f t="shared" ref="I61:I69" ca="1" si="30">G61*(RANDBETWEEN(1,1.15)/100)</f>
        <v>6.67</v>
      </c>
      <c r="J61">
        <f t="shared" ref="J61:J69" ca="1" si="31">G61*(RANDBETWEEN($J$70-1,$J$70+1)/100)</f>
        <v>33.35</v>
      </c>
      <c r="K61">
        <f t="shared" ref="K61:K69" ca="1" si="32">G61*(RANDBETWEEN($K$70-1,$K$70+1)/100)</f>
        <v>40.019999999999996</v>
      </c>
      <c r="L61">
        <f t="shared" ref="L61:L69" ca="1" si="33">G61*(RANDBETWEEN($L$70-1,$L$70+1)/100)</f>
        <v>113.39000000000001</v>
      </c>
      <c r="M61">
        <f t="shared" ref="M61:M69" ca="1" si="34">G61*(RANDBETWEEN($M$70-1,$M$70+1)/100)</f>
        <v>226.78000000000003</v>
      </c>
      <c r="N61">
        <f t="shared" ref="N61:N69" ca="1" si="35">G61*(RANDBETWEEN($N$70-1,$N$70+1)/100)</f>
        <v>140.07</v>
      </c>
      <c r="O61">
        <f t="shared" ref="O61:O69" ca="1" si="36">G61*(RANDBETWEEN($O$70-1,$O$70+1)/100)</f>
        <v>100.05</v>
      </c>
      <c r="P61">
        <f t="shared" ref="P61:P69" ca="1" si="37">SUM(I61:O61)</f>
        <v>660.32999999999993</v>
      </c>
      <c r="R61">
        <f t="shared" ca="1" si="29"/>
        <v>6.6700000000000728</v>
      </c>
    </row>
    <row r="62" spans="1:18" x14ac:dyDescent="0.3">
      <c r="A62">
        <v>6500</v>
      </c>
      <c r="B62">
        <v>17</v>
      </c>
      <c r="C62">
        <v>1.9</v>
      </c>
      <c r="D62" s="2">
        <v>0.1</v>
      </c>
      <c r="E62">
        <v>103</v>
      </c>
      <c r="F62">
        <v>91</v>
      </c>
      <c r="G62">
        <v>474</v>
      </c>
      <c r="H62">
        <v>67</v>
      </c>
      <c r="I62">
        <f t="shared" ca="1" si="30"/>
        <v>4.74</v>
      </c>
      <c r="J62">
        <f t="shared" ca="1" si="31"/>
        <v>23.700000000000003</v>
      </c>
      <c r="K62">
        <f t="shared" ca="1" si="32"/>
        <v>28.439999999999998</v>
      </c>
      <c r="L62">
        <f t="shared" ca="1" si="33"/>
        <v>75.84</v>
      </c>
      <c r="M62">
        <f t="shared" ca="1" si="34"/>
        <v>170.64</v>
      </c>
      <c r="N62">
        <f t="shared" ca="1" si="35"/>
        <v>99.539999999999992</v>
      </c>
      <c r="O62">
        <f t="shared" ca="1" si="36"/>
        <v>71.099999999999994</v>
      </c>
      <c r="P62">
        <f t="shared" ca="1" si="37"/>
        <v>474</v>
      </c>
      <c r="R62">
        <f t="shared" ca="1" si="29"/>
        <v>0</v>
      </c>
    </row>
    <row r="63" spans="1:18" x14ac:dyDescent="0.3">
      <c r="A63">
        <v>14500</v>
      </c>
      <c r="B63">
        <v>20</v>
      </c>
      <c r="C63">
        <v>3</v>
      </c>
      <c r="D63" s="2">
        <v>0.18</v>
      </c>
      <c r="E63">
        <v>119</v>
      </c>
      <c r="F63">
        <v>89</v>
      </c>
      <c r="G63">
        <v>657</v>
      </c>
      <c r="H63">
        <v>93</v>
      </c>
      <c r="I63">
        <f t="shared" ca="1" si="30"/>
        <v>6.57</v>
      </c>
      <c r="J63">
        <f t="shared" ca="1" si="31"/>
        <v>32.85</v>
      </c>
      <c r="K63">
        <f t="shared" ca="1" si="32"/>
        <v>39.42</v>
      </c>
      <c r="L63">
        <f t="shared" ca="1" si="33"/>
        <v>111.69000000000001</v>
      </c>
      <c r="M63">
        <f t="shared" ca="1" si="34"/>
        <v>229.95</v>
      </c>
      <c r="N63">
        <f t="shared" ca="1" si="35"/>
        <v>137.97</v>
      </c>
      <c r="O63">
        <f t="shared" ca="1" si="36"/>
        <v>105.12</v>
      </c>
      <c r="P63">
        <f t="shared" ca="1" si="37"/>
        <v>663.57</v>
      </c>
      <c r="R63">
        <f t="shared" ca="1" si="29"/>
        <v>-6.57000000000005</v>
      </c>
    </row>
    <row r="64" spans="1:18" x14ac:dyDescent="0.3">
      <c r="A64">
        <v>32000</v>
      </c>
      <c r="B64">
        <v>30</v>
      </c>
      <c r="C64">
        <v>3.6</v>
      </c>
      <c r="D64" s="2">
        <v>0.22</v>
      </c>
      <c r="E64">
        <v>90</v>
      </c>
      <c r="F64">
        <v>88</v>
      </c>
      <c r="G64">
        <v>677</v>
      </c>
      <c r="H64">
        <v>96</v>
      </c>
      <c r="I64">
        <f t="shared" ca="1" si="30"/>
        <v>6.7700000000000005</v>
      </c>
      <c r="J64">
        <f t="shared" ca="1" si="31"/>
        <v>27.080000000000002</v>
      </c>
      <c r="K64">
        <f t="shared" ca="1" si="32"/>
        <v>33.85</v>
      </c>
      <c r="L64">
        <f t="shared" ca="1" si="33"/>
        <v>108.32000000000001</v>
      </c>
      <c r="M64">
        <f t="shared" ca="1" si="34"/>
        <v>243.72</v>
      </c>
      <c r="N64">
        <f t="shared" ca="1" si="35"/>
        <v>135.4</v>
      </c>
      <c r="O64">
        <f t="shared" ca="1" si="36"/>
        <v>94.780000000000015</v>
      </c>
      <c r="P64">
        <f t="shared" ca="1" si="37"/>
        <v>649.91999999999996</v>
      </c>
      <c r="R64">
        <f t="shared" ca="1" si="29"/>
        <v>27.080000000000041</v>
      </c>
    </row>
    <row r="65" spans="1:18" x14ac:dyDescent="0.3">
      <c r="A65">
        <v>37478</v>
      </c>
      <c r="B65">
        <v>20</v>
      </c>
      <c r="C65">
        <v>3.7</v>
      </c>
      <c r="D65" s="2">
        <v>0.22</v>
      </c>
      <c r="E65">
        <v>120</v>
      </c>
      <c r="F65">
        <v>88</v>
      </c>
      <c r="G65">
        <v>683</v>
      </c>
      <c r="H65">
        <v>97</v>
      </c>
      <c r="I65">
        <f t="shared" ca="1" si="30"/>
        <v>6.83</v>
      </c>
      <c r="J65">
        <f t="shared" ca="1" si="31"/>
        <v>27.32</v>
      </c>
      <c r="K65">
        <f t="shared" ca="1" si="32"/>
        <v>40.98</v>
      </c>
      <c r="L65">
        <f t="shared" ca="1" si="33"/>
        <v>116.11000000000001</v>
      </c>
      <c r="M65">
        <f t="shared" ca="1" si="34"/>
        <v>232.22000000000003</v>
      </c>
      <c r="N65">
        <f t="shared" ca="1" si="35"/>
        <v>143.43</v>
      </c>
      <c r="O65">
        <f t="shared" ca="1" si="36"/>
        <v>109.28</v>
      </c>
      <c r="P65">
        <f t="shared" ca="1" si="37"/>
        <v>676.17000000000007</v>
      </c>
      <c r="R65">
        <f t="shared" ca="1" si="29"/>
        <v>6.8299999999999272</v>
      </c>
    </row>
    <row r="66" spans="1:18" x14ac:dyDescent="0.3">
      <c r="A66">
        <v>14000</v>
      </c>
      <c r="B66">
        <v>15</v>
      </c>
      <c r="C66">
        <v>2.2999999999999998</v>
      </c>
      <c r="D66" s="2">
        <v>0.14000000000000001</v>
      </c>
      <c r="E66">
        <v>106</v>
      </c>
      <c r="F66">
        <v>92</v>
      </c>
      <c r="G66">
        <v>512</v>
      </c>
      <c r="H66">
        <v>73</v>
      </c>
      <c r="I66">
        <f t="shared" ca="1" si="30"/>
        <v>5.12</v>
      </c>
      <c r="J66">
        <f t="shared" ca="1" si="31"/>
        <v>25.6</v>
      </c>
      <c r="K66">
        <f t="shared" ca="1" si="32"/>
        <v>25.6</v>
      </c>
      <c r="L66">
        <f t="shared" ca="1" si="33"/>
        <v>81.92</v>
      </c>
      <c r="M66">
        <f t="shared" ca="1" si="34"/>
        <v>174.08</v>
      </c>
      <c r="N66">
        <f t="shared" ca="1" si="35"/>
        <v>102.4</v>
      </c>
      <c r="O66">
        <f t="shared" ca="1" si="36"/>
        <v>76.8</v>
      </c>
      <c r="P66">
        <f t="shared" ca="1" si="37"/>
        <v>491.52000000000004</v>
      </c>
      <c r="R66">
        <f t="shared" ca="1" si="29"/>
        <v>20.479999999999961</v>
      </c>
    </row>
    <row r="67" spans="1:18" x14ac:dyDescent="0.3">
      <c r="A67">
        <v>16000</v>
      </c>
      <c r="B67">
        <v>17</v>
      </c>
      <c r="C67">
        <v>2.2000000000000002</v>
      </c>
      <c r="D67" s="2">
        <v>8.5000000000000006E-2</v>
      </c>
      <c r="E67">
        <v>108</v>
      </c>
      <c r="F67">
        <v>89</v>
      </c>
      <c r="G67">
        <v>655</v>
      </c>
      <c r="H67">
        <v>93</v>
      </c>
      <c r="I67">
        <f t="shared" ca="1" si="30"/>
        <v>6.55</v>
      </c>
      <c r="J67">
        <f t="shared" ca="1" si="31"/>
        <v>32.75</v>
      </c>
      <c r="K67">
        <f t="shared" ca="1" si="32"/>
        <v>39.299999999999997</v>
      </c>
      <c r="L67">
        <f t="shared" ca="1" si="33"/>
        <v>104.8</v>
      </c>
      <c r="M67">
        <f t="shared" ca="1" si="34"/>
        <v>235.79999999999998</v>
      </c>
      <c r="N67">
        <f t="shared" ca="1" si="35"/>
        <v>124.45</v>
      </c>
      <c r="O67">
        <f t="shared" ca="1" si="36"/>
        <v>98.25</v>
      </c>
      <c r="P67">
        <f t="shared" ca="1" si="37"/>
        <v>641.9</v>
      </c>
      <c r="R67">
        <f t="shared" ca="1" si="29"/>
        <v>13.100000000000023</v>
      </c>
    </row>
    <row r="68" spans="1:18" x14ac:dyDescent="0.3">
      <c r="A68">
        <v>12000</v>
      </c>
      <c r="B68">
        <v>15</v>
      </c>
      <c r="C68">
        <v>2.1</v>
      </c>
      <c r="D68" s="2">
        <v>0.08</v>
      </c>
      <c r="E68">
        <v>106</v>
      </c>
      <c r="F68">
        <v>89</v>
      </c>
      <c r="G68">
        <v>560</v>
      </c>
      <c r="H68">
        <v>80</v>
      </c>
      <c r="I68">
        <f t="shared" ca="1" si="30"/>
        <v>5.6000000000000005</v>
      </c>
      <c r="J68">
        <f t="shared" ca="1" si="31"/>
        <v>22.400000000000002</v>
      </c>
      <c r="K68">
        <f t="shared" ca="1" si="32"/>
        <v>33.6</v>
      </c>
      <c r="L68">
        <f t="shared" ca="1" si="33"/>
        <v>89.600000000000009</v>
      </c>
      <c r="M68">
        <f t="shared" ca="1" si="34"/>
        <v>190.4</v>
      </c>
      <c r="N68">
        <f t="shared" ca="1" si="35"/>
        <v>117.6</v>
      </c>
      <c r="O68">
        <f t="shared" ca="1" si="36"/>
        <v>89.600000000000009</v>
      </c>
      <c r="P68">
        <f t="shared" ca="1" si="37"/>
        <v>548.80000000000007</v>
      </c>
      <c r="R68">
        <f t="shared" ca="1" si="29"/>
        <v>11.199999999999932</v>
      </c>
    </row>
    <row r="69" spans="1:18" x14ac:dyDescent="0.3">
      <c r="A69">
        <v>4500</v>
      </c>
      <c r="B69">
        <v>10</v>
      </c>
      <c r="C69">
        <v>1.9</v>
      </c>
      <c r="D69" s="2">
        <v>0.06</v>
      </c>
      <c r="E69">
        <v>85</v>
      </c>
      <c r="F69">
        <v>89</v>
      </c>
      <c r="G69">
        <v>429</v>
      </c>
      <c r="H69">
        <v>61</v>
      </c>
      <c r="I69">
        <f t="shared" ca="1" si="30"/>
        <v>4.29</v>
      </c>
      <c r="J69">
        <f t="shared" ca="1" si="31"/>
        <v>17.16</v>
      </c>
      <c r="K69">
        <f t="shared" ca="1" si="32"/>
        <v>25.74</v>
      </c>
      <c r="L69">
        <f t="shared" ca="1" si="33"/>
        <v>77.22</v>
      </c>
      <c r="M69">
        <f t="shared" ca="1" si="34"/>
        <v>154.44</v>
      </c>
      <c r="N69">
        <f t="shared" ca="1" si="35"/>
        <v>85.800000000000011</v>
      </c>
      <c r="O69">
        <f t="shared" ca="1" si="36"/>
        <v>60.06</v>
      </c>
      <c r="P69">
        <f t="shared" ca="1" si="37"/>
        <v>424.71000000000004</v>
      </c>
      <c r="R69">
        <f t="shared" ca="1" si="29"/>
        <v>4.2899999999999636</v>
      </c>
    </row>
    <row r="70" spans="1:18" x14ac:dyDescent="0.3">
      <c r="I70">
        <v>1.1499999999999999</v>
      </c>
      <c r="J70" s="13">
        <v>4.0999999999999996</v>
      </c>
      <c r="K70">
        <v>5.5</v>
      </c>
      <c r="L70">
        <v>17</v>
      </c>
      <c r="M70">
        <v>35</v>
      </c>
      <c r="N70">
        <v>20</v>
      </c>
      <c r="O70"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6D8-0F1B-41F8-B81F-7AEB2C50462E}">
  <dimension ref="A1"/>
  <sheetViews>
    <sheetView workbookViewId="0">
      <selection activeCell="I12" sqref="I1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G2" sqref="G2:G11"/>
    </sheetView>
  </sheetViews>
  <sheetFormatPr defaultRowHeight="16.5" x14ac:dyDescent="0.3"/>
  <cols>
    <col min="5" max="5" width="9" style="4"/>
    <col min="6" max="6" width="9" style="3"/>
    <col min="8" max="8" width="9" style="5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4" t="s">
        <v>8</v>
      </c>
      <c r="F1" s="3" t="s">
        <v>4</v>
      </c>
      <c r="G1" s="1" t="s">
        <v>6</v>
      </c>
      <c r="H1" s="5" t="s">
        <v>5</v>
      </c>
      <c r="I1" t="s">
        <v>7</v>
      </c>
    </row>
    <row r="2" spans="1:9" x14ac:dyDescent="0.3">
      <c r="A2">
        <v>19308.2</v>
      </c>
      <c r="B2">
        <v>7000</v>
      </c>
      <c r="C2">
        <v>15</v>
      </c>
      <c r="D2">
        <v>1.8</v>
      </c>
      <c r="E2" s="7">
        <v>0.12</v>
      </c>
      <c r="F2" s="3">
        <v>99</v>
      </c>
      <c r="G2">
        <v>9</v>
      </c>
      <c r="H2" s="5">
        <v>784</v>
      </c>
      <c r="I2">
        <v>68</v>
      </c>
    </row>
    <row r="3" spans="1:9" x14ac:dyDescent="0.3">
      <c r="A3">
        <v>18037.599999999999</v>
      </c>
      <c r="B3">
        <v>20000</v>
      </c>
      <c r="C3">
        <v>20</v>
      </c>
      <c r="D3">
        <v>3.2</v>
      </c>
      <c r="E3" s="7">
        <v>3.5000000000000003E-2</v>
      </c>
      <c r="F3" s="3">
        <v>112</v>
      </c>
      <c r="G3">
        <v>11</v>
      </c>
      <c r="H3" s="5">
        <v>981</v>
      </c>
      <c r="I3">
        <v>77</v>
      </c>
    </row>
    <row r="4" spans="1:9" x14ac:dyDescent="0.3">
      <c r="A4">
        <v>20021.599999999999</v>
      </c>
      <c r="B4">
        <v>6500</v>
      </c>
      <c r="C4">
        <v>17</v>
      </c>
      <c r="D4">
        <v>1.9</v>
      </c>
      <c r="E4" s="7">
        <v>0.1</v>
      </c>
      <c r="F4" s="3">
        <v>103</v>
      </c>
      <c r="G4">
        <v>12</v>
      </c>
      <c r="H4" s="5">
        <v>771</v>
      </c>
      <c r="I4">
        <v>59</v>
      </c>
    </row>
    <row r="5" spans="1:9" x14ac:dyDescent="0.3">
      <c r="A5">
        <v>17852.8</v>
      </c>
      <c r="B5">
        <v>14500</v>
      </c>
      <c r="C5">
        <v>20</v>
      </c>
      <c r="D5">
        <v>3</v>
      </c>
      <c r="E5" s="7">
        <v>0.18</v>
      </c>
      <c r="F5" s="3">
        <v>119</v>
      </c>
      <c r="G5">
        <v>12</v>
      </c>
      <c r="H5" s="5">
        <v>918</v>
      </c>
      <c r="I5">
        <v>92</v>
      </c>
    </row>
    <row r="6" spans="1:9" x14ac:dyDescent="0.3">
      <c r="A6">
        <v>19825</v>
      </c>
      <c r="B6">
        <v>32000</v>
      </c>
      <c r="C6">
        <v>30</v>
      </c>
      <c r="D6">
        <v>3.6</v>
      </c>
      <c r="E6" s="7">
        <v>0.22</v>
      </c>
      <c r="F6" s="3">
        <v>90</v>
      </c>
      <c r="G6">
        <v>9</v>
      </c>
      <c r="H6" s="5">
        <v>1076</v>
      </c>
      <c r="I6">
        <v>97</v>
      </c>
    </row>
    <row r="7" spans="1:9" x14ac:dyDescent="0.3">
      <c r="A7">
        <v>18605</v>
      </c>
      <c r="B7">
        <v>37478</v>
      </c>
      <c r="C7">
        <v>20</v>
      </c>
      <c r="D7">
        <v>3.7</v>
      </c>
      <c r="E7" s="7">
        <v>0.22</v>
      </c>
      <c r="F7" s="3">
        <v>120</v>
      </c>
      <c r="G7">
        <v>10</v>
      </c>
      <c r="H7" s="5">
        <v>1109</v>
      </c>
      <c r="I7">
        <v>109</v>
      </c>
    </row>
    <row r="8" spans="1:9" x14ac:dyDescent="0.3">
      <c r="A8">
        <v>19842.990000000002</v>
      </c>
      <c r="B8">
        <v>14000</v>
      </c>
      <c r="C8">
        <v>15</v>
      </c>
      <c r="D8">
        <v>2.2999999999999998</v>
      </c>
      <c r="E8" s="7">
        <v>0.14000000000000001</v>
      </c>
      <c r="F8" s="3">
        <v>106</v>
      </c>
      <c r="G8">
        <v>9</v>
      </c>
      <c r="H8" s="5">
        <v>911</v>
      </c>
      <c r="I8">
        <v>91</v>
      </c>
    </row>
    <row r="9" spans="1:9" x14ac:dyDescent="0.3">
      <c r="A9">
        <v>14927</v>
      </c>
      <c r="B9">
        <v>16000</v>
      </c>
      <c r="C9">
        <v>17</v>
      </c>
      <c r="D9">
        <v>2.2000000000000002</v>
      </c>
      <c r="E9" s="7">
        <v>8.5000000000000006E-2</v>
      </c>
      <c r="F9" s="3">
        <v>108</v>
      </c>
      <c r="G9">
        <v>12</v>
      </c>
      <c r="H9" s="5">
        <v>937</v>
      </c>
      <c r="I9">
        <v>93</v>
      </c>
    </row>
    <row r="10" spans="1:9" x14ac:dyDescent="0.3">
      <c r="A10">
        <v>12498.2</v>
      </c>
      <c r="B10">
        <v>12000</v>
      </c>
      <c r="C10">
        <v>15</v>
      </c>
      <c r="D10">
        <v>2.1</v>
      </c>
      <c r="E10" s="7">
        <v>0.08</v>
      </c>
      <c r="F10" s="3">
        <v>106</v>
      </c>
      <c r="G10">
        <v>8</v>
      </c>
      <c r="H10" s="5">
        <v>882</v>
      </c>
      <c r="I10">
        <v>82</v>
      </c>
    </row>
    <row r="11" spans="1:9" x14ac:dyDescent="0.3">
      <c r="A11">
        <v>10176.6</v>
      </c>
      <c r="B11">
        <v>4500</v>
      </c>
      <c r="C11">
        <v>10</v>
      </c>
      <c r="D11">
        <v>1.9</v>
      </c>
      <c r="E11" s="7">
        <v>0.06</v>
      </c>
      <c r="F11" s="3">
        <v>85</v>
      </c>
      <c r="G11">
        <v>11</v>
      </c>
      <c r="H11" s="5">
        <v>708</v>
      </c>
      <c r="I11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G2" sqref="G2:G11"/>
    </sheetView>
  </sheetViews>
  <sheetFormatPr defaultRowHeight="16.5" x14ac:dyDescent="0.3"/>
  <cols>
    <col min="5" max="5" width="9" style="5"/>
    <col min="11" max="11" width="9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5" t="s">
        <v>8</v>
      </c>
      <c r="F1" t="s">
        <v>4</v>
      </c>
      <c r="G1" s="1" t="s">
        <v>6</v>
      </c>
      <c r="H1" s="1" t="s">
        <v>5</v>
      </c>
      <c r="I1" t="s">
        <v>7</v>
      </c>
      <c r="K1" s="6" t="s">
        <v>9</v>
      </c>
    </row>
    <row r="2" spans="1:11" x14ac:dyDescent="0.3">
      <c r="A2">
        <v>19308.2</v>
      </c>
      <c r="B2">
        <v>7000</v>
      </c>
      <c r="C2">
        <v>15</v>
      </c>
      <c r="D2">
        <v>1.8</v>
      </c>
      <c r="E2" s="9">
        <v>0.12</v>
      </c>
      <c r="F2">
        <v>99</v>
      </c>
      <c r="G2">
        <v>15</v>
      </c>
      <c r="H2" s="1">
        <v>784</v>
      </c>
      <c r="I2">
        <v>178</v>
      </c>
      <c r="K2" s="6">
        <f>LOG(B2)</f>
        <v>3.8450980400142569</v>
      </c>
    </row>
    <row r="3" spans="1:11" x14ac:dyDescent="0.3">
      <c r="A3">
        <v>18037.599999999999</v>
      </c>
      <c r="B3">
        <v>20000</v>
      </c>
      <c r="C3">
        <v>20</v>
      </c>
      <c r="D3">
        <v>3.2</v>
      </c>
      <c r="E3" s="9">
        <v>3.5000000000000003E-2</v>
      </c>
      <c r="F3">
        <v>112</v>
      </c>
      <c r="G3">
        <v>20</v>
      </c>
      <c r="H3" s="1">
        <v>981</v>
      </c>
      <c r="I3">
        <v>201</v>
      </c>
      <c r="K3" s="6">
        <f t="shared" ref="K3:K11" si="0">LOG(B3)</f>
        <v>4.3010299956639813</v>
      </c>
    </row>
    <row r="4" spans="1:11" x14ac:dyDescent="0.3">
      <c r="A4">
        <v>20021.599999999999</v>
      </c>
      <c r="B4">
        <v>6500</v>
      </c>
      <c r="C4">
        <v>17</v>
      </c>
      <c r="D4">
        <v>1.9</v>
      </c>
      <c r="E4" s="9">
        <v>0.1</v>
      </c>
      <c r="F4">
        <v>103</v>
      </c>
      <c r="G4">
        <v>24</v>
      </c>
      <c r="H4" s="1">
        <v>771</v>
      </c>
      <c r="I4">
        <v>168</v>
      </c>
      <c r="K4" s="6">
        <f t="shared" si="0"/>
        <v>3.8129133566428557</v>
      </c>
    </row>
    <row r="5" spans="1:11" x14ac:dyDescent="0.3">
      <c r="A5">
        <v>17852.8</v>
      </c>
      <c r="B5">
        <v>14500</v>
      </c>
      <c r="C5">
        <v>20</v>
      </c>
      <c r="D5">
        <v>3</v>
      </c>
      <c r="E5" s="9">
        <v>0.18</v>
      </c>
      <c r="F5">
        <v>119</v>
      </c>
      <c r="G5">
        <v>19</v>
      </c>
      <c r="H5" s="1">
        <v>918</v>
      </c>
      <c r="I5">
        <v>177</v>
      </c>
      <c r="K5" s="6">
        <f t="shared" si="0"/>
        <v>4.1613680022349753</v>
      </c>
    </row>
    <row r="6" spans="1:11" x14ac:dyDescent="0.3">
      <c r="A6">
        <v>19825</v>
      </c>
      <c r="B6">
        <v>32000</v>
      </c>
      <c r="C6">
        <v>30</v>
      </c>
      <c r="D6">
        <v>3.6</v>
      </c>
      <c r="E6" s="9">
        <v>0.22</v>
      </c>
      <c r="F6">
        <v>90</v>
      </c>
      <c r="G6">
        <v>15</v>
      </c>
      <c r="H6" s="1">
        <v>1076</v>
      </c>
      <c r="I6">
        <v>219</v>
      </c>
      <c r="K6" s="6">
        <f t="shared" si="0"/>
        <v>4.5051499783199063</v>
      </c>
    </row>
    <row r="7" spans="1:11" x14ac:dyDescent="0.3">
      <c r="A7">
        <v>18605</v>
      </c>
      <c r="B7">
        <v>37478</v>
      </c>
      <c r="C7">
        <v>20</v>
      </c>
      <c r="D7">
        <v>3.7</v>
      </c>
      <c r="E7" s="9">
        <v>0.22</v>
      </c>
      <c r="F7">
        <v>120</v>
      </c>
      <c r="G7">
        <v>16</v>
      </c>
      <c r="H7" s="1">
        <v>1109</v>
      </c>
      <c r="I7">
        <v>223</v>
      </c>
      <c r="K7" s="6">
        <f t="shared" si="0"/>
        <v>4.5737764068651705</v>
      </c>
    </row>
    <row r="8" spans="1:11" x14ac:dyDescent="0.3">
      <c r="A8">
        <v>19842.990000000002</v>
      </c>
      <c r="B8">
        <v>14000</v>
      </c>
      <c r="C8">
        <v>15</v>
      </c>
      <c r="D8">
        <v>2.2999999999999998</v>
      </c>
      <c r="E8" s="9">
        <v>0.14000000000000001</v>
      </c>
      <c r="F8">
        <v>106</v>
      </c>
      <c r="G8">
        <v>15</v>
      </c>
      <c r="H8" s="1">
        <v>911</v>
      </c>
      <c r="I8">
        <v>184</v>
      </c>
      <c r="K8" s="6">
        <f t="shared" si="0"/>
        <v>4.1461280356782382</v>
      </c>
    </row>
    <row r="9" spans="1:11" x14ac:dyDescent="0.3">
      <c r="A9">
        <v>14927</v>
      </c>
      <c r="B9">
        <v>16000</v>
      </c>
      <c r="C9">
        <v>17</v>
      </c>
      <c r="D9">
        <v>2.2000000000000002</v>
      </c>
      <c r="E9" s="9">
        <v>8.5000000000000006E-2</v>
      </c>
      <c r="F9">
        <v>108</v>
      </c>
      <c r="G9">
        <v>17</v>
      </c>
      <c r="H9" s="1">
        <v>937</v>
      </c>
      <c r="I9">
        <v>190</v>
      </c>
      <c r="K9" s="6">
        <f t="shared" si="0"/>
        <v>4.204119982655925</v>
      </c>
    </row>
    <row r="10" spans="1:11" x14ac:dyDescent="0.3">
      <c r="A10">
        <v>12498.2</v>
      </c>
      <c r="B10">
        <v>12000</v>
      </c>
      <c r="C10">
        <v>15</v>
      </c>
      <c r="D10">
        <v>2.1</v>
      </c>
      <c r="E10" s="9">
        <v>0.08</v>
      </c>
      <c r="F10">
        <v>106</v>
      </c>
      <c r="G10">
        <v>24</v>
      </c>
      <c r="H10" s="1">
        <v>882</v>
      </c>
      <c r="I10">
        <v>191</v>
      </c>
      <c r="K10" s="6">
        <f t="shared" si="0"/>
        <v>4.0791812460476251</v>
      </c>
    </row>
    <row r="11" spans="1:11" x14ac:dyDescent="0.3">
      <c r="A11">
        <v>10176.6</v>
      </c>
      <c r="B11">
        <v>4500</v>
      </c>
      <c r="C11">
        <v>10</v>
      </c>
      <c r="D11">
        <v>1.9</v>
      </c>
      <c r="E11" s="9">
        <v>0.06</v>
      </c>
      <c r="F11">
        <v>85</v>
      </c>
      <c r="G11">
        <v>16</v>
      </c>
      <c r="H11" s="1">
        <v>708</v>
      </c>
      <c r="I11">
        <v>146</v>
      </c>
      <c r="K11" s="6">
        <f t="shared" si="0"/>
        <v>3.6532125137753435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G2" sqref="G2:G11"/>
    </sheetView>
  </sheetViews>
  <sheetFormatPr defaultRowHeight="16.5" x14ac:dyDescent="0.3"/>
  <cols>
    <col min="11" max="11" width="9" style="8"/>
    <col min="12" max="12" width="9" style="6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  <c r="K1" s="8" t="s">
        <v>10</v>
      </c>
      <c r="L1" s="6" t="s">
        <v>11</v>
      </c>
    </row>
    <row r="2" spans="1:12" x14ac:dyDescent="0.3">
      <c r="A2">
        <v>19308.2</v>
      </c>
      <c r="B2">
        <v>7000</v>
      </c>
      <c r="C2">
        <v>15</v>
      </c>
      <c r="D2">
        <v>1.8</v>
      </c>
      <c r="E2" s="2">
        <v>0.12</v>
      </c>
      <c r="F2">
        <v>99</v>
      </c>
      <c r="G2">
        <v>35</v>
      </c>
      <c r="H2" s="1">
        <v>784</v>
      </c>
      <c r="I2">
        <v>242</v>
      </c>
      <c r="K2" s="8">
        <f>LOG(C2)</f>
        <v>1.1760912590556813</v>
      </c>
      <c r="L2" s="6">
        <f>LOG(H2)</f>
        <v>2.8943160626844384</v>
      </c>
    </row>
    <row r="3" spans="1:12" x14ac:dyDescent="0.3">
      <c r="A3">
        <v>18037.599999999999</v>
      </c>
      <c r="B3">
        <v>20000</v>
      </c>
      <c r="C3">
        <v>20</v>
      </c>
      <c r="D3">
        <v>3.2</v>
      </c>
      <c r="E3" s="2">
        <v>3.5000000000000003E-2</v>
      </c>
      <c r="F3">
        <v>112</v>
      </c>
      <c r="G3">
        <v>37</v>
      </c>
      <c r="H3" s="1">
        <v>981</v>
      </c>
      <c r="I3">
        <v>312</v>
      </c>
      <c r="K3" s="8">
        <f t="shared" ref="K3:K11" si="0">LOG(C3)</f>
        <v>1.3010299956639813</v>
      </c>
      <c r="L3" s="6">
        <f t="shared" ref="L3:L11" si="1">LOG(H3)</f>
        <v>2.9916690073799486</v>
      </c>
    </row>
    <row r="4" spans="1:12" x14ac:dyDescent="0.3">
      <c r="A4">
        <v>20021.599999999999</v>
      </c>
      <c r="B4">
        <v>6500</v>
      </c>
      <c r="C4">
        <v>17</v>
      </c>
      <c r="D4">
        <v>1.9</v>
      </c>
      <c r="E4" s="2">
        <v>0.1</v>
      </c>
      <c r="F4">
        <v>103</v>
      </c>
      <c r="G4">
        <v>33</v>
      </c>
      <c r="H4" s="1">
        <v>771</v>
      </c>
      <c r="I4">
        <v>239</v>
      </c>
      <c r="K4" s="8">
        <f t="shared" si="0"/>
        <v>1.2304489213782739</v>
      </c>
      <c r="L4" s="6">
        <f t="shared" si="1"/>
        <v>2.8870543780509568</v>
      </c>
    </row>
    <row r="5" spans="1:12" x14ac:dyDescent="0.3">
      <c r="A5">
        <v>17852.8</v>
      </c>
      <c r="B5">
        <v>14500</v>
      </c>
      <c r="C5">
        <v>20</v>
      </c>
      <c r="D5">
        <v>3</v>
      </c>
      <c r="E5" s="2">
        <v>0.18</v>
      </c>
      <c r="F5">
        <v>119</v>
      </c>
      <c r="G5">
        <v>47</v>
      </c>
      <c r="H5" s="1">
        <v>918</v>
      </c>
      <c r="I5">
        <v>282</v>
      </c>
      <c r="K5" s="8">
        <f t="shared" si="0"/>
        <v>1.3010299956639813</v>
      </c>
      <c r="L5" s="6">
        <f t="shared" si="1"/>
        <v>2.9628426812012423</v>
      </c>
    </row>
    <row r="6" spans="1:12" x14ac:dyDescent="0.3">
      <c r="A6">
        <v>19825</v>
      </c>
      <c r="B6">
        <v>32000</v>
      </c>
      <c r="C6">
        <v>30</v>
      </c>
      <c r="D6">
        <v>3.6</v>
      </c>
      <c r="E6" s="2">
        <v>0.22</v>
      </c>
      <c r="F6">
        <v>90</v>
      </c>
      <c r="G6">
        <v>44</v>
      </c>
      <c r="H6" s="1">
        <v>1076</v>
      </c>
      <c r="I6">
        <v>327</v>
      </c>
      <c r="K6" s="8">
        <f t="shared" si="0"/>
        <v>1.4771212547196624</v>
      </c>
      <c r="L6" s="6">
        <f t="shared" si="1"/>
        <v>3.0318122713303706</v>
      </c>
    </row>
    <row r="7" spans="1:12" x14ac:dyDescent="0.3">
      <c r="A7">
        <v>18605</v>
      </c>
      <c r="B7">
        <v>37478</v>
      </c>
      <c r="C7">
        <v>20</v>
      </c>
      <c r="D7">
        <v>3.7</v>
      </c>
      <c r="E7" s="2">
        <v>0.22</v>
      </c>
      <c r="F7">
        <v>120</v>
      </c>
      <c r="G7">
        <v>32</v>
      </c>
      <c r="H7" s="1">
        <v>1109</v>
      </c>
      <c r="I7">
        <v>329</v>
      </c>
      <c r="K7" s="8">
        <f t="shared" si="0"/>
        <v>1.3010299956639813</v>
      </c>
      <c r="L7" s="6">
        <f t="shared" si="1"/>
        <v>3.0449315461491602</v>
      </c>
    </row>
    <row r="8" spans="1:12" x14ac:dyDescent="0.3">
      <c r="A8">
        <v>19842.990000000002</v>
      </c>
      <c r="B8">
        <v>14000</v>
      </c>
      <c r="C8">
        <v>15</v>
      </c>
      <c r="D8">
        <v>2.2999999999999998</v>
      </c>
      <c r="E8" s="2">
        <v>0.14000000000000001</v>
      </c>
      <c r="F8">
        <v>106</v>
      </c>
      <c r="G8">
        <v>35</v>
      </c>
      <c r="H8" s="1">
        <v>911</v>
      </c>
      <c r="I8">
        <v>268</v>
      </c>
      <c r="K8" s="8">
        <f t="shared" si="0"/>
        <v>1.1760912590556813</v>
      </c>
      <c r="L8" s="6">
        <f t="shared" si="1"/>
        <v>2.9595183769729982</v>
      </c>
    </row>
    <row r="9" spans="1:12" x14ac:dyDescent="0.3">
      <c r="A9">
        <v>14927</v>
      </c>
      <c r="B9">
        <v>16000</v>
      </c>
      <c r="C9">
        <v>17</v>
      </c>
      <c r="D9">
        <v>2.2000000000000002</v>
      </c>
      <c r="E9" s="2">
        <v>8.5000000000000006E-2</v>
      </c>
      <c r="F9">
        <v>108</v>
      </c>
      <c r="G9">
        <v>30</v>
      </c>
      <c r="H9" s="1">
        <v>937</v>
      </c>
      <c r="I9">
        <v>295</v>
      </c>
      <c r="K9" s="8">
        <f t="shared" si="0"/>
        <v>1.2304489213782739</v>
      </c>
      <c r="L9" s="6">
        <f t="shared" si="1"/>
        <v>2.9717395908877782</v>
      </c>
    </row>
    <row r="10" spans="1:12" x14ac:dyDescent="0.3">
      <c r="A10">
        <v>12498.2</v>
      </c>
      <c r="B10">
        <v>12000</v>
      </c>
      <c r="C10">
        <v>15</v>
      </c>
      <c r="D10">
        <v>2.1</v>
      </c>
      <c r="E10" s="2">
        <v>0.08</v>
      </c>
      <c r="F10">
        <v>106</v>
      </c>
      <c r="G10">
        <v>50</v>
      </c>
      <c r="H10" s="1">
        <v>882</v>
      </c>
      <c r="I10">
        <v>253</v>
      </c>
      <c r="K10" s="8">
        <f t="shared" si="0"/>
        <v>1.1760912590556813</v>
      </c>
      <c r="L10" s="6">
        <f t="shared" si="1"/>
        <v>2.9454685851318199</v>
      </c>
    </row>
    <row r="11" spans="1:12" x14ac:dyDescent="0.3">
      <c r="A11">
        <v>10176.6</v>
      </c>
      <c r="B11">
        <v>4500</v>
      </c>
      <c r="C11">
        <v>10</v>
      </c>
      <c r="D11">
        <v>1.9</v>
      </c>
      <c r="E11" s="2">
        <v>0.06</v>
      </c>
      <c r="F11">
        <v>85</v>
      </c>
      <c r="G11">
        <v>48</v>
      </c>
      <c r="H11" s="1">
        <v>708</v>
      </c>
      <c r="I11">
        <v>212</v>
      </c>
      <c r="K11" s="8">
        <f t="shared" si="0"/>
        <v>1</v>
      </c>
      <c r="L11" s="6">
        <f t="shared" si="1"/>
        <v>2.8500332576897689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Normal="100" workbookViewId="0">
      <selection activeCell="G2" sqref="G2:G11"/>
    </sheetView>
  </sheetViews>
  <sheetFormatPr defaultRowHeight="16.5" x14ac:dyDescent="0.3"/>
  <cols>
    <col min="4" max="4" width="9" style="3"/>
    <col min="8" max="8" width="9" style="10"/>
    <col min="11" max="11" width="11.625" style="6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3</v>
      </c>
      <c r="E1" t="s">
        <v>8</v>
      </c>
      <c r="F1" t="s">
        <v>4</v>
      </c>
      <c r="G1" s="1" t="s">
        <v>6</v>
      </c>
      <c r="H1" s="10" t="s">
        <v>5</v>
      </c>
      <c r="I1" t="s">
        <v>7</v>
      </c>
      <c r="K1" s="6" t="s">
        <v>12</v>
      </c>
    </row>
    <row r="2" spans="1:11" x14ac:dyDescent="0.3">
      <c r="A2">
        <v>19308.2</v>
      </c>
      <c r="B2">
        <v>7000</v>
      </c>
      <c r="C2">
        <v>15</v>
      </c>
      <c r="D2" s="3">
        <v>1.8</v>
      </c>
      <c r="E2" s="2">
        <v>0.12</v>
      </c>
      <c r="F2">
        <v>99</v>
      </c>
      <c r="G2">
        <v>86</v>
      </c>
      <c r="H2" s="10">
        <v>784</v>
      </c>
      <c r="I2">
        <v>180</v>
      </c>
      <c r="K2" s="6">
        <f>B2^2</f>
        <v>49000000</v>
      </c>
    </row>
    <row r="3" spans="1:11" x14ac:dyDescent="0.3">
      <c r="A3">
        <v>18037.599999999999</v>
      </c>
      <c r="B3">
        <v>20000</v>
      </c>
      <c r="C3">
        <v>20</v>
      </c>
      <c r="D3" s="3">
        <v>3.2</v>
      </c>
      <c r="E3" s="2">
        <v>3.5000000000000003E-2</v>
      </c>
      <c r="F3">
        <v>112</v>
      </c>
      <c r="G3">
        <v>78</v>
      </c>
      <c r="H3" s="10">
        <v>981</v>
      </c>
      <c r="I3">
        <v>255</v>
      </c>
      <c r="K3" s="6">
        <f t="shared" ref="K3:K11" si="0">B3^2</f>
        <v>400000000</v>
      </c>
    </row>
    <row r="4" spans="1:11" x14ac:dyDescent="0.3">
      <c r="A4">
        <v>20021.599999999999</v>
      </c>
      <c r="B4">
        <v>6500</v>
      </c>
      <c r="C4">
        <v>17</v>
      </c>
      <c r="D4" s="3">
        <v>1.9</v>
      </c>
      <c r="E4" s="2">
        <v>0.1</v>
      </c>
      <c r="F4">
        <v>103</v>
      </c>
      <c r="G4">
        <v>78</v>
      </c>
      <c r="H4" s="10">
        <v>771</v>
      </c>
      <c r="I4">
        <v>187</v>
      </c>
      <c r="K4" s="6">
        <f t="shared" si="0"/>
        <v>42250000</v>
      </c>
    </row>
    <row r="5" spans="1:11" x14ac:dyDescent="0.3">
      <c r="A5">
        <v>17852.8</v>
      </c>
      <c r="B5">
        <v>14500</v>
      </c>
      <c r="C5">
        <v>20</v>
      </c>
      <c r="D5" s="3">
        <v>3</v>
      </c>
      <c r="E5" s="2">
        <v>0.18</v>
      </c>
      <c r="F5">
        <v>119</v>
      </c>
      <c r="G5">
        <v>88</v>
      </c>
      <c r="H5" s="10">
        <v>918</v>
      </c>
      <c r="I5">
        <v>231</v>
      </c>
      <c r="K5" s="6">
        <f t="shared" si="0"/>
        <v>210250000</v>
      </c>
    </row>
    <row r="6" spans="1:11" x14ac:dyDescent="0.3">
      <c r="A6">
        <v>19825</v>
      </c>
      <c r="B6">
        <v>32000</v>
      </c>
      <c r="C6">
        <v>30</v>
      </c>
      <c r="D6" s="3">
        <v>3.6</v>
      </c>
      <c r="E6" s="2">
        <v>0.22</v>
      </c>
      <c r="F6">
        <v>90</v>
      </c>
      <c r="G6">
        <v>95</v>
      </c>
      <c r="H6" s="10">
        <v>1076</v>
      </c>
      <c r="I6">
        <v>262</v>
      </c>
      <c r="K6" s="6">
        <f t="shared" si="0"/>
        <v>1024000000</v>
      </c>
    </row>
    <row r="7" spans="1:11" x14ac:dyDescent="0.3">
      <c r="A7">
        <v>18605</v>
      </c>
      <c r="B7">
        <v>37478</v>
      </c>
      <c r="C7">
        <v>20</v>
      </c>
      <c r="D7" s="3">
        <v>3.7</v>
      </c>
      <c r="E7" s="2">
        <v>0.22</v>
      </c>
      <c r="F7">
        <v>120</v>
      </c>
      <c r="G7">
        <v>66</v>
      </c>
      <c r="H7" s="10">
        <v>1109</v>
      </c>
      <c r="I7">
        <v>283</v>
      </c>
      <c r="K7" s="6">
        <f t="shared" si="0"/>
        <v>1404600484</v>
      </c>
    </row>
    <row r="8" spans="1:11" x14ac:dyDescent="0.3">
      <c r="A8">
        <v>19842.990000000002</v>
      </c>
      <c r="B8">
        <v>14000</v>
      </c>
      <c r="C8">
        <v>15</v>
      </c>
      <c r="D8" s="3">
        <v>2.2999999999999998</v>
      </c>
      <c r="E8" s="2">
        <v>0.14000000000000001</v>
      </c>
      <c r="F8">
        <v>106</v>
      </c>
      <c r="G8">
        <v>76</v>
      </c>
      <c r="H8" s="10">
        <v>911</v>
      </c>
      <c r="I8">
        <v>217</v>
      </c>
      <c r="K8" s="6">
        <f t="shared" si="0"/>
        <v>196000000</v>
      </c>
    </row>
    <row r="9" spans="1:11" x14ac:dyDescent="0.3">
      <c r="A9">
        <v>14927</v>
      </c>
      <c r="B9">
        <v>16000</v>
      </c>
      <c r="C9">
        <v>17</v>
      </c>
      <c r="D9" s="3">
        <v>2.2000000000000002</v>
      </c>
      <c r="E9" s="2">
        <v>8.5000000000000006E-2</v>
      </c>
      <c r="F9">
        <v>108</v>
      </c>
      <c r="G9">
        <v>83</v>
      </c>
      <c r="H9" s="10">
        <v>937</v>
      </c>
      <c r="I9">
        <v>231</v>
      </c>
      <c r="K9" s="6">
        <f t="shared" si="0"/>
        <v>256000000</v>
      </c>
    </row>
    <row r="10" spans="1:11" x14ac:dyDescent="0.3">
      <c r="A10">
        <v>12498.2</v>
      </c>
      <c r="B10">
        <v>12000</v>
      </c>
      <c r="C10">
        <v>15</v>
      </c>
      <c r="D10" s="3">
        <v>2.1</v>
      </c>
      <c r="E10" s="2">
        <v>0.08</v>
      </c>
      <c r="F10">
        <v>106</v>
      </c>
      <c r="G10">
        <v>93</v>
      </c>
      <c r="H10" s="10">
        <v>882</v>
      </c>
      <c r="I10">
        <v>226</v>
      </c>
      <c r="K10" s="6">
        <f t="shared" si="0"/>
        <v>144000000</v>
      </c>
    </row>
    <row r="11" spans="1:11" x14ac:dyDescent="0.3">
      <c r="A11">
        <v>10176.6</v>
      </c>
      <c r="B11">
        <v>4500</v>
      </c>
      <c r="C11">
        <v>10</v>
      </c>
      <c r="D11" s="3">
        <v>1.9</v>
      </c>
      <c r="E11" s="2">
        <v>0.06</v>
      </c>
      <c r="F11">
        <v>85</v>
      </c>
      <c r="G11">
        <v>78</v>
      </c>
      <c r="H11" s="10">
        <v>708</v>
      </c>
      <c r="I11">
        <v>188</v>
      </c>
      <c r="K11" s="6">
        <f t="shared" si="0"/>
        <v>20250000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"/>
  <sheetViews>
    <sheetView topLeftCell="B1" workbookViewId="0">
      <selection activeCell="G2" sqref="G2:G11"/>
    </sheetView>
  </sheetViews>
  <sheetFormatPr defaultRowHeight="16.5" x14ac:dyDescent="0.3"/>
  <cols>
    <col min="11" max="11" width="16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  <c r="K1" t="s">
        <v>13</v>
      </c>
      <c r="L1" t="s">
        <v>14</v>
      </c>
      <c r="M1" t="s">
        <v>15</v>
      </c>
    </row>
    <row r="2" spans="1:13" x14ac:dyDescent="0.3">
      <c r="A2">
        <v>19308.2</v>
      </c>
      <c r="B2">
        <v>7000</v>
      </c>
      <c r="C2">
        <v>15</v>
      </c>
      <c r="D2">
        <v>1.8</v>
      </c>
      <c r="E2" s="2">
        <v>0.12</v>
      </c>
      <c r="F2">
        <v>99</v>
      </c>
      <c r="G2">
        <v>90</v>
      </c>
      <c r="H2" s="1">
        <v>784</v>
      </c>
      <c r="I2">
        <v>75</v>
      </c>
      <c r="K2" s="11">
        <f>B2^3</f>
        <v>343000000000</v>
      </c>
      <c r="L2">
        <f>E2^2</f>
        <v>1.44E-2</v>
      </c>
      <c r="M2">
        <f>H2^2</f>
        <v>614656</v>
      </c>
    </row>
    <row r="3" spans="1:13" x14ac:dyDescent="0.3">
      <c r="A3">
        <v>18037.599999999999</v>
      </c>
      <c r="B3">
        <v>20000</v>
      </c>
      <c r="C3">
        <v>20</v>
      </c>
      <c r="D3">
        <v>3.2</v>
      </c>
      <c r="E3" s="2">
        <v>3.5000000000000003E-2</v>
      </c>
      <c r="F3">
        <v>112</v>
      </c>
      <c r="G3">
        <v>91</v>
      </c>
      <c r="H3" s="1">
        <v>981</v>
      </c>
      <c r="I3">
        <v>85</v>
      </c>
      <c r="K3" s="11">
        <f t="shared" ref="K3:K11" si="0">B3^3</f>
        <v>8000000000000</v>
      </c>
      <c r="L3">
        <f t="shared" ref="L3:L11" si="1">E3^2</f>
        <v>1.2250000000000002E-3</v>
      </c>
      <c r="M3">
        <f t="shared" ref="M3:M11" si="2">H3^2</f>
        <v>962361</v>
      </c>
    </row>
    <row r="4" spans="1:13" x14ac:dyDescent="0.3">
      <c r="A4">
        <v>20021.599999999999</v>
      </c>
      <c r="B4">
        <v>6500</v>
      </c>
      <c r="C4">
        <v>17</v>
      </c>
      <c r="D4">
        <v>1.9</v>
      </c>
      <c r="E4" s="2">
        <v>0.1</v>
      </c>
      <c r="F4">
        <v>103</v>
      </c>
      <c r="G4">
        <v>91</v>
      </c>
      <c r="H4" s="1">
        <v>771</v>
      </c>
      <c r="I4">
        <v>73</v>
      </c>
      <c r="K4" s="11">
        <f t="shared" si="0"/>
        <v>274625000000</v>
      </c>
      <c r="L4">
        <f t="shared" si="1"/>
        <v>1.0000000000000002E-2</v>
      </c>
      <c r="M4">
        <f t="shared" si="2"/>
        <v>594441</v>
      </c>
    </row>
    <row r="5" spans="1:13" x14ac:dyDescent="0.3">
      <c r="A5">
        <v>17852.8</v>
      </c>
      <c r="B5">
        <v>14500</v>
      </c>
      <c r="C5">
        <v>20</v>
      </c>
      <c r="D5">
        <v>3</v>
      </c>
      <c r="E5" s="2">
        <v>0.18</v>
      </c>
      <c r="F5">
        <v>119</v>
      </c>
      <c r="G5">
        <v>89</v>
      </c>
      <c r="H5" s="1">
        <v>918</v>
      </c>
      <c r="I5">
        <v>91</v>
      </c>
      <c r="K5" s="11">
        <f t="shared" si="0"/>
        <v>3048625000000</v>
      </c>
      <c r="L5">
        <f t="shared" si="1"/>
        <v>3.2399999999999998E-2</v>
      </c>
      <c r="M5">
        <f t="shared" si="2"/>
        <v>842724</v>
      </c>
    </row>
    <row r="6" spans="1:13" x14ac:dyDescent="0.3">
      <c r="A6">
        <v>19825</v>
      </c>
      <c r="B6">
        <v>32000</v>
      </c>
      <c r="C6">
        <v>30</v>
      </c>
      <c r="D6">
        <v>3.6</v>
      </c>
      <c r="E6" s="2">
        <v>0.22</v>
      </c>
      <c r="F6">
        <v>90</v>
      </c>
      <c r="G6">
        <v>88</v>
      </c>
      <c r="H6" s="1">
        <v>1076</v>
      </c>
      <c r="I6">
        <v>109</v>
      </c>
      <c r="K6" s="11">
        <f t="shared" si="0"/>
        <v>32768000000000</v>
      </c>
      <c r="L6">
        <f t="shared" si="1"/>
        <v>4.8399999999999999E-2</v>
      </c>
      <c r="M6">
        <f t="shared" si="2"/>
        <v>1157776</v>
      </c>
    </row>
    <row r="7" spans="1:13" x14ac:dyDescent="0.3">
      <c r="A7">
        <v>18605</v>
      </c>
      <c r="B7">
        <v>37478</v>
      </c>
      <c r="C7">
        <v>20</v>
      </c>
      <c r="D7">
        <v>3.7</v>
      </c>
      <c r="E7" s="2">
        <v>0.22</v>
      </c>
      <c r="F7">
        <v>120</v>
      </c>
      <c r="G7">
        <v>88</v>
      </c>
      <c r="H7" s="1">
        <v>1109</v>
      </c>
      <c r="I7">
        <v>115</v>
      </c>
      <c r="K7" s="11">
        <f t="shared" si="0"/>
        <v>52641616939352</v>
      </c>
      <c r="L7">
        <f t="shared" si="1"/>
        <v>4.8399999999999999E-2</v>
      </c>
      <c r="M7">
        <f t="shared" si="2"/>
        <v>1229881</v>
      </c>
    </row>
    <row r="8" spans="1:13" x14ac:dyDescent="0.3">
      <c r="A8">
        <v>19842.990000000002</v>
      </c>
      <c r="B8">
        <v>14000</v>
      </c>
      <c r="C8">
        <v>15</v>
      </c>
      <c r="D8">
        <v>2.2999999999999998</v>
      </c>
      <c r="E8" s="2">
        <v>0.14000000000000001</v>
      </c>
      <c r="F8">
        <v>106</v>
      </c>
      <c r="G8">
        <v>92</v>
      </c>
      <c r="H8" s="1">
        <v>911</v>
      </c>
      <c r="I8">
        <v>86</v>
      </c>
      <c r="K8" s="11">
        <f t="shared" si="0"/>
        <v>2744000000000</v>
      </c>
      <c r="L8">
        <f t="shared" si="1"/>
        <v>1.9600000000000003E-2</v>
      </c>
      <c r="M8">
        <f t="shared" si="2"/>
        <v>829921</v>
      </c>
    </row>
    <row r="9" spans="1:13" x14ac:dyDescent="0.3">
      <c r="A9">
        <v>14927</v>
      </c>
      <c r="B9">
        <v>16000</v>
      </c>
      <c r="C9">
        <v>17</v>
      </c>
      <c r="D9">
        <v>2.2000000000000002</v>
      </c>
      <c r="E9" s="2">
        <v>8.5000000000000006E-2</v>
      </c>
      <c r="F9">
        <v>108</v>
      </c>
      <c r="G9">
        <v>89</v>
      </c>
      <c r="H9" s="1">
        <v>937</v>
      </c>
      <c r="I9">
        <v>90</v>
      </c>
      <c r="K9" s="11">
        <f t="shared" si="0"/>
        <v>4096000000000</v>
      </c>
      <c r="L9">
        <f t="shared" si="1"/>
        <v>7.2250000000000014E-3</v>
      </c>
      <c r="M9">
        <f t="shared" si="2"/>
        <v>877969</v>
      </c>
    </row>
    <row r="10" spans="1:13" x14ac:dyDescent="0.3">
      <c r="A10">
        <v>12498.2</v>
      </c>
      <c r="B10">
        <v>12000</v>
      </c>
      <c r="C10">
        <v>15</v>
      </c>
      <c r="D10">
        <v>2.1</v>
      </c>
      <c r="E10" s="2">
        <v>0.08</v>
      </c>
      <c r="F10">
        <v>106</v>
      </c>
      <c r="G10">
        <v>89</v>
      </c>
      <c r="H10" s="1">
        <v>882</v>
      </c>
      <c r="I10">
        <v>87</v>
      </c>
      <c r="K10" s="11">
        <f t="shared" si="0"/>
        <v>1728000000000</v>
      </c>
      <c r="L10">
        <f t="shared" si="1"/>
        <v>6.4000000000000003E-3</v>
      </c>
      <c r="M10">
        <f t="shared" si="2"/>
        <v>777924</v>
      </c>
    </row>
    <row r="11" spans="1:13" x14ac:dyDescent="0.3">
      <c r="A11">
        <v>10176.6</v>
      </c>
      <c r="B11">
        <v>4500</v>
      </c>
      <c r="C11">
        <v>10</v>
      </c>
      <c r="D11">
        <v>1.9</v>
      </c>
      <c r="E11" s="2">
        <v>0.06</v>
      </c>
      <c r="F11">
        <v>85</v>
      </c>
      <c r="G11">
        <v>89</v>
      </c>
      <c r="H11" s="1">
        <v>708</v>
      </c>
      <c r="I11">
        <v>67</v>
      </c>
      <c r="K11" s="11">
        <f t="shared" si="0"/>
        <v>91125000000</v>
      </c>
      <c r="L11">
        <f t="shared" si="1"/>
        <v>3.5999999999999999E-3</v>
      </c>
      <c r="M11">
        <f t="shared" si="2"/>
        <v>501264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"/>
  <sheetViews>
    <sheetView zoomScale="115" zoomScaleNormal="115" workbookViewId="0">
      <selection activeCell="C17" sqref="C17:C27"/>
    </sheetView>
  </sheetViews>
  <sheetFormatPr defaultRowHeight="16.5" x14ac:dyDescent="0.3"/>
  <cols>
    <col min="2" max="2" width="12.75" bestFit="1" customWidth="1"/>
    <col min="8" max="8" width="12.375" bestFit="1" customWidth="1"/>
    <col min="9" max="9" width="13.125" bestFit="1" customWidth="1"/>
    <col min="11" max="11" width="12.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s="1" t="s">
        <v>6</v>
      </c>
      <c r="H1" s="1" t="s">
        <v>5</v>
      </c>
      <c r="I1" t="s">
        <v>7</v>
      </c>
      <c r="K1" t="s">
        <v>16</v>
      </c>
      <c r="L1" t="s">
        <v>17</v>
      </c>
    </row>
    <row r="2" spans="1:12" x14ac:dyDescent="0.3">
      <c r="A2">
        <v>19308.2</v>
      </c>
      <c r="B2">
        <v>7000</v>
      </c>
      <c r="C2">
        <v>15</v>
      </c>
      <c r="D2">
        <v>1.8</v>
      </c>
      <c r="E2" s="2">
        <v>0.12</v>
      </c>
      <c r="F2">
        <v>99</v>
      </c>
      <c r="G2">
        <v>97</v>
      </c>
      <c r="H2" s="1">
        <v>784</v>
      </c>
      <c r="I2">
        <v>32</v>
      </c>
      <c r="K2">
        <f>A2*A2</f>
        <v>372806587.24000001</v>
      </c>
      <c r="L2">
        <f>LOG(B2)</f>
        <v>3.8450980400142569</v>
      </c>
    </row>
    <row r="3" spans="1:12" x14ac:dyDescent="0.3">
      <c r="A3">
        <v>18037.599999999999</v>
      </c>
      <c r="B3">
        <v>20000</v>
      </c>
      <c r="C3">
        <v>20</v>
      </c>
      <c r="D3">
        <v>3.2</v>
      </c>
      <c r="E3" s="2">
        <v>3.5000000000000003E-2</v>
      </c>
      <c r="F3">
        <v>112</v>
      </c>
      <c r="G3">
        <v>96</v>
      </c>
      <c r="H3" s="1">
        <v>981</v>
      </c>
      <c r="I3">
        <v>34</v>
      </c>
      <c r="K3">
        <f t="shared" ref="K3:K11" si="0">A3*A3</f>
        <v>325355013.75999993</v>
      </c>
      <c r="L3">
        <f t="shared" ref="L3:L11" si="1">LOG(B3)</f>
        <v>4.3010299956639813</v>
      </c>
    </row>
    <row r="4" spans="1:12" x14ac:dyDescent="0.3">
      <c r="A4">
        <v>20021.599999999999</v>
      </c>
      <c r="B4">
        <v>6500</v>
      </c>
      <c r="C4">
        <v>17</v>
      </c>
      <c r="D4">
        <v>1.9</v>
      </c>
      <c r="E4" s="2">
        <v>0.1</v>
      </c>
      <c r="F4">
        <v>103</v>
      </c>
      <c r="G4">
        <v>95</v>
      </c>
      <c r="H4" s="1">
        <v>771</v>
      </c>
      <c r="I4">
        <v>29</v>
      </c>
      <c r="K4">
        <f t="shared" si="0"/>
        <v>400864466.55999994</v>
      </c>
      <c r="L4">
        <f t="shared" si="1"/>
        <v>3.8129133566428557</v>
      </c>
    </row>
    <row r="5" spans="1:12" x14ac:dyDescent="0.3">
      <c r="A5">
        <v>17852.8</v>
      </c>
      <c r="B5">
        <v>14500</v>
      </c>
      <c r="C5">
        <v>20</v>
      </c>
      <c r="D5">
        <v>3</v>
      </c>
      <c r="E5" s="2">
        <v>0.18</v>
      </c>
      <c r="F5">
        <v>119</v>
      </c>
      <c r="G5">
        <v>94</v>
      </c>
      <c r="H5" s="1">
        <v>918</v>
      </c>
      <c r="I5">
        <v>30</v>
      </c>
      <c r="K5">
        <f t="shared" si="0"/>
        <v>318722467.83999997</v>
      </c>
      <c r="L5">
        <f t="shared" si="1"/>
        <v>4.1613680022349753</v>
      </c>
    </row>
    <row r="6" spans="1:12" x14ac:dyDescent="0.3">
      <c r="A6">
        <v>19825</v>
      </c>
      <c r="B6">
        <v>32000</v>
      </c>
      <c r="C6">
        <v>30</v>
      </c>
      <c r="D6">
        <v>3.6</v>
      </c>
      <c r="E6" s="2">
        <v>0.22</v>
      </c>
      <c r="F6">
        <v>90</v>
      </c>
      <c r="G6">
        <v>97</v>
      </c>
      <c r="H6" s="1">
        <v>1076</v>
      </c>
      <c r="I6">
        <v>39</v>
      </c>
      <c r="K6">
        <f t="shared" si="0"/>
        <v>393030625</v>
      </c>
      <c r="L6">
        <f t="shared" si="1"/>
        <v>4.5051499783199063</v>
      </c>
    </row>
    <row r="7" spans="1:12" x14ac:dyDescent="0.3">
      <c r="A7">
        <v>18605</v>
      </c>
      <c r="B7">
        <v>37478</v>
      </c>
      <c r="C7">
        <v>20</v>
      </c>
      <c r="D7">
        <v>3.7</v>
      </c>
      <c r="E7" s="2">
        <v>0.22</v>
      </c>
      <c r="F7">
        <v>120</v>
      </c>
      <c r="G7">
        <v>94</v>
      </c>
      <c r="H7" s="1">
        <v>1109</v>
      </c>
      <c r="I7">
        <v>36</v>
      </c>
      <c r="K7">
        <f t="shared" si="0"/>
        <v>346146025</v>
      </c>
      <c r="L7">
        <f t="shared" si="1"/>
        <v>4.5737764068651705</v>
      </c>
    </row>
    <row r="8" spans="1:12" x14ac:dyDescent="0.3">
      <c r="A8">
        <v>19842.990000000002</v>
      </c>
      <c r="B8">
        <v>14000</v>
      </c>
      <c r="C8">
        <v>15</v>
      </c>
      <c r="D8">
        <v>2.2999999999999998</v>
      </c>
      <c r="E8" s="2">
        <v>0.14000000000000001</v>
      </c>
      <c r="F8">
        <v>106</v>
      </c>
      <c r="G8">
        <v>93</v>
      </c>
      <c r="H8" s="1">
        <v>911</v>
      </c>
      <c r="I8">
        <v>30</v>
      </c>
      <c r="K8">
        <f t="shared" si="0"/>
        <v>393744252.14010006</v>
      </c>
      <c r="L8">
        <f t="shared" si="1"/>
        <v>4.1461280356782382</v>
      </c>
    </row>
    <row r="9" spans="1:12" x14ac:dyDescent="0.3">
      <c r="A9">
        <v>14927</v>
      </c>
      <c r="B9">
        <v>16000</v>
      </c>
      <c r="C9">
        <v>17</v>
      </c>
      <c r="D9">
        <v>2.2000000000000002</v>
      </c>
      <c r="E9" s="2">
        <v>8.5000000000000006E-2</v>
      </c>
      <c r="F9">
        <v>108</v>
      </c>
      <c r="G9">
        <v>95</v>
      </c>
      <c r="H9" s="1">
        <v>937</v>
      </c>
      <c r="I9">
        <v>31</v>
      </c>
      <c r="K9">
        <f t="shared" si="0"/>
        <v>222815329</v>
      </c>
      <c r="L9">
        <f t="shared" si="1"/>
        <v>4.204119982655925</v>
      </c>
    </row>
    <row r="10" spans="1:12" x14ac:dyDescent="0.3">
      <c r="A10">
        <v>12498.2</v>
      </c>
      <c r="B10">
        <v>12000</v>
      </c>
      <c r="C10">
        <v>15</v>
      </c>
      <c r="D10">
        <v>2.1</v>
      </c>
      <c r="E10" s="2">
        <v>0.08</v>
      </c>
      <c r="F10">
        <v>106</v>
      </c>
      <c r="G10">
        <v>94</v>
      </c>
      <c r="H10" s="1">
        <v>882</v>
      </c>
      <c r="I10">
        <v>28</v>
      </c>
      <c r="K10">
        <f t="shared" si="0"/>
        <v>156205003.24000001</v>
      </c>
      <c r="L10">
        <f t="shared" si="1"/>
        <v>4.0791812460476251</v>
      </c>
    </row>
    <row r="11" spans="1:12" x14ac:dyDescent="0.3">
      <c r="A11">
        <v>10176.6</v>
      </c>
      <c r="B11">
        <v>4500</v>
      </c>
      <c r="C11">
        <v>10</v>
      </c>
      <c r="D11">
        <v>1.9</v>
      </c>
      <c r="E11" s="2">
        <v>0.06</v>
      </c>
      <c r="F11">
        <v>85</v>
      </c>
      <c r="G11">
        <v>93</v>
      </c>
      <c r="H11" s="1">
        <v>708</v>
      </c>
      <c r="I11">
        <v>19</v>
      </c>
      <c r="K11">
        <f t="shared" si="0"/>
        <v>103563187.56</v>
      </c>
      <c r="L11">
        <f t="shared" si="1"/>
        <v>3.6532125137753435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FF92-DA75-4E91-A1E0-3063E99BCB76}">
  <dimension ref="A1:P82"/>
  <sheetViews>
    <sheetView tabSelected="1" topLeftCell="A19" zoomScale="70" zoomScaleNormal="70" workbookViewId="0">
      <selection activeCell="G59" sqref="G59"/>
    </sheetView>
  </sheetViews>
  <sheetFormatPr defaultRowHeight="16.5" x14ac:dyDescent="0.3"/>
  <cols>
    <col min="2" max="9" width="17.125" customWidth="1"/>
    <col min="10" max="16" width="8.875" customWidth="1"/>
  </cols>
  <sheetData>
    <row r="1" spans="1:16" x14ac:dyDescent="0.3">
      <c r="B1" t="s">
        <v>25</v>
      </c>
    </row>
    <row r="2" spans="1:16" x14ac:dyDescent="0.3">
      <c r="J2" s="1" t="s">
        <v>18</v>
      </c>
      <c r="M2" t="s">
        <v>41</v>
      </c>
      <c r="N2" t="s">
        <v>41</v>
      </c>
    </row>
    <row r="3" spans="1:16" x14ac:dyDescent="0.3">
      <c r="B3" t="s">
        <v>49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s="1" t="s">
        <v>24</v>
      </c>
      <c r="I3" s="1" t="s">
        <v>37</v>
      </c>
      <c r="J3" s="12">
        <v>0.3</v>
      </c>
      <c r="K3" s="12">
        <v>0.4</v>
      </c>
      <c r="L3" s="12">
        <v>0.5</v>
      </c>
      <c r="M3" s="12">
        <v>0.6</v>
      </c>
      <c r="N3" s="12">
        <v>0.7</v>
      </c>
      <c r="O3" s="12">
        <v>0.8</v>
      </c>
      <c r="P3" s="12">
        <v>0.9</v>
      </c>
    </row>
    <row r="4" spans="1:16" x14ac:dyDescent="0.3">
      <c r="B4">
        <v>19308.2</v>
      </c>
      <c r="C4">
        <v>7000</v>
      </c>
      <c r="D4">
        <v>15</v>
      </c>
      <c r="E4">
        <v>1.8</v>
      </c>
      <c r="F4" s="2">
        <v>0.12</v>
      </c>
      <c r="G4">
        <v>99</v>
      </c>
      <c r="H4">
        <v>90</v>
      </c>
      <c r="I4" s="1">
        <v>784</v>
      </c>
      <c r="J4">
        <v>9</v>
      </c>
      <c r="K4">
        <v>68</v>
      </c>
      <c r="L4">
        <v>178</v>
      </c>
      <c r="M4">
        <v>242</v>
      </c>
      <c r="N4">
        <v>180</v>
      </c>
      <c r="O4">
        <v>75</v>
      </c>
      <c r="P4">
        <v>32</v>
      </c>
    </row>
    <row r="5" spans="1:16" x14ac:dyDescent="0.3">
      <c r="B5">
        <v>18037.599999999999</v>
      </c>
      <c r="C5">
        <v>20000</v>
      </c>
      <c r="D5">
        <v>20</v>
      </c>
      <c r="E5">
        <v>3.2</v>
      </c>
      <c r="F5" s="2">
        <v>3.5000000000000003E-2</v>
      </c>
      <c r="G5">
        <v>112</v>
      </c>
      <c r="H5">
        <v>91</v>
      </c>
      <c r="I5" s="1">
        <v>981</v>
      </c>
      <c r="J5">
        <v>17</v>
      </c>
      <c r="K5">
        <v>77</v>
      </c>
      <c r="L5">
        <v>201</v>
      </c>
      <c r="M5">
        <v>312</v>
      </c>
      <c r="N5">
        <v>255</v>
      </c>
      <c r="O5">
        <v>85</v>
      </c>
      <c r="P5">
        <v>34</v>
      </c>
    </row>
    <row r="6" spans="1:16" x14ac:dyDescent="0.3">
      <c r="B6">
        <v>20021.599999999999</v>
      </c>
      <c r="C6">
        <v>6500</v>
      </c>
      <c r="D6">
        <v>17</v>
      </c>
      <c r="E6">
        <v>1.9</v>
      </c>
      <c r="F6" s="2">
        <v>0.1</v>
      </c>
      <c r="G6">
        <v>103</v>
      </c>
      <c r="H6">
        <v>91</v>
      </c>
      <c r="I6" s="1">
        <v>771</v>
      </c>
      <c r="J6">
        <v>10</v>
      </c>
      <c r="K6">
        <v>59</v>
      </c>
      <c r="L6">
        <v>168</v>
      </c>
      <c r="M6">
        <v>239</v>
      </c>
      <c r="N6">
        <v>187</v>
      </c>
      <c r="O6">
        <v>73</v>
      </c>
      <c r="P6">
        <v>29</v>
      </c>
    </row>
    <row r="7" spans="1:16" x14ac:dyDescent="0.3">
      <c r="B7">
        <v>17852.8</v>
      </c>
      <c r="C7">
        <v>14500</v>
      </c>
      <c r="D7">
        <v>20</v>
      </c>
      <c r="E7">
        <v>3</v>
      </c>
      <c r="F7" s="2">
        <v>0.18</v>
      </c>
      <c r="G7">
        <v>119</v>
      </c>
      <c r="H7">
        <v>89</v>
      </c>
      <c r="I7" s="1">
        <v>918</v>
      </c>
      <c r="J7">
        <v>12</v>
      </c>
      <c r="K7">
        <v>92</v>
      </c>
      <c r="L7">
        <v>177</v>
      </c>
      <c r="M7">
        <v>282</v>
      </c>
      <c r="N7">
        <v>231</v>
      </c>
      <c r="O7">
        <v>91</v>
      </c>
      <c r="P7">
        <v>30</v>
      </c>
    </row>
    <row r="8" spans="1:16" x14ac:dyDescent="0.3">
      <c r="B8">
        <v>19825</v>
      </c>
      <c r="C8">
        <v>32000</v>
      </c>
      <c r="D8">
        <v>30</v>
      </c>
      <c r="E8">
        <v>3.6</v>
      </c>
      <c r="F8" s="2">
        <v>0.22</v>
      </c>
      <c r="G8">
        <v>90</v>
      </c>
      <c r="H8">
        <v>88</v>
      </c>
      <c r="I8" s="1">
        <v>1076</v>
      </c>
      <c r="J8">
        <v>14</v>
      </c>
      <c r="K8">
        <v>97</v>
      </c>
      <c r="L8">
        <v>219</v>
      </c>
      <c r="M8">
        <v>327</v>
      </c>
      <c r="N8">
        <v>262</v>
      </c>
      <c r="O8">
        <v>109</v>
      </c>
      <c r="P8">
        <v>39</v>
      </c>
    </row>
    <row r="9" spans="1:16" x14ac:dyDescent="0.3">
      <c r="B9">
        <v>18605</v>
      </c>
      <c r="C9">
        <v>37478</v>
      </c>
      <c r="D9">
        <v>20</v>
      </c>
      <c r="E9">
        <v>3.7</v>
      </c>
      <c r="F9" s="2">
        <v>0.22</v>
      </c>
      <c r="G9">
        <v>120</v>
      </c>
      <c r="H9">
        <v>88</v>
      </c>
      <c r="I9" s="1">
        <v>1109</v>
      </c>
      <c r="J9">
        <v>10</v>
      </c>
      <c r="K9">
        <v>109</v>
      </c>
      <c r="L9">
        <v>223</v>
      </c>
      <c r="M9">
        <v>329</v>
      </c>
      <c r="N9">
        <v>283</v>
      </c>
      <c r="O9">
        <v>115</v>
      </c>
      <c r="P9">
        <v>36</v>
      </c>
    </row>
    <row r="10" spans="1:16" x14ac:dyDescent="0.3">
      <c r="B10">
        <v>19842.990000000002</v>
      </c>
      <c r="C10">
        <v>14000</v>
      </c>
      <c r="D10">
        <v>15</v>
      </c>
      <c r="E10">
        <v>2.2999999999999998</v>
      </c>
      <c r="F10" s="2">
        <v>0.14000000000000001</v>
      </c>
      <c r="G10">
        <v>106</v>
      </c>
      <c r="H10">
        <v>92</v>
      </c>
      <c r="I10" s="1">
        <v>911</v>
      </c>
      <c r="J10">
        <v>16</v>
      </c>
      <c r="K10">
        <v>91</v>
      </c>
      <c r="L10">
        <v>184</v>
      </c>
      <c r="M10">
        <v>268</v>
      </c>
      <c r="N10">
        <v>217</v>
      </c>
      <c r="O10">
        <v>86</v>
      </c>
      <c r="P10">
        <v>30</v>
      </c>
    </row>
    <row r="11" spans="1:16" x14ac:dyDescent="0.3">
      <c r="B11">
        <v>14927</v>
      </c>
      <c r="C11">
        <v>16000</v>
      </c>
      <c r="D11">
        <v>17</v>
      </c>
      <c r="E11">
        <v>2.2000000000000002</v>
      </c>
      <c r="F11" s="2">
        <v>8.5000000000000006E-2</v>
      </c>
      <c r="G11">
        <v>108</v>
      </c>
      <c r="H11">
        <v>89</v>
      </c>
      <c r="I11" s="1">
        <v>937</v>
      </c>
      <c r="J11">
        <v>7</v>
      </c>
      <c r="K11">
        <v>93</v>
      </c>
      <c r="L11">
        <v>190</v>
      </c>
      <c r="M11">
        <v>295</v>
      </c>
      <c r="N11">
        <v>231</v>
      </c>
      <c r="O11">
        <v>90</v>
      </c>
      <c r="P11">
        <v>31</v>
      </c>
    </row>
    <row r="12" spans="1:16" x14ac:dyDescent="0.3">
      <c r="B12">
        <v>12498.2</v>
      </c>
      <c r="C12">
        <v>12000</v>
      </c>
      <c r="D12">
        <v>15</v>
      </c>
      <c r="E12">
        <v>2.1</v>
      </c>
      <c r="F12" s="2">
        <v>0.08</v>
      </c>
      <c r="G12">
        <v>106</v>
      </c>
      <c r="H12">
        <v>89</v>
      </c>
      <c r="I12" s="1">
        <v>882</v>
      </c>
      <c r="J12">
        <v>15</v>
      </c>
      <c r="K12">
        <v>82</v>
      </c>
      <c r="L12">
        <v>191</v>
      </c>
      <c r="M12">
        <v>253</v>
      </c>
      <c r="N12">
        <v>226</v>
      </c>
      <c r="O12">
        <v>87</v>
      </c>
      <c r="P12">
        <v>28</v>
      </c>
    </row>
    <row r="13" spans="1:16" x14ac:dyDescent="0.3">
      <c r="B13">
        <v>10176.6</v>
      </c>
      <c r="C13">
        <v>4500</v>
      </c>
      <c r="D13">
        <v>10</v>
      </c>
      <c r="E13">
        <v>1.9</v>
      </c>
      <c r="F13" s="2">
        <v>0.06</v>
      </c>
      <c r="G13">
        <v>85</v>
      </c>
      <c r="H13">
        <v>89</v>
      </c>
      <c r="I13" s="1">
        <v>708</v>
      </c>
      <c r="J13">
        <v>11</v>
      </c>
      <c r="K13">
        <v>64</v>
      </c>
      <c r="L13">
        <v>146</v>
      </c>
      <c r="M13">
        <v>212</v>
      </c>
      <c r="N13">
        <v>188</v>
      </c>
      <c r="O13">
        <v>67</v>
      </c>
      <c r="P13">
        <v>19</v>
      </c>
    </row>
    <row r="14" spans="1:16" x14ac:dyDescent="0.3">
      <c r="A14" t="s">
        <v>50</v>
      </c>
      <c r="B14">
        <v>15740.7</v>
      </c>
      <c r="C14">
        <v>16234</v>
      </c>
      <c r="D14">
        <v>19</v>
      </c>
      <c r="E14">
        <v>2.8</v>
      </c>
      <c r="F14">
        <v>0.13</v>
      </c>
      <c r="G14">
        <v>94</v>
      </c>
      <c r="H14">
        <v>94</v>
      </c>
      <c r="I14">
        <v>899</v>
      </c>
      <c r="J14">
        <v>12</v>
      </c>
      <c r="K14">
        <v>79</v>
      </c>
      <c r="L14">
        <v>171</v>
      </c>
      <c r="M14">
        <v>301</v>
      </c>
      <c r="N14">
        <v>212</v>
      </c>
      <c r="O14">
        <v>87</v>
      </c>
      <c r="P14">
        <v>32</v>
      </c>
    </row>
    <row r="15" spans="1:16" x14ac:dyDescent="0.3">
      <c r="A15" t="s">
        <v>50</v>
      </c>
      <c r="B15">
        <v>15911.8</v>
      </c>
      <c r="C15">
        <v>16398</v>
      </c>
      <c r="D15">
        <v>17</v>
      </c>
      <c r="E15">
        <v>2.8</v>
      </c>
      <c r="F15">
        <v>0.12</v>
      </c>
      <c r="G15">
        <v>113</v>
      </c>
      <c r="H15">
        <v>95</v>
      </c>
      <c r="I15">
        <v>934</v>
      </c>
      <c r="J15">
        <v>13</v>
      </c>
      <c r="K15">
        <v>84</v>
      </c>
      <c r="L15">
        <v>190</v>
      </c>
      <c r="M15">
        <v>268</v>
      </c>
      <c r="N15">
        <v>242</v>
      </c>
      <c r="O15">
        <v>91</v>
      </c>
      <c r="P15">
        <v>33</v>
      </c>
    </row>
    <row r="16" spans="1:16" x14ac:dyDescent="0.3">
      <c r="A16" t="s">
        <v>50</v>
      </c>
      <c r="B16">
        <v>16596.2</v>
      </c>
      <c r="C16">
        <v>17710</v>
      </c>
      <c r="D16">
        <v>19</v>
      </c>
      <c r="E16">
        <v>2.4</v>
      </c>
      <c r="F16">
        <v>0.14000000000000001</v>
      </c>
      <c r="G16">
        <v>108</v>
      </c>
      <c r="H16">
        <v>93</v>
      </c>
      <c r="I16">
        <v>943</v>
      </c>
      <c r="J16">
        <v>12</v>
      </c>
      <c r="K16">
        <v>78</v>
      </c>
      <c r="L16">
        <v>193</v>
      </c>
      <c r="M16">
        <v>303</v>
      </c>
      <c r="N16">
        <v>221</v>
      </c>
      <c r="O16">
        <v>95</v>
      </c>
      <c r="P16">
        <v>32</v>
      </c>
    </row>
    <row r="18" spans="1:16" x14ac:dyDescent="0.3">
      <c r="B18" t="s">
        <v>26</v>
      </c>
    </row>
    <row r="19" spans="1:16" x14ac:dyDescent="0.3">
      <c r="J19" s="1" t="s">
        <v>27</v>
      </c>
      <c r="M19" t="s">
        <v>39</v>
      </c>
      <c r="N19" t="s">
        <v>40</v>
      </c>
    </row>
    <row r="20" spans="1:16" x14ac:dyDescent="0.3">
      <c r="B20" t="s">
        <v>49</v>
      </c>
      <c r="C20" t="s">
        <v>19</v>
      </c>
      <c r="D20" t="s">
        <v>20</v>
      </c>
      <c r="E20" t="s">
        <v>21</v>
      </c>
      <c r="F20" t="s">
        <v>22</v>
      </c>
      <c r="G20" t="s">
        <v>23</v>
      </c>
      <c r="H20" s="1" t="s">
        <v>24</v>
      </c>
      <c r="I20" s="1" t="s">
        <v>38</v>
      </c>
      <c r="J20" s="12">
        <v>0.3</v>
      </c>
      <c r="K20" s="12">
        <v>0.4</v>
      </c>
      <c r="L20" s="12">
        <v>0.5</v>
      </c>
      <c r="M20" s="12">
        <v>0.6</v>
      </c>
      <c r="N20" s="12">
        <v>0.7</v>
      </c>
      <c r="O20" s="12">
        <v>0.8</v>
      </c>
      <c r="P20" s="12">
        <v>0.9</v>
      </c>
    </row>
    <row r="21" spans="1:16" x14ac:dyDescent="0.3">
      <c r="B21">
        <v>19308.2</v>
      </c>
      <c r="C21">
        <v>7000</v>
      </c>
      <c r="D21">
        <v>15</v>
      </c>
      <c r="E21">
        <v>1.8</v>
      </c>
      <c r="F21" s="2">
        <v>0.12</v>
      </c>
      <c r="G21">
        <v>99</v>
      </c>
      <c r="H21">
        <v>90</v>
      </c>
      <c r="I21">
        <v>3548</v>
      </c>
      <c r="J21">
        <v>35.5</v>
      </c>
      <c r="K21">
        <v>283.8</v>
      </c>
      <c r="L21">
        <v>780.6</v>
      </c>
      <c r="M21">
        <v>1064.4000000000001</v>
      </c>
      <c r="N21">
        <v>816</v>
      </c>
      <c r="O21">
        <v>354.8</v>
      </c>
      <c r="P21">
        <v>177.4</v>
      </c>
    </row>
    <row r="22" spans="1:16" x14ac:dyDescent="0.3">
      <c r="B22">
        <v>18037.599999999999</v>
      </c>
      <c r="C22">
        <v>20000</v>
      </c>
      <c r="D22">
        <v>20</v>
      </c>
      <c r="E22">
        <v>3.2</v>
      </c>
      <c r="F22" s="2">
        <v>3.5000000000000003E-2</v>
      </c>
      <c r="G22">
        <v>112</v>
      </c>
      <c r="H22">
        <v>91</v>
      </c>
      <c r="I22">
        <v>4015</v>
      </c>
      <c r="J22">
        <v>40.200000000000003</v>
      </c>
      <c r="K22">
        <v>361.4</v>
      </c>
      <c r="L22">
        <v>843.2</v>
      </c>
      <c r="M22">
        <v>1164.4000000000001</v>
      </c>
      <c r="N22">
        <v>923.5</v>
      </c>
      <c r="O22">
        <v>401.5</v>
      </c>
      <c r="P22">
        <v>160.6</v>
      </c>
    </row>
    <row r="23" spans="1:16" x14ac:dyDescent="0.3">
      <c r="B23">
        <v>20021.599999999999</v>
      </c>
      <c r="C23">
        <v>6500</v>
      </c>
      <c r="D23">
        <v>17</v>
      </c>
      <c r="E23">
        <v>1.9</v>
      </c>
      <c r="F23" s="2">
        <v>0.1</v>
      </c>
      <c r="G23">
        <v>103</v>
      </c>
      <c r="H23">
        <v>91</v>
      </c>
      <c r="I23">
        <v>4705</v>
      </c>
      <c r="J23">
        <v>47.1</v>
      </c>
      <c r="K23">
        <v>376.4</v>
      </c>
      <c r="L23">
        <v>1082.2</v>
      </c>
      <c r="M23">
        <v>1458.6</v>
      </c>
      <c r="N23">
        <v>1082.2</v>
      </c>
      <c r="O23">
        <v>517.6</v>
      </c>
      <c r="P23">
        <v>140.19999999999999</v>
      </c>
    </row>
    <row r="24" spans="1:16" x14ac:dyDescent="0.3">
      <c r="B24">
        <v>17852.8</v>
      </c>
      <c r="C24">
        <v>14500</v>
      </c>
      <c r="D24">
        <v>20</v>
      </c>
      <c r="E24">
        <v>3</v>
      </c>
      <c r="F24" s="2">
        <v>0.18</v>
      </c>
      <c r="G24">
        <v>119</v>
      </c>
      <c r="H24">
        <v>89</v>
      </c>
      <c r="I24">
        <v>5862</v>
      </c>
      <c r="J24">
        <v>58.6</v>
      </c>
      <c r="K24">
        <v>527.6</v>
      </c>
      <c r="L24">
        <v>1231</v>
      </c>
      <c r="M24">
        <v>1817.2</v>
      </c>
      <c r="N24">
        <v>1289.5999999999999</v>
      </c>
      <c r="O24">
        <v>527.6</v>
      </c>
      <c r="P24">
        <v>234.5</v>
      </c>
    </row>
    <row r="25" spans="1:16" x14ac:dyDescent="0.3">
      <c r="B25">
        <v>19825</v>
      </c>
      <c r="C25">
        <v>32000</v>
      </c>
      <c r="D25">
        <v>30</v>
      </c>
      <c r="E25">
        <v>3.6</v>
      </c>
      <c r="F25" s="2">
        <v>0.22</v>
      </c>
      <c r="G25">
        <v>90</v>
      </c>
      <c r="H25">
        <v>88</v>
      </c>
      <c r="I25">
        <v>6875</v>
      </c>
      <c r="J25">
        <v>68.8</v>
      </c>
      <c r="K25">
        <v>550</v>
      </c>
      <c r="L25">
        <v>1581.3</v>
      </c>
      <c r="M25">
        <v>1993.8</v>
      </c>
      <c r="N25">
        <v>1581.3</v>
      </c>
      <c r="O25">
        <v>756.3</v>
      </c>
      <c r="P25">
        <v>343.5</v>
      </c>
    </row>
    <row r="26" spans="1:16" x14ac:dyDescent="0.3">
      <c r="B26">
        <v>18605</v>
      </c>
      <c r="C26">
        <v>37478</v>
      </c>
      <c r="D26">
        <v>20</v>
      </c>
      <c r="E26">
        <v>3.7</v>
      </c>
      <c r="F26" s="2">
        <v>0.22</v>
      </c>
      <c r="G26">
        <v>120</v>
      </c>
      <c r="H26">
        <v>88</v>
      </c>
      <c r="I26">
        <v>6390</v>
      </c>
      <c r="J26">
        <v>63.9</v>
      </c>
      <c r="K26">
        <v>511.2</v>
      </c>
      <c r="L26">
        <v>1405.8</v>
      </c>
      <c r="M26">
        <v>1917</v>
      </c>
      <c r="N26">
        <v>1469.7</v>
      </c>
      <c r="O26">
        <v>575.1</v>
      </c>
      <c r="P26">
        <v>319.5</v>
      </c>
    </row>
    <row r="27" spans="1:16" x14ac:dyDescent="0.3">
      <c r="B27">
        <v>19842.990000000002</v>
      </c>
      <c r="C27">
        <v>14000</v>
      </c>
      <c r="D27">
        <v>15</v>
      </c>
      <c r="E27">
        <v>2.2999999999999998</v>
      </c>
      <c r="F27" s="2">
        <v>0.14000000000000001</v>
      </c>
      <c r="G27">
        <v>106</v>
      </c>
      <c r="H27">
        <v>92</v>
      </c>
      <c r="I27">
        <v>6195</v>
      </c>
      <c r="J27">
        <v>62</v>
      </c>
      <c r="K27">
        <v>495.6</v>
      </c>
      <c r="L27">
        <v>1424.9</v>
      </c>
      <c r="M27">
        <v>1920.5</v>
      </c>
      <c r="N27">
        <v>1424.9</v>
      </c>
      <c r="O27">
        <v>681.5</v>
      </c>
      <c r="P27">
        <v>185.8</v>
      </c>
    </row>
    <row r="28" spans="1:16" x14ac:dyDescent="0.3">
      <c r="B28">
        <v>14927</v>
      </c>
      <c r="C28">
        <v>16000</v>
      </c>
      <c r="D28">
        <v>17</v>
      </c>
      <c r="E28">
        <v>2.2000000000000002</v>
      </c>
      <c r="F28" s="2">
        <v>8.5000000000000006E-2</v>
      </c>
      <c r="G28">
        <v>108</v>
      </c>
      <c r="H28">
        <v>89</v>
      </c>
      <c r="I28">
        <v>4980</v>
      </c>
      <c r="J28">
        <v>49.8</v>
      </c>
      <c r="K28">
        <v>448.2</v>
      </c>
      <c r="L28">
        <v>1145.4000000000001</v>
      </c>
      <c r="M28">
        <v>1494</v>
      </c>
      <c r="N28">
        <v>1095.5999999999999</v>
      </c>
      <c r="O28">
        <v>448.2</v>
      </c>
      <c r="P28">
        <v>249</v>
      </c>
    </row>
    <row r="29" spans="1:16" x14ac:dyDescent="0.3">
      <c r="B29">
        <v>12498.2</v>
      </c>
      <c r="C29">
        <v>12000</v>
      </c>
      <c r="D29">
        <v>15</v>
      </c>
      <c r="E29">
        <v>2.1</v>
      </c>
      <c r="F29" s="2">
        <v>0.08</v>
      </c>
      <c r="G29">
        <v>106</v>
      </c>
      <c r="H29">
        <v>89</v>
      </c>
      <c r="I29">
        <v>5194</v>
      </c>
      <c r="J29">
        <v>51.9</v>
      </c>
      <c r="K29">
        <v>415.5</v>
      </c>
      <c r="L29">
        <v>1090.7</v>
      </c>
      <c r="M29">
        <v>1506.3</v>
      </c>
      <c r="N29">
        <v>1246.5999999999999</v>
      </c>
      <c r="O29">
        <v>571.29999999999995</v>
      </c>
      <c r="P29">
        <v>207.8</v>
      </c>
    </row>
    <row r="30" spans="1:16" x14ac:dyDescent="0.3">
      <c r="B30">
        <v>10176.6</v>
      </c>
      <c r="C30">
        <v>4500</v>
      </c>
      <c r="D30">
        <v>10</v>
      </c>
      <c r="E30">
        <v>1.9</v>
      </c>
      <c r="F30" s="2">
        <v>0.06</v>
      </c>
      <c r="G30">
        <v>85</v>
      </c>
      <c r="H30">
        <v>89</v>
      </c>
      <c r="I30">
        <v>3093</v>
      </c>
      <c r="J30">
        <v>30.9</v>
      </c>
      <c r="K30">
        <v>247.4</v>
      </c>
      <c r="L30">
        <v>711.4</v>
      </c>
      <c r="M30">
        <v>897</v>
      </c>
      <c r="N30">
        <v>711.4</v>
      </c>
      <c r="O30">
        <v>340.2</v>
      </c>
      <c r="P30">
        <v>154.69999999999999</v>
      </c>
    </row>
    <row r="31" spans="1:16" x14ac:dyDescent="0.3">
      <c r="A31" t="s">
        <v>50</v>
      </c>
      <c r="B31">
        <v>15740.7</v>
      </c>
      <c r="C31">
        <v>16234</v>
      </c>
      <c r="D31">
        <v>19</v>
      </c>
      <c r="E31">
        <v>2.8</v>
      </c>
      <c r="F31">
        <v>0.13</v>
      </c>
      <c r="G31">
        <v>94</v>
      </c>
      <c r="H31">
        <v>94</v>
      </c>
      <c r="I31">
        <v>5594</v>
      </c>
      <c r="J31">
        <v>50.4</v>
      </c>
      <c r="K31">
        <v>451.2</v>
      </c>
      <c r="L31">
        <v>1174.8</v>
      </c>
      <c r="M31">
        <v>1508.1</v>
      </c>
      <c r="N31">
        <v>1245.5999999999999</v>
      </c>
      <c r="O31">
        <v>569.20000000000005</v>
      </c>
      <c r="P31">
        <v>215.1</v>
      </c>
    </row>
    <row r="32" spans="1:16" x14ac:dyDescent="0.3">
      <c r="A32" t="s">
        <v>50</v>
      </c>
      <c r="B32">
        <v>15911.8</v>
      </c>
      <c r="C32">
        <v>16398</v>
      </c>
      <c r="D32">
        <v>17</v>
      </c>
      <c r="E32">
        <v>2.8</v>
      </c>
      <c r="F32">
        <v>0.12</v>
      </c>
      <c r="G32">
        <v>113</v>
      </c>
      <c r="H32">
        <v>95</v>
      </c>
      <c r="I32">
        <v>4679</v>
      </c>
      <c r="J32">
        <v>45.8</v>
      </c>
      <c r="K32">
        <v>388</v>
      </c>
      <c r="L32">
        <v>1095.8</v>
      </c>
      <c r="M32">
        <v>1660.4</v>
      </c>
      <c r="N32">
        <v>1047.7</v>
      </c>
      <c r="O32">
        <v>517.4</v>
      </c>
      <c r="P32">
        <v>236.9</v>
      </c>
    </row>
    <row r="33" spans="1:16" x14ac:dyDescent="0.3">
      <c r="A33" t="s">
        <v>50</v>
      </c>
      <c r="B33">
        <v>16596.2</v>
      </c>
      <c r="C33">
        <v>17710</v>
      </c>
      <c r="D33">
        <v>19</v>
      </c>
      <c r="E33">
        <v>2.4</v>
      </c>
      <c r="F33">
        <v>0.14000000000000001</v>
      </c>
      <c r="G33">
        <v>108</v>
      </c>
      <c r="H33">
        <v>93</v>
      </c>
      <c r="I33">
        <v>4577</v>
      </c>
      <c r="J33">
        <v>46.3</v>
      </c>
      <c r="K33">
        <v>400.6</v>
      </c>
      <c r="L33">
        <v>1039.3</v>
      </c>
      <c r="M33">
        <v>1553.8</v>
      </c>
      <c r="N33">
        <v>1129.2</v>
      </c>
      <c r="O33">
        <v>481.2</v>
      </c>
      <c r="P33">
        <v>232.5</v>
      </c>
    </row>
    <row r="35" spans="1:16" x14ac:dyDescent="0.3">
      <c r="B35" t="s">
        <v>28</v>
      </c>
    </row>
    <row r="36" spans="1:16" x14ac:dyDescent="0.3">
      <c r="J36" s="1" t="s">
        <v>29</v>
      </c>
      <c r="M36" t="s">
        <v>42</v>
      </c>
      <c r="N36" t="s">
        <v>43</v>
      </c>
    </row>
    <row r="37" spans="1:16" x14ac:dyDescent="0.3">
      <c r="B37" t="s">
        <v>49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s="1" t="s">
        <v>24</v>
      </c>
      <c r="I37" s="1" t="s">
        <v>30</v>
      </c>
      <c r="J37" s="12">
        <v>0.3</v>
      </c>
      <c r="K37" s="12">
        <v>0.4</v>
      </c>
      <c r="L37" s="12">
        <v>0.5</v>
      </c>
      <c r="M37" s="12">
        <v>0.6</v>
      </c>
      <c r="N37" s="12">
        <v>0.7</v>
      </c>
      <c r="O37" s="12">
        <v>0.8</v>
      </c>
      <c r="P37" s="12">
        <v>0.9</v>
      </c>
    </row>
    <row r="38" spans="1:16" x14ac:dyDescent="0.3">
      <c r="B38">
        <v>19308.2</v>
      </c>
      <c r="C38">
        <v>7000</v>
      </c>
      <c r="D38">
        <v>15</v>
      </c>
      <c r="E38">
        <v>1.8</v>
      </c>
      <c r="F38" s="2">
        <v>0.12</v>
      </c>
      <c r="G38">
        <v>99</v>
      </c>
      <c r="H38">
        <v>90</v>
      </c>
      <c r="I38">
        <v>275</v>
      </c>
      <c r="J38">
        <v>3</v>
      </c>
      <c r="K38">
        <v>14</v>
      </c>
      <c r="L38">
        <v>52</v>
      </c>
      <c r="M38">
        <v>96</v>
      </c>
      <c r="N38">
        <v>61</v>
      </c>
      <c r="O38">
        <v>25</v>
      </c>
      <c r="P38">
        <v>14</v>
      </c>
    </row>
    <row r="39" spans="1:16" x14ac:dyDescent="0.3">
      <c r="B39">
        <v>18037.599999999999</v>
      </c>
      <c r="C39">
        <v>20000</v>
      </c>
      <c r="D39">
        <v>20</v>
      </c>
      <c r="E39">
        <v>3.2</v>
      </c>
      <c r="F39" s="2">
        <v>3.5000000000000003E-2</v>
      </c>
      <c r="G39">
        <v>112</v>
      </c>
      <c r="H39">
        <v>91</v>
      </c>
      <c r="I39">
        <v>278</v>
      </c>
      <c r="J39">
        <v>3</v>
      </c>
      <c r="K39">
        <v>14</v>
      </c>
      <c r="L39">
        <v>53</v>
      </c>
      <c r="M39">
        <v>95</v>
      </c>
      <c r="N39">
        <v>61</v>
      </c>
      <c r="O39">
        <v>31</v>
      </c>
      <c r="P39">
        <v>14</v>
      </c>
    </row>
    <row r="40" spans="1:16" x14ac:dyDescent="0.3">
      <c r="B40">
        <v>20021.599999999999</v>
      </c>
      <c r="C40">
        <v>6500</v>
      </c>
      <c r="D40">
        <v>17</v>
      </c>
      <c r="E40">
        <v>1.9</v>
      </c>
      <c r="F40" s="2">
        <v>0.1</v>
      </c>
      <c r="G40">
        <v>103</v>
      </c>
      <c r="H40">
        <v>91</v>
      </c>
      <c r="I40">
        <v>309</v>
      </c>
      <c r="J40">
        <v>3</v>
      </c>
      <c r="K40">
        <v>15</v>
      </c>
      <c r="L40">
        <v>59</v>
      </c>
      <c r="M40">
        <v>105</v>
      </c>
      <c r="N40">
        <v>74</v>
      </c>
      <c r="O40">
        <v>31</v>
      </c>
      <c r="P40">
        <v>15</v>
      </c>
    </row>
    <row r="41" spans="1:16" x14ac:dyDescent="0.3">
      <c r="B41">
        <v>17852.8</v>
      </c>
      <c r="C41">
        <v>14500</v>
      </c>
      <c r="D41">
        <v>20</v>
      </c>
      <c r="E41">
        <v>3</v>
      </c>
      <c r="F41" s="2">
        <v>0.18</v>
      </c>
      <c r="G41">
        <v>119</v>
      </c>
      <c r="H41">
        <v>89</v>
      </c>
      <c r="I41">
        <v>306</v>
      </c>
      <c r="J41">
        <v>3</v>
      </c>
      <c r="K41">
        <v>18</v>
      </c>
      <c r="L41">
        <v>64</v>
      </c>
      <c r="M41">
        <v>110</v>
      </c>
      <c r="N41">
        <v>70</v>
      </c>
      <c r="O41">
        <v>28</v>
      </c>
      <c r="P41">
        <v>12</v>
      </c>
    </row>
    <row r="42" spans="1:16" x14ac:dyDescent="0.3">
      <c r="B42">
        <v>19825</v>
      </c>
      <c r="C42">
        <v>32000</v>
      </c>
      <c r="D42">
        <v>30</v>
      </c>
      <c r="E42">
        <v>3.6</v>
      </c>
      <c r="F42" s="2">
        <v>0.22</v>
      </c>
      <c r="G42">
        <v>90</v>
      </c>
      <c r="H42">
        <v>88</v>
      </c>
      <c r="I42">
        <v>441</v>
      </c>
      <c r="J42">
        <v>4</v>
      </c>
      <c r="K42">
        <v>22</v>
      </c>
      <c r="L42">
        <v>84</v>
      </c>
      <c r="M42">
        <v>150</v>
      </c>
      <c r="N42">
        <v>101</v>
      </c>
      <c r="O42">
        <v>40</v>
      </c>
      <c r="P42">
        <v>18</v>
      </c>
    </row>
    <row r="43" spans="1:16" x14ac:dyDescent="0.3">
      <c r="B43">
        <v>18605</v>
      </c>
      <c r="C43">
        <v>37478</v>
      </c>
      <c r="D43">
        <v>20</v>
      </c>
      <c r="E43">
        <v>3.7</v>
      </c>
      <c r="F43" s="2">
        <v>0.22</v>
      </c>
      <c r="G43">
        <v>120</v>
      </c>
      <c r="H43">
        <v>88</v>
      </c>
      <c r="I43">
        <v>451</v>
      </c>
      <c r="J43">
        <v>5</v>
      </c>
      <c r="K43">
        <v>23</v>
      </c>
      <c r="L43">
        <v>86</v>
      </c>
      <c r="M43">
        <v>158</v>
      </c>
      <c r="N43">
        <v>108</v>
      </c>
      <c r="O43">
        <v>45</v>
      </c>
      <c r="P43">
        <v>18</v>
      </c>
    </row>
    <row r="44" spans="1:16" x14ac:dyDescent="0.3">
      <c r="B44">
        <v>19842.990000000002</v>
      </c>
      <c r="C44">
        <v>14000</v>
      </c>
      <c r="D44">
        <v>15</v>
      </c>
      <c r="E44">
        <v>2.2999999999999998</v>
      </c>
      <c r="F44" s="2">
        <v>0.14000000000000001</v>
      </c>
      <c r="G44">
        <v>106</v>
      </c>
      <c r="H44">
        <v>92</v>
      </c>
      <c r="I44">
        <v>401</v>
      </c>
      <c r="J44">
        <v>4</v>
      </c>
      <c r="K44">
        <v>20</v>
      </c>
      <c r="L44">
        <v>80</v>
      </c>
      <c r="M44">
        <v>144</v>
      </c>
      <c r="N44">
        <v>96</v>
      </c>
      <c r="O44">
        <v>44</v>
      </c>
      <c r="P44">
        <v>11</v>
      </c>
    </row>
    <row r="45" spans="1:16" x14ac:dyDescent="0.3">
      <c r="B45">
        <v>14927</v>
      </c>
      <c r="C45">
        <v>16000</v>
      </c>
      <c r="D45">
        <v>17</v>
      </c>
      <c r="E45">
        <v>2.2000000000000002</v>
      </c>
      <c r="F45" s="2">
        <v>8.5000000000000006E-2</v>
      </c>
      <c r="G45">
        <v>108</v>
      </c>
      <c r="H45">
        <v>89</v>
      </c>
      <c r="I45">
        <v>286</v>
      </c>
      <c r="J45">
        <v>3</v>
      </c>
      <c r="K45">
        <v>14</v>
      </c>
      <c r="L45">
        <v>54</v>
      </c>
      <c r="M45">
        <v>97</v>
      </c>
      <c r="N45">
        <v>69</v>
      </c>
      <c r="O45">
        <v>31</v>
      </c>
      <c r="P45">
        <v>14</v>
      </c>
    </row>
    <row r="46" spans="1:16" x14ac:dyDescent="0.3">
      <c r="B46">
        <v>12498.2</v>
      </c>
      <c r="C46">
        <v>12000</v>
      </c>
      <c r="D46">
        <v>15</v>
      </c>
      <c r="E46">
        <v>2.1</v>
      </c>
      <c r="F46" s="2">
        <v>0.08</v>
      </c>
      <c r="G46">
        <v>106</v>
      </c>
      <c r="H46">
        <v>89</v>
      </c>
      <c r="I46">
        <v>306</v>
      </c>
      <c r="J46">
        <v>3</v>
      </c>
      <c r="K46">
        <v>18</v>
      </c>
      <c r="L46">
        <v>64</v>
      </c>
      <c r="M46">
        <v>110</v>
      </c>
      <c r="N46">
        <v>73</v>
      </c>
      <c r="O46">
        <v>31</v>
      </c>
      <c r="P46">
        <v>5</v>
      </c>
    </row>
    <row r="47" spans="1:16" x14ac:dyDescent="0.3">
      <c r="B47">
        <v>10176.6</v>
      </c>
      <c r="C47">
        <v>4500</v>
      </c>
      <c r="D47">
        <v>10</v>
      </c>
      <c r="E47">
        <v>1.9</v>
      </c>
      <c r="F47" s="2">
        <v>0.06</v>
      </c>
      <c r="G47">
        <v>85</v>
      </c>
      <c r="H47">
        <v>89</v>
      </c>
      <c r="I47">
        <v>270</v>
      </c>
      <c r="J47">
        <v>3</v>
      </c>
      <c r="K47">
        <v>16</v>
      </c>
      <c r="L47">
        <v>51</v>
      </c>
      <c r="M47">
        <v>97</v>
      </c>
      <c r="N47">
        <v>65</v>
      </c>
      <c r="O47">
        <v>30</v>
      </c>
      <c r="P47">
        <v>8</v>
      </c>
    </row>
    <row r="48" spans="1:16" x14ac:dyDescent="0.3">
      <c r="A48" t="s">
        <v>50</v>
      </c>
      <c r="B48">
        <v>15740.7</v>
      </c>
      <c r="C48">
        <v>16234</v>
      </c>
      <c r="D48">
        <v>19</v>
      </c>
      <c r="E48">
        <v>2.8</v>
      </c>
      <c r="F48">
        <v>0.13</v>
      </c>
      <c r="G48">
        <v>94</v>
      </c>
      <c r="H48">
        <v>94</v>
      </c>
      <c r="I48">
        <v>343</v>
      </c>
      <c r="J48">
        <v>3</v>
      </c>
      <c r="K48">
        <v>16</v>
      </c>
      <c r="L48">
        <v>71</v>
      </c>
      <c r="M48">
        <v>125</v>
      </c>
      <c r="N48">
        <v>84</v>
      </c>
      <c r="O48">
        <v>31</v>
      </c>
      <c r="P48">
        <v>13</v>
      </c>
    </row>
    <row r="49" spans="1:16" x14ac:dyDescent="0.3">
      <c r="A49" t="s">
        <v>50</v>
      </c>
      <c r="B49">
        <v>15911.8</v>
      </c>
      <c r="C49">
        <v>16398</v>
      </c>
      <c r="D49">
        <v>17</v>
      </c>
      <c r="E49">
        <v>2.8</v>
      </c>
      <c r="F49">
        <v>0.12</v>
      </c>
      <c r="G49">
        <v>113</v>
      </c>
      <c r="H49">
        <v>95</v>
      </c>
      <c r="I49">
        <v>355</v>
      </c>
      <c r="J49">
        <v>3</v>
      </c>
      <c r="K49">
        <v>19</v>
      </c>
      <c r="L49">
        <v>63</v>
      </c>
      <c r="M49">
        <v>116</v>
      </c>
      <c r="N49">
        <v>84</v>
      </c>
      <c r="O49">
        <v>36</v>
      </c>
      <c r="P49">
        <v>14</v>
      </c>
    </row>
    <row r="50" spans="1:16" x14ac:dyDescent="0.3">
      <c r="A50" t="s">
        <v>50</v>
      </c>
      <c r="B50">
        <v>16596.2</v>
      </c>
      <c r="C50">
        <v>17710</v>
      </c>
      <c r="D50">
        <v>19</v>
      </c>
      <c r="E50">
        <v>2.4</v>
      </c>
      <c r="F50">
        <v>0.14000000000000001</v>
      </c>
      <c r="G50">
        <v>108</v>
      </c>
      <c r="H50">
        <v>93</v>
      </c>
      <c r="I50">
        <v>333</v>
      </c>
      <c r="J50">
        <v>4</v>
      </c>
      <c r="K50">
        <v>19</v>
      </c>
      <c r="L50">
        <v>63</v>
      </c>
      <c r="M50">
        <v>117</v>
      </c>
      <c r="N50">
        <v>79</v>
      </c>
      <c r="O50">
        <v>33</v>
      </c>
      <c r="P50">
        <v>14</v>
      </c>
    </row>
    <row r="52" spans="1:16" x14ac:dyDescent="0.3">
      <c r="B52" t="s">
        <v>31</v>
      </c>
    </row>
    <row r="53" spans="1:16" x14ac:dyDescent="0.3">
      <c r="J53" s="1" t="s">
        <v>33</v>
      </c>
      <c r="M53" t="s">
        <v>44</v>
      </c>
      <c r="N53" t="s">
        <v>45</v>
      </c>
    </row>
    <row r="54" spans="1:16" x14ac:dyDescent="0.3">
      <c r="B54" t="s">
        <v>49</v>
      </c>
      <c r="C54" t="s">
        <v>19</v>
      </c>
      <c r="D54" t="s">
        <v>20</v>
      </c>
      <c r="E54" t="s">
        <v>21</v>
      </c>
      <c r="F54" t="s">
        <v>22</v>
      </c>
      <c r="G54" t="s">
        <v>23</v>
      </c>
      <c r="H54" s="1" t="s">
        <v>24</v>
      </c>
      <c r="I54" s="1" t="s">
        <v>32</v>
      </c>
      <c r="J54" s="12">
        <v>0.3</v>
      </c>
      <c r="K54" s="12">
        <v>0.4</v>
      </c>
      <c r="L54" s="12">
        <v>0.5</v>
      </c>
      <c r="M54" s="12">
        <v>0.6</v>
      </c>
      <c r="N54" s="12">
        <v>0.7</v>
      </c>
      <c r="O54" s="12">
        <v>0.8</v>
      </c>
      <c r="P54" s="12">
        <v>0.9</v>
      </c>
    </row>
    <row r="55" spans="1:16" x14ac:dyDescent="0.3">
      <c r="B55">
        <v>19308.2</v>
      </c>
      <c r="C55">
        <v>7000</v>
      </c>
      <c r="D55">
        <v>15</v>
      </c>
      <c r="E55">
        <v>1.8</v>
      </c>
      <c r="F55" s="2">
        <v>0.12</v>
      </c>
      <c r="G55">
        <v>99</v>
      </c>
      <c r="H55">
        <v>90</v>
      </c>
      <c r="I55">
        <v>390</v>
      </c>
      <c r="J55">
        <v>4</v>
      </c>
      <c r="K55">
        <v>16</v>
      </c>
      <c r="L55">
        <v>20</v>
      </c>
      <c r="M55">
        <v>35</v>
      </c>
      <c r="N55">
        <v>78</v>
      </c>
      <c r="O55">
        <v>133</v>
      </c>
      <c r="P55">
        <v>90</v>
      </c>
    </row>
    <row r="56" spans="1:16" x14ac:dyDescent="0.3">
      <c r="B56">
        <v>18037.599999999999</v>
      </c>
      <c r="C56">
        <v>20000</v>
      </c>
      <c r="D56">
        <v>20</v>
      </c>
      <c r="E56">
        <v>3.2</v>
      </c>
      <c r="F56" s="2">
        <v>3.5000000000000003E-2</v>
      </c>
      <c r="G56">
        <v>112</v>
      </c>
      <c r="H56">
        <v>91</v>
      </c>
      <c r="I56">
        <v>426</v>
      </c>
      <c r="J56">
        <v>4</v>
      </c>
      <c r="K56">
        <v>17</v>
      </c>
      <c r="L56">
        <v>26</v>
      </c>
      <c r="M56">
        <v>47</v>
      </c>
      <c r="N56">
        <v>89</v>
      </c>
      <c r="O56">
        <v>153</v>
      </c>
      <c r="P56">
        <v>89</v>
      </c>
    </row>
    <row r="57" spans="1:16" x14ac:dyDescent="0.3">
      <c r="B57">
        <v>20021.599999999999</v>
      </c>
      <c r="C57">
        <v>6500</v>
      </c>
      <c r="D57">
        <v>17</v>
      </c>
      <c r="E57">
        <v>1.9</v>
      </c>
      <c r="F57" s="2">
        <v>0.1</v>
      </c>
      <c r="G57">
        <v>103</v>
      </c>
      <c r="H57">
        <v>91</v>
      </c>
      <c r="I57">
        <v>413</v>
      </c>
      <c r="J57">
        <v>4</v>
      </c>
      <c r="K57">
        <v>17</v>
      </c>
      <c r="L57">
        <v>25</v>
      </c>
      <c r="M57">
        <v>41</v>
      </c>
      <c r="N57">
        <v>83</v>
      </c>
      <c r="O57">
        <v>140</v>
      </c>
      <c r="P57">
        <v>95</v>
      </c>
    </row>
    <row r="58" spans="1:16" x14ac:dyDescent="0.3">
      <c r="B58">
        <v>17852.8</v>
      </c>
      <c r="C58">
        <v>14500</v>
      </c>
      <c r="D58">
        <v>20</v>
      </c>
      <c r="E58">
        <v>3</v>
      </c>
      <c r="F58" s="2">
        <v>0.18</v>
      </c>
      <c r="G58">
        <v>119</v>
      </c>
      <c r="H58">
        <v>89</v>
      </c>
      <c r="I58">
        <v>476</v>
      </c>
      <c r="J58">
        <v>5</v>
      </c>
      <c r="K58">
        <v>19</v>
      </c>
      <c r="L58">
        <v>24</v>
      </c>
      <c r="M58">
        <v>48</v>
      </c>
      <c r="N58">
        <v>95</v>
      </c>
      <c r="O58">
        <v>167</v>
      </c>
      <c r="P58">
        <v>109</v>
      </c>
    </row>
    <row r="59" spans="1:16" x14ac:dyDescent="0.3">
      <c r="B59">
        <v>19825</v>
      </c>
      <c r="C59">
        <v>32000</v>
      </c>
      <c r="D59">
        <v>30</v>
      </c>
      <c r="E59">
        <v>3.6</v>
      </c>
      <c r="F59" s="2">
        <v>0.22</v>
      </c>
      <c r="G59">
        <v>90</v>
      </c>
      <c r="H59">
        <v>88</v>
      </c>
      <c r="I59">
        <v>521</v>
      </c>
      <c r="J59">
        <v>5</v>
      </c>
      <c r="K59">
        <v>26</v>
      </c>
      <c r="L59">
        <v>26</v>
      </c>
      <c r="M59">
        <v>52</v>
      </c>
      <c r="N59">
        <v>104</v>
      </c>
      <c r="O59">
        <v>177</v>
      </c>
      <c r="P59">
        <v>120</v>
      </c>
    </row>
    <row r="60" spans="1:16" x14ac:dyDescent="0.3">
      <c r="B60">
        <v>18605</v>
      </c>
      <c r="C60">
        <v>37478</v>
      </c>
      <c r="D60">
        <v>20</v>
      </c>
      <c r="E60">
        <v>3.7</v>
      </c>
      <c r="F60" s="2">
        <v>0.22</v>
      </c>
      <c r="G60">
        <v>120</v>
      </c>
      <c r="H60">
        <v>88</v>
      </c>
      <c r="I60">
        <v>590</v>
      </c>
      <c r="J60">
        <v>6</v>
      </c>
      <c r="K60">
        <v>30</v>
      </c>
      <c r="L60">
        <v>35</v>
      </c>
      <c r="M60">
        <v>65</v>
      </c>
      <c r="N60">
        <v>124</v>
      </c>
      <c r="O60">
        <v>207</v>
      </c>
      <c r="P60">
        <v>123</v>
      </c>
    </row>
    <row r="61" spans="1:16" x14ac:dyDescent="0.3">
      <c r="B61">
        <v>19842.990000000002</v>
      </c>
      <c r="C61">
        <v>14000</v>
      </c>
      <c r="D61">
        <v>15</v>
      </c>
      <c r="E61">
        <v>2.2999999999999998</v>
      </c>
      <c r="F61" s="2">
        <v>0.14000000000000001</v>
      </c>
      <c r="G61">
        <v>106</v>
      </c>
      <c r="H61">
        <v>92</v>
      </c>
      <c r="I61">
        <v>428</v>
      </c>
      <c r="J61">
        <v>4</v>
      </c>
      <c r="K61">
        <v>17</v>
      </c>
      <c r="L61">
        <v>21</v>
      </c>
      <c r="M61">
        <v>47</v>
      </c>
      <c r="N61">
        <v>81</v>
      </c>
      <c r="O61">
        <v>150</v>
      </c>
      <c r="P61">
        <v>98</v>
      </c>
    </row>
    <row r="62" spans="1:16" x14ac:dyDescent="0.3">
      <c r="B62">
        <v>14927</v>
      </c>
      <c r="C62">
        <v>16000</v>
      </c>
      <c r="D62">
        <v>17</v>
      </c>
      <c r="E62">
        <v>2.2000000000000002</v>
      </c>
      <c r="F62" s="2">
        <v>8.5000000000000006E-2</v>
      </c>
      <c r="G62">
        <v>108</v>
      </c>
      <c r="H62">
        <v>89</v>
      </c>
      <c r="I62">
        <v>402</v>
      </c>
      <c r="J62">
        <v>4</v>
      </c>
      <c r="K62">
        <v>20</v>
      </c>
      <c r="L62">
        <v>24</v>
      </c>
      <c r="M62">
        <v>44</v>
      </c>
      <c r="N62">
        <v>84</v>
      </c>
      <c r="O62">
        <v>145</v>
      </c>
      <c r="P62">
        <v>79</v>
      </c>
    </row>
    <row r="63" spans="1:16" x14ac:dyDescent="0.3">
      <c r="B63">
        <v>12498.2</v>
      </c>
      <c r="C63">
        <v>12000</v>
      </c>
      <c r="D63">
        <v>15</v>
      </c>
      <c r="E63">
        <v>2.1</v>
      </c>
      <c r="F63" s="2">
        <v>0.08</v>
      </c>
      <c r="G63">
        <v>106</v>
      </c>
      <c r="H63">
        <v>89</v>
      </c>
      <c r="I63">
        <v>414</v>
      </c>
      <c r="J63">
        <v>4</v>
      </c>
      <c r="K63">
        <v>21</v>
      </c>
      <c r="L63">
        <v>25</v>
      </c>
      <c r="M63">
        <v>37</v>
      </c>
      <c r="N63">
        <v>87</v>
      </c>
      <c r="O63">
        <v>149</v>
      </c>
      <c r="P63">
        <v>91</v>
      </c>
    </row>
    <row r="64" spans="1:16" x14ac:dyDescent="0.3">
      <c r="B64">
        <v>10176.6</v>
      </c>
      <c r="C64">
        <v>4500</v>
      </c>
      <c r="D64">
        <v>10</v>
      </c>
      <c r="E64">
        <v>1.9</v>
      </c>
      <c r="F64" s="2">
        <v>0.06</v>
      </c>
      <c r="G64">
        <v>85</v>
      </c>
      <c r="H64">
        <v>89</v>
      </c>
      <c r="I64">
        <v>392</v>
      </c>
      <c r="J64">
        <v>4</v>
      </c>
      <c r="K64">
        <v>20</v>
      </c>
      <c r="L64">
        <v>20</v>
      </c>
      <c r="M64">
        <v>39</v>
      </c>
      <c r="N64">
        <v>78</v>
      </c>
      <c r="O64">
        <v>137</v>
      </c>
      <c r="P64">
        <v>94</v>
      </c>
    </row>
    <row r="65" spans="1:16" x14ac:dyDescent="0.3">
      <c r="A65" t="s">
        <v>50</v>
      </c>
      <c r="B65">
        <v>15740.7</v>
      </c>
      <c r="C65">
        <v>16234</v>
      </c>
      <c r="D65">
        <v>19</v>
      </c>
      <c r="E65">
        <v>2.8</v>
      </c>
      <c r="F65">
        <v>0.13</v>
      </c>
      <c r="G65">
        <v>94</v>
      </c>
      <c r="H65">
        <v>94</v>
      </c>
      <c r="I65">
        <v>429</v>
      </c>
      <c r="J65">
        <v>4</v>
      </c>
      <c r="K65">
        <v>20</v>
      </c>
      <c r="L65">
        <v>23</v>
      </c>
      <c r="M65">
        <v>41</v>
      </c>
      <c r="N65">
        <v>89</v>
      </c>
      <c r="O65">
        <v>150</v>
      </c>
      <c r="P65">
        <v>93</v>
      </c>
    </row>
    <row r="66" spans="1:16" x14ac:dyDescent="0.3">
      <c r="A66" t="s">
        <v>50</v>
      </c>
      <c r="B66">
        <v>15911.8</v>
      </c>
      <c r="C66">
        <v>16398</v>
      </c>
      <c r="D66">
        <v>17</v>
      </c>
      <c r="E66">
        <v>2.8</v>
      </c>
      <c r="F66">
        <v>0.12</v>
      </c>
      <c r="G66">
        <v>113</v>
      </c>
      <c r="H66">
        <v>95</v>
      </c>
      <c r="I66">
        <v>457</v>
      </c>
      <c r="J66">
        <v>5</v>
      </c>
      <c r="K66">
        <v>19</v>
      </c>
      <c r="L66">
        <v>22</v>
      </c>
      <c r="M66">
        <v>50</v>
      </c>
      <c r="N66">
        <v>97</v>
      </c>
      <c r="O66">
        <v>145</v>
      </c>
      <c r="P66">
        <v>101</v>
      </c>
    </row>
    <row r="67" spans="1:16" x14ac:dyDescent="0.3">
      <c r="A67" t="s">
        <v>50</v>
      </c>
      <c r="B67">
        <v>16596.2</v>
      </c>
      <c r="C67">
        <v>17710</v>
      </c>
      <c r="D67">
        <v>19</v>
      </c>
      <c r="E67">
        <v>2.4</v>
      </c>
      <c r="F67">
        <v>0.14000000000000001</v>
      </c>
      <c r="G67">
        <v>108</v>
      </c>
      <c r="H67">
        <v>93</v>
      </c>
      <c r="I67">
        <v>488</v>
      </c>
      <c r="J67">
        <v>5</v>
      </c>
      <c r="K67">
        <v>21</v>
      </c>
      <c r="L67">
        <v>23</v>
      </c>
      <c r="M67">
        <v>44</v>
      </c>
      <c r="N67">
        <v>89</v>
      </c>
      <c r="O67">
        <v>143</v>
      </c>
      <c r="P67">
        <v>109</v>
      </c>
    </row>
    <row r="69" spans="1:16" x14ac:dyDescent="0.3">
      <c r="B69" t="s">
        <v>34</v>
      </c>
    </row>
    <row r="70" spans="1:16" x14ac:dyDescent="0.3">
      <c r="J70" s="1" t="s">
        <v>36</v>
      </c>
      <c r="M70" t="s">
        <v>46</v>
      </c>
      <c r="N70" t="s">
        <v>47</v>
      </c>
    </row>
    <row r="71" spans="1:16" x14ac:dyDescent="0.3">
      <c r="B71" t="s">
        <v>49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 s="1" t="s">
        <v>24</v>
      </c>
      <c r="I71" s="1" t="s">
        <v>35</v>
      </c>
      <c r="J71" s="12">
        <v>0.3</v>
      </c>
      <c r="K71" s="12">
        <v>0.4</v>
      </c>
      <c r="L71" s="12">
        <v>0.5</v>
      </c>
      <c r="M71" s="12">
        <v>0.6</v>
      </c>
      <c r="N71" s="12">
        <v>0.7</v>
      </c>
      <c r="O71" s="12">
        <v>0.8</v>
      </c>
      <c r="P71" s="12">
        <v>0.9</v>
      </c>
    </row>
    <row r="72" spans="1:16" x14ac:dyDescent="0.3">
      <c r="B72">
        <v>19308.2</v>
      </c>
      <c r="C72">
        <v>7000</v>
      </c>
      <c r="D72">
        <v>15</v>
      </c>
      <c r="E72">
        <v>1.8</v>
      </c>
      <c r="F72" s="2">
        <v>0.12</v>
      </c>
      <c r="G72">
        <v>99</v>
      </c>
      <c r="H72">
        <v>90</v>
      </c>
      <c r="I72">
        <v>402</v>
      </c>
      <c r="J72">
        <v>4</v>
      </c>
      <c r="K72">
        <v>20</v>
      </c>
      <c r="L72">
        <v>20</v>
      </c>
      <c r="M72">
        <v>68</v>
      </c>
      <c r="N72">
        <v>141</v>
      </c>
      <c r="O72">
        <v>84</v>
      </c>
      <c r="P72">
        <v>56</v>
      </c>
    </row>
    <row r="73" spans="1:16" x14ac:dyDescent="0.3">
      <c r="B73">
        <v>18037.599999999999</v>
      </c>
      <c r="C73">
        <v>20000</v>
      </c>
      <c r="D73">
        <v>20</v>
      </c>
      <c r="E73">
        <v>3.2</v>
      </c>
      <c r="F73" s="2">
        <v>3.5000000000000003E-2</v>
      </c>
      <c r="G73">
        <v>112</v>
      </c>
      <c r="H73">
        <v>91</v>
      </c>
      <c r="I73">
        <v>667</v>
      </c>
      <c r="J73">
        <v>7</v>
      </c>
      <c r="K73">
        <v>27</v>
      </c>
      <c r="L73">
        <v>33</v>
      </c>
      <c r="M73">
        <v>120</v>
      </c>
      <c r="N73">
        <v>233</v>
      </c>
      <c r="O73">
        <v>140</v>
      </c>
      <c r="P73">
        <v>93</v>
      </c>
    </row>
    <row r="74" spans="1:16" x14ac:dyDescent="0.3">
      <c r="B74">
        <v>20021.599999999999</v>
      </c>
      <c r="C74">
        <v>6500</v>
      </c>
      <c r="D74">
        <v>17</v>
      </c>
      <c r="E74">
        <v>1.9</v>
      </c>
      <c r="F74" s="2">
        <v>0.1</v>
      </c>
      <c r="G74">
        <v>103</v>
      </c>
      <c r="H74">
        <v>91</v>
      </c>
      <c r="I74">
        <v>474</v>
      </c>
      <c r="J74">
        <v>5</v>
      </c>
      <c r="K74">
        <v>19</v>
      </c>
      <c r="L74">
        <v>28</v>
      </c>
      <c r="M74">
        <v>81</v>
      </c>
      <c r="N74">
        <v>166</v>
      </c>
      <c r="O74">
        <v>100</v>
      </c>
      <c r="P74">
        <v>71</v>
      </c>
    </row>
    <row r="75" spans="1:16" x14ac:dyDescent="0.3">
      <c r="B75">
        <v>17852.8</v>
      </c>
      <c r="C75">
        <v>14500</v>
      </c>
      <c r="D75">
        <v>20</v>
      </c>
      <c r="E75">
        <v>3</v>
      </c>
      <c r="F75" s="2">
        <v>0.18</v>
      </c>
      <c r="G75">
        <v>119</v>
      </c>
      <c r="H75">
        <v>89</v>
      </c>
      <c r="I75">
        <v>657</v>
      </c>
      <c r="J75">
        <v>7</v>
      </c>
      <c r="K75">
        <v>33</v>
      </c>
      <c r="L75">
        <v>33</v>
      </c>
      <c r="M75">
        <v>112</v>
      </c>
      <c r="N75">
        <v>230</v>
      </c>
      <c r="O75">
        <v>125</v>
      </c>
      <c r="P75">
        <v>105</v>
      </c>
    </row>
    <row r="76" spans="1:16" x14ac:dyDescent="0.3">
      <c r="B76">
        <v>19825</v>
      </c>
      <c r="C76">
        <v>32000</v>
      </c>
      <c r="D76">
        <v>30</v>
      </c>
      <c r="E76">
        <v>3.6</v>
      </c>
      <c r="F76" s="2">
        <v>0.22</v>
      </c>
      <c r="G76">
        <v>90</v>
      </c>
      <c r="H76">
        <v>88</v>
      </c>
      <c r="I76">
        <v>677</v>
      </c>
      <c r="J76">
        <v>7</v>
      </c>
      <c r="K76">
        <v>34</v>
      </c>
      <c r="L76">
        <v>34</v>
      </c>
      <c r="M76">
        <v>115</v>
      </c>
      <c r="N76">
        <v>244</v>
      </c>
      <c r="O76">
        <v>142</v>
      </c>
      <c r="P76">
        <v>101</v>
      </c>
    </row>
    <row r="77" spans="1:16" x14ac:dyDescent="0.3">
      <c r="B77">
        <v>18605</v>
      </c>
      <c r="C77">
        <v>37478</v>
      </c>
      <c r="D77">
        <v>20</v>
      </c>
      <c r="E77">
        <v>3.7</v>
      </c>
      <c r="F77" s="2">
        <v>0.22</v>
      </c>
      <c r="G77">
        <v>120</v>
      </c>
      <c r="H77">
        <v>88</v>
      </c>
      <c r="I77">
        <v>683</v>
      </c>
      <c r="J77">
        <v>7</v>
      </c>
      <c r="K77">
        <v>27</v>
      </c>
      <c r="L77">
        <v>34</v>
      </c>
      <c r="M77">
        <v>116</v>
      </c>
      <c r="N77">
        <v>246</v>
      </c>
      <c r="O77">
        <v>130</v>
      </c>
      <c r="P77">
        <v>96</v>
      </c>
    </row>
    <row r="78" spans="1:16" x14ac:dyDescent="0.3">
      <c r="B78">
        <v>19842.990000000002</v>
      </c>
      <c r="C78">
        <v>14000</v>
      </c>
      <c r="D78">
        <v>15</v>
      </c>
      <c r="E78">
        <v>2.2999999999999998</v>
      </c>
      <c r="F78" s="2">
        <v>0.14000000000000001</v>
      </c>
      <c r="G78">
        <v>106</v>
      </c>
      <c r="H78">
        <v>92</v>
      </c>
      <c r="I78">
        <v>512</v>
      </c>
      <c r="J78">
        <v>5</v>
      </c>
      <c r="K78">
        <v>20</v>
      </c>
      <c r="L78">
        <v>31</v>
      </c>
      <c r="M78">
        <v>87</v>
      </c>
      <c r="N78">
        <v>184</v>
      </c>
      <c r="O78">
        <v>97</v>
      </c>
      <c r="P78">
        <v>77</v>
      </c>
    </row>
    <row r="79" spans="1:16" x14ac:dyDescent="0.3">
      <c r="B79">
        <v>14927</v>
      </c>
      <c r="C79">
        <v>16000</v>
      </c>
      <c r="D79">
        <v>17</v>
      </c>
      <c r="E79">
        <v>2.2000000000000002</v>
      </c>
      <c r="F79" s="2">
        <v>8.5000000000000006E-2</v>
      </c>
      <c r="G79">
        <v>108</v>
      </c>
      <c r="H79">
        <v>89</v>
      </c>
      <c r="I79">
        <v>655</v>
      </c>
      <c r="J79">
        <v>7</v>
      </c>
      <c r="K79">
        <v>26</v>
      </c>
      <c r="L79">
        <v>33</v>
      </c>
      <c r="M79">
        <v>111</v>
      </c>
      <c r="N79">
        <v>236</v>
      </c>
      <c r="O79">
        <v>124</v>
      </c>
      <c r="P79">
        <v>92</v>
      </c>
    </row>
    <row r="80" spans="1:16" x14ac:dyDescent="0.3">
      <c r="B80">
        <v>12498.2</v>
      </c>
      <c r="C80">
        <v>12000</v>
      </c>
      <c r="D80">
        <v>15</v>
      </c>
      <c r="E80">
        <v>2.1</v>
      </c>
      <c r="F80" s="2">
        <v>0.08</v>
      </c>
      <c r="G80">
        <v>106</v>
      </c>
      <c r="H80">
        <v>89</v>
      </c>
      <c r="I80">
        <v>560</v>
      </c>
      <c r="J80">
        <v>6</v>
      </c>
      <c r="K80">
        <v>28</v>
      </c>
      <c r="L80">
        <v>28</v>
      </c>
      <c r="M80">
        <v>95</v>
      </c>
      <c r="N80">
        <v>202</v>
      </c>
      <c r="O80">
        <v>118</v>
      </c>
      <c r="P80">
        <v>83</v>
      </c>
    </row>
    <row r="81" spans="2:16" x14ac:dyDescent="0.3">
      <c r="B81">
        <v>10176.6</v>
      </c>
      <c r="C81">
        <v>4500</v>
      </c>
      <c r="D81">
        <v>10</v>
      </c>
      <c r="E81">
        <v>1.9</v>
      </c>
      <c r="F81" s="2">
        <v>0.06</v>
      </c>
      <c r="G81">
        <v>85</v>
      </c>
      <c r="H81">
        <v>89</v>
      </c>
      <c r="I81">
        <v>429</v>
      </c>
      <c r="J81">
        <v>4</v>
      </c>
      <c r="K81">
        <v>21</v>
      </c>
      <c r="L81">
        <v>26</v>
      </c>
      <c r="M81">
        <v>69</v>
      </c>
      <c r="N81">
        <v>150</v>
      </c>
      <c r="O81">
        <v>82</v>
      </c>
      <c r="P81">
        <v>64</v>
      </c>
    </row>
    <row r="82" spans="2:16" x14ac:dyDescent="0.3">
      <c r="K82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FF68-BD5D-46F9-A255-C125463AC2B9}">
  <dimension ref="I6:V18"/>
  <sheetViews>
    <sheetView workbookViewId="0">
      <selection activeCell="N10" sqref="N10"/>
    </sheetView>
  </sheetViews>
  <sheetFormatPr defaultRowHeight="16.5" x14ac:dyDescent="0.3"/>
  <sheetData>
    <row r="6" spans="9:22" ht="17.25" thickBot="1" x14ac:dyDescent="0.35"/>
    <row r="7" spans="9:22" ht="34.5" thickBot="1" x14ac:dyDescent="0.35">
      <c r="I7" s="17" t="s">
        <v>51</v>
      </c>
      <c r="J7" s="18"/>
      <c r="K7" s="14" t="s">
        <v>52</v>
      </c>
      <c r="L7" s="14" t="s">
        <v>53</v>
      </c>
      <c r="M7" s="14" t="s">
        <v>54</v>
      </c>
      <c r="P7" s="17" t="s">
        <v>51</v>
      </c>
      <c r="Q7" s="14" t="s">
        <v>55</v>
      </c>
      <c r="R7" s="14" t="s">
        <v>57</v>
      </c>
      <c r="S7" s="14" t="s">
        <v>59</v>
      </c>
      <c r="T7" s="14" t="s">
        <v>61</v>
      </c>
      <c r="U7" s="14" t="s">
        <v>63</v>
      </c>
      <c r="V7" s="14" t="s">
        <v>65</v>
      </c>
    </row>
    <row r="8" spans="9:22" ht="23.25" thickBot="1" x14ac:dyDescent="0.35">
      <c r="I8" s="14" t="s">
        <v>55</v>
      </c>
      <c r="J8" s="14" t="s">
        <v>56</v>
      </c>
      <c r="K8" s="15">
        <v>15740.7</v>
      </c>
      <c r="L8" s="15">
        <v>15911.8</v>
      </c>
      <c r="M8" s="15">
        <v>16596.2</v>
      </c>
      <c r="P8" s="18"/>
      <c r="Q8" s="14" t="s">
        <v>56</v>
      </c>
      <c r="R8" s="14" t="s">
        <v>58</v>
      </c>
      <c r="S8" s="14" t="s">
        <v>60</v>
      </c>
      <c r="T8" s="14" t="s">
        <v>62</v>
      </c>
      <c r="U8" s="14" t="s">
        <v>64</v>
      </c>
      <c r="V8" s="14" t="s">
        <v>66</v>
      </c>
    </row>
    <row r="9" spans="9:22" ht="23.25" thickBot="1" x14ac:dyDescent="0.35">
      <c r="I9" s="14" t="s">
        <v>57</v>
      </c>
      <c r="J9" s="14" t="s">
        <v>58</v>
      </c>
      <c r="K9" s="16">
        <v>16234</v>
      </c>
      <c r="L9" s="16">
        <v>16398</v>
      </c>
      <c r="M9" s="16">
        <v>17710</v>
      </c>
      <c r="P9" s="14" t="s">
        <v>52</v>
      </c>
      <c r="Q9" s="15">
        <v>15740.7</v>
      </c>
      <c r="R9" s="16">
        <v>16234</v>
      </c>
      <c r="S9" s="14">
        <v>19</v>
      </c>
      <c r="T9" s="14">
        <v>0.13</v>
      </c>
      <c r="U9" s="14">
        <v>2.8</v>
      </c>
      <c r="V9" s="14">
        <v>94</v>
      </c>
    </row>
    <row r="10" spans="9:22" ht="34.5" thickBot="1" x14ac:dyDescent="0.35">
      <c r="I10" s="14" t="s">
        <v>59</v>
      </c>
      <c r="J10" s="14" t="s">
        <v>60</v>
      </c>
      <c r="K10" s="14">
        <v>19</v>
      </c>
      <c r="L10" s="14">
        <v>17</v>
      </c>
      <c r="M10" s="14">
        <v>19</v>
      </c>
      <c r="P10" s="14" t="s">
        <v>53</v>
      </c>
      <c r="Q10" s="15">
        <v>15911.8</v>
      </c>
      <c r="R10" s="16">
        <v>16398</v>
      </c>
      <c r="S10" s="14">
        <v>17</v>
      </c>
      <c r="T10" s="14">
        <v>0.12</v>
      </c>
      <c r="U10" s="14">
        <v>2.8</v>
      </c>
      <c r="V10" s="14">
        <v>113</v>
      </c>
    </row>
    <row r="11" spans="9:22" ht="17.25" thickBot="1" x14ac:dyDescent="0.35">
      <c r="I11" s="14" t="s">
        <v>61</v>
      </c>
      <c r="J11" s="14" t="s">
        <v>62</v>
      </c>
      <c r="K11" s="14">
        <v>0.13</v>
      </c>
      <c r="L11" s="14">
        <v>0.12</v>
      </c>
      <c r="M11" s="14">
        <v>0.14000000000000001</v>
      </c>
      <c r="P11" s="14" t="s">
        <v>54</v>
      </c>
      <c r="Q11" s="15">
        <v>16596.2</v>
      </c>
      <c r="R11" s="16">
        <v>17710</v>
      </c>
      <c r="S11" s="14">
        <v>19</v>
      </c>
      <c r="T11" s="14">
        <v>0.14000000000000001</v>
      </c>
      <c r="U11" s="14">
        <v>2.4</v>
      </c>
      <c r="V11" s="14">
        <v>108</v>
      </c>
    </row>
    <row r="12" spans="9:22" ht="23.25" thickBot="1" x14ac:dyDescent="0.35">
      <c r="I12" s="14" t="s">
        <v>63</v>
      </c>
      <c r="J12" s="14" t="s">
        <v>64</v>
      </c>
      <c r="K12" s="14">
        <v>2.8</v>
      </c>
      <c r="L12" s="14">
        <v>2.8</v>
      </c>
      <c r="M12" s="14">
        <v>2.4</v>
      </c>
    </row>
    <row r="13" spans="9:22" ht="23.25" thickBot="1" x14ac:dyDescent="0.35">
      <c r="I13" s="14" t="s">
        <v>65</v>
      </c>
      <c r="J13" s="14" t="s">
        <v>66</v>
      </c>
      <c r="K13" s="14">
        <v>94</v>
      </c>
      <c r="L13" s="14">
        <v>113</v>
      </c>
      <c r="M13" s="14">
        <v>108</v>
      </c>
    </row>
    <row r="15" spans="9:22" ht="17.25" thickBot="1" x14ac:dyDescent="0.35"/>
    <row r="16" spans="9:22" ht="34.5" thickBot="1" x14ac:dyDescent="0.35">
      <c r="P16" s="17" t="s">
        <v>51</v>
      </c>
      <c r="Q16" s="14" t="s">
        <v>55</v>
      </c>
      <c r="R16" s="14" t="s">
        <v>57</v>
      </c>
      <c r="S16" s="14" t="s">
        <v>59</v>
      </c>
      <c r="T16" s="14" t="s">
        <v>61</v>
      </c>
      <c r="U16" s="14" t="s">
        <v>63</v>
      </c>
      <c r="V16" s="14" t="s">
        <v>65</v>
      </c>
    </row>
    <row r="17" spans="16:22" ht="17.25" thickBot="1" x14ac:dyDescent="0.35">
      <c r="P17" s="18"/>
      <c r="Q17" s="14" t="s">
        <v>56</v>
      </c>
      <c r="R17" s="14" t="s">
        <v>58</v>
      </c>
      <c r="S17" s="14" t="s">
        <v>60</v>
      </c>
      <c r="T17" s="14" t="s">
        <v>62</v>
      </c>
      <c r="U17" s="14" t="s">
        <v>64</v>
      </c>
      <c r="V17" s="14" t="s">
        <v>66</v>
      </c>
    </row>
    <row r="18" spans="16:22" ht="17.25" thickBot="1" x14ac:dyDescent="0.35">
      <c r="P18" s="14" t="s">
        <v>54</v>
      </c>
      <c r="Q18" s="15">
        <v>16596.2</v>
      </c>
      <c r="R18" s="16">
        <v>17710</v>
      </c>
      <c r="S18" s="14">
        <v>19</v>
      </c>
      <c r="T18" s="14">
        <v>0.14000000000000001</v>
      </c>
      <c r="U18" s="14">
        <v>2.4</v>
      </c>
      <c r="V18" s="14">
        <v>108</v>
      </c>
    </row>
  </sheetData>
  <mergeCells count="3">
    <mergeCell ref="I7:J7"/>
    <mergeCell ref="P7:P8"/>
    <mergeCell ref="P16:P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30</vt:lpstr>
      <vt:lpstr>40</vt:lpstr>
      <vt:lpstr>50</vt:lpstr>
      <vt:lpstr>60</vt:lpstr>
      <vt:lpstr>70</vt:lpstr>
      <vt:lpstr>80</vt:lpstr>
      <vt:lpstr>90</vt:lpstr>
      <vt:lpstr>Raw data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Seong-Hoon Kim</dc:creator>
  <cp:lastModifiedBy>faradasa</cp:lastModifiedBy>
  <dcterms:created xsi:type="dcterms:W3CDTF">2017-04-18T09:28:35Z</dcterms:created>
  <dcterms:modified xsi:type="dcterms:W3CDTF">2018-10-09T06:20:34Z</dcterms:modified>
</cp:coreProperties>
</file>