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rag\Documents\BootCamp\RUTJER201901DATA3\02-Homework\01-Excel\Instructions\"/>
    </mc:Choice>
  </mc:AlternateContent>
  <xr:revisionPtr revIDLastSave="0" documentId="13_ncr:1_{7DB2C04A-B457-4592-8E05-3DA57AF46430}" xr6:coauthVersionLast="40" xr6:coauthVersionMax="40" xr10:uidLastSave="{00000000-0000-0000-0000-000000000000}"/>
  <bookViews>
    <workbookView xWindow="0" yWindow="0" windowWidth="14376" windowHeight="12780" activeTab="4" xr2:uid="{00000000-000D-0000-FFFF-FFFF00000000}"/>
  </bookViews>
  <sheets>
    <sheet name="Initial Data" sheetId="1" r:id="rId1"/>
    <sheet name="Pivoting on Category" sheetId="3" r:id="rId2"/>
    <sheet name="Pivoting on sub category" sheetId="4" r:id="rId3"/>
    <sheet name="Sheet3" sheetId="7" r:id="rId4"/>
    <sheet name="Bonus" sheetId="8" r:id="rId5"/>
  </sheets>
  <definedNames>
    <definedName name="_xlnm._FilterDatabase" localSheetId="0" hidden="1">'Initial Data'!$G$1:$G$4115</definedName>
  </definedNames>
  <calcPr calcId="191029"/>
  <pivotCaches>
    <pivotCache cacheId="0" r:id="rId6"/>
    <pivotCache cacheId="1" r:id="rId7"/>
    <pivotCache cacheId="2" r:id="rId8"/>
    <pivotCache cacheId="1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8" l="1"/>
  <c r="H3" i="8"/>
  <c r="H4" i="8"/>
  <c r="H5" i="8"/>
  <c r="H6" i="8"/>
  <c r="H7" i="8"/>
  <c r="H8" i="8"/>
  <c r="H9" i="8"/>
  <c r="H10" i="8"/>
  <c r="H11" i="8"/>
  <c r="H12" i="8"/>
  <c r="H13" i="8"/>
  <c r="G2" i="8"/>
  <c r="G3" i="8"/>
  <c r="G4" i="8"/>
  <c r="G5" i="8"/>
  <c r="G6" i="8"/>
  <c r="G7" i="8"/>
  <c r="G8" i="8"/>
  <c r="G9" i="8"/>
  <c r="G10" i="8"/>
  <c r="G11" i="8"/>
  <c r="G12" i="8"/>
  <c r="G13" i="8"/>
  <c r="F13" i="8"/>
  <c r="F12" i="8"/>
  <c r="F11" i="8"/>
  <c r="F10" i="8"/>
  <c r="F9" i="8"/>
  <c r="F8" i="8"/>
  <c r="F7" i="8"/>
  <c r="F6" i="8"/>
  <c r="F5" i="8"/>
  <c r="F4" i="8"/>
  <c r="F3" i="8"/>
  <c r="F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4" i="8"/>
  <c r="E4" i="8" s="1"/>
  <c r="B13" i="8"/>
  <c r="E13" i="8" s="1"/>
  <c r="B11" i="8"/>
  <c r="E11" i="8" s="1"/>
  <c r="B10" i="8"/>
  <c r="E10" i="8" s="1"/>
  <c r="B9" i="8"/>
  <c r="E9" i="8" s="1"/>
  <c r="B8" i="8"/>
  <c r="E8" i="8" s="1"/>
  <c r="B7" i="8"/>
  <c r="E7" i="8" s="1"/>
  <c r="B6" i="8"/>
  <c r="E6" i="8" s="1"/>
  <c r="B5" i="8"/>
  <c r="E5" i="8" s="1"/>
  <c r="B3" i="8"/>
  <c r="E3" i="8" s="1"/>
  <c r="B12" i="8"/>
  <c r="E12" i="8" s="1"/>
  <c r="B2" i="8"/>
  <c r="E2" i="8" s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<sst xmlns="http://schemas.openxmlformats.org/spreadsheetml/2006/main" count="38806" uniqueCount="9994">
  <si>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</si>
  <si>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</si>
  <si>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</si>
  <si>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</si>
  <si>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</si>
  <si>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</si>
  <si>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</si>
  <si>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</si>
  <si>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</si>
  <si>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</si>
  <si>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</si>
  <si>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</si>
  <si>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</si>
  <si>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</si>
  <si>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</si>
  <si>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</si>
  <si>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</si>
  <si>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</si>
  <si>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</si>
  <si>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</si>
  <si>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</si>
  <si>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</si>
  <si>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</si>
  <si>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</si>
  <si>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</si>
  <si>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</si>
  <si>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</si>
  <si>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</si>
  <si>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</si>
  <si>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</si>
  <si>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</si>
  <si>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</si>
  <si>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</si>
  <si>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</si>
  <si>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</si>
  <si>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</si>
  <si>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</si>
  <si>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</si>
  <si>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</si>
  <si>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</si>
  <si>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</si>
  <si>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</si>
  <si>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</si>
  <si>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</si>
  <si>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</si>
  <si>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</si>
  <si>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</si>
  <si>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</si>
  <si>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</si>
  <si>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</si>
  <si>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</si>
  <si>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</si>
  <si>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</si>
  <si>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</si>
  <si>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</si>
  <si>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</si>
  <si>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</si>
  <si>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</si>
  <si>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</si>
  <si>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</si>
  <si>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</si>
  <si>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</si>
  <si>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</si>
  <si>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</si>
  <si>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</si>
  <si>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</si>
  <si>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</si>
  <si>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</si>
  <si>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</si>
  <si>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</si>
  <si>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</si>
  <si>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</si>
  <si>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</si>
  <si>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</si>
  <si>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</si>
  <si>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</si>
  <si>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</si>
  <si>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</si>
  <si>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</si>
  <si>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</si>
  <si>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</si>
  <si>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</si>
  <si>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</si>
  <si>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</si>
  <si>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</si>
  <si>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</si>
  <si>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</si>
  <si>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</si>
  <si>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</si>
  <si>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</si>
  <si>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</si>
  <si>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</si>
  <si>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</si>
  <si>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</si>
  <si>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</si>
  <si>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</si>
  <si>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</si>
  <si>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</si>
  <si>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</si>
  <si>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</si>
  <si>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</si>
  <si>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</si>
  <si>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</si>
  <si>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</si>
  <si>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</si>
  <si>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</si>
  <si>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</si>
  <si>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</si>
  <si>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</si>
  <si>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</si>
  <si>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</si>
  <si>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</si>
  <si>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</si>
  <si>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</si>
  <si>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</si>
  <si>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</si>
  <si>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</si>
  <si>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</si>
  <si>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</si>
  <si>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</si>
  <si>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</si>
  <si>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</si>
  <si>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</si>
  <si>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</si>
  <si>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</si>
  <si>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</si>
  <si>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</si>
  <si>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</si>
  <si>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</si>
  <si>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</si>
  <si>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</si>
  <si>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</si>
  <si>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</si>
  <si>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</si>
  <si>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</si>
  <si>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</si>
  <si>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</si>
  <si>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</si>
  <si>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</si>
  <si>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</si>
  <si>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</si>
  <si>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</si>
  <si>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</si>
  <si>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</si>
  <si>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</si>
  <si>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</si>
  <si>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</si>
  <si>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</si>
  <si>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</si>
  <si>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</si>
  <si>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</si>
  <si>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</si>
  <si>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</si>
  <si>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</si>
  <si>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</si>
  <si>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</si>
  <si>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</si>
  <si>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</si>
  <si>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</si>
  <si>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</si>
  <si>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</si>
  <si>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</si>
  <si>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</si>
  <si>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</si>
  <si>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</si>
  <si>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</si>
  <si>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</si>
  <si>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</si>
  <si>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</si>
  <si>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</si>
  <si>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</si>
  <si>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</si>
  <si>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</si>
  <si>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</si>
  <si>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</si>
  <si>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</si>
  <si>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</si>
  <si>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</si>
  <si>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</si>
  <si>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</si>
  <si>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</si>
  <si>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</si>
  <si>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</si>
  <si>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</si>
  <si>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</si>
  <si>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</si>
  <si>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</si>
  <si>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</si>
  <si>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</si>
  <si>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</si>
  <si>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</si>
  <si>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</si>
  <si>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</si>
  <si>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</si>
  <si>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</si>
  <si>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</si>
  <si>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</si>
  <si>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</si>
  <si>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</si>
  <si>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</si>
  <si>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</si>
  <si>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</si>
  <si>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</si>
  <si>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</si>
  <si>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</si>
  <si>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</si>
  <si>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</si>
  <si>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</si>
  <si>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</si>
  <si>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</si>
  <si>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</si>
  <si>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</si>
  <si>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</si>
  <si>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</si>
  <si>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</si>
  <si>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</si>
  <si>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</si>
  <si>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</si>
  <si>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</si>
  <si>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</si>
  <si>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</si>
  <si>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</si>
  <si>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</si>
  <si>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</si>
  <si>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</si>
  <si>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</si>
  <si>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</si>
  <si>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</si>
  <si>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</si>
  <si>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</si>
  <si>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</si>
  <si>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</si>
  <si>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</si>
  <si>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</si>
  <si>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</si>
  <si>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</si>
  <si>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</si>
  <si>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</si>
  <si>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</si>
  <si>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</si>
  <si>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</si>
  <si>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</si>
  <si>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</si>
  <si>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</si>
  <si>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</si>
  <si>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</si>
  <si>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</si>
  <si>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</si>
  <si>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</si>
  <si>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</si>
  <si>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</si>
  <si>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</si>
  <si>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</si>
  <si>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</si>
  <si>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</si>
  <si>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</si>
  <si>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</si>
  <si>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</si>
  <si>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</si>
  <si>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</si>
  <si>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</si>
  <si>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</si>
  <si>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</si>
  <si>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</si>
  <si>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</si>
  <si>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</si>
  <si>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</si>
  <si>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</si>
  <si>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</si>
  <si>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</si>
  <si>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</si>
  <si>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</si>
  <si>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</si>
  <si>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</si>
  <si>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</si>
  <si>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</si>
  <si>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</si>
  <si>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</si>
  <si>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</si>
  <si>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</si>
  <si>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</si>
  <si>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</si>
  <si>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</si>
  <si>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</si>
  <si>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</si>
  <si>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</si>
  <si>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</si>
  <si>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</si>
  <si>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</si>
  <si>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</si>
  <si>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</si>
  <si>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</si>
  <si>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</si>
  <si>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</si>
  <si>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</si>
  <si>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</si>
  <si>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</si>
  <si>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</si>
  <si>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</si>
  <si>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</si>
  <si>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</si>
  <si>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</si>
  <si>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</si>
  <si>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</si>
  <si>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</si>
  <si>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</si>
  <si>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</si>
  <si>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</si>
  <si>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</si>
  <si>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</si>
  <si>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</si>
  <si>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</si>
  <si>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</si>
  <si>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</si>
  <si>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</si>
  <si>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</si>
  <si>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</si>
  <si>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</si>
  <si>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</si>
  <si>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</si>
  <si>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</si>
  <si>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</si>
  <si>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</si>
  <si>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</si>
  <si>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</si>
  <si>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</si>
  <si>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</si>
  <si>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</si>
  <si>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</si>
  <si>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</si>
  <si>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</si>
  <si>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</si>
  <si>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</si>
  <si>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</si>
  <si>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</si>
  <si>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</si>
  <si>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</si>
  <si>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</si>
  <si>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</si>
  <si>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</si>
  <si>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</si>
  <si>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</si>
  <si>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</si>
  <si>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</si>
  <si>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</si>
  <si>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</si>
  <si>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</si>
  <si>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</si>
  <si>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</si>
  <si>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</si>
  <si>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</si>
  <si>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</si>
  <si>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</si>
  <si>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</si>
  <si>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</si>
  <si>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</si>
  <si>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</si>
  <si>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</si>
  <si>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</si>
  <si>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</si>
  <si>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</si>
  <si>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</si>
  <si>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</si>
  <si>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</si>
  <si>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</si>
  <si>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</si>
  <si>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</si>
  <si>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</si>
  <si>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</si>
  <si>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</si>
  <si>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</si>
  <si>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</si>
  <si>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</si>
  <si>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</si>
  <si>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</si>
  <si>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</si>
  <si>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</si>
  <si>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</si>
  <si>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</si>
  <si>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</si>
  <si>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</si>
  <si>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</si>
  <si>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</si>
  <si>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</si>
  <si>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</si>
  <si>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</si>
  <si>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</si>
  <si>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</si>
  <si>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</si>
  <si>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</si>
  <si>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</si>
  <si>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</si>
  <si>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</si>
  <si>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</si>
  <si>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</si>
  <si>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</si>
  <si>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</si>
  <si>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</si>
  <si>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</si>
  <si>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</si>
  <si>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</si>
  <si>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</si>
  <si>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</si>
  <si>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</si>
  <si>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</si>
  <si>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</si>
  <si>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</si>
  <si>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</si>
  <si>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</si>
  <si>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</si>
  <si>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</si>
  <si>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</si>
  <si>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</si>
  <si>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</si>
  <si>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</si>
  <si>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</si>
  <si>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</si>
  <si>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</si>
  <si>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</si>
  <si>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</si>
  <si>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</si>
  <si>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</si>
  <si>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</si>
  <si>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</si>
  <si>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</si>
  <si>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</si>
  <si>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</si>
  <si>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</si>
  <si>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</si>
  <si>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</si>
  <si>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</si>
  <si>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</si>
  <si>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</si>
  <si>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</si>
  <si>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</si>
  <si>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</si>
  <si>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</si>
  <si>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</si>
  <si>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</si>
  <si>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</si>
  <si>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</si>
  <si>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</si>
  <si>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</si>
  <si>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</si>
  <si>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</si>
  <si>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</si>
  <si>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</si>
  <si>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</si>
  <si>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</si>
  <si>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</si>
  <si>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</si>
  <si>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</si>
  <si>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</si>
  <si>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</si>
  <si>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</si>
  <si>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</si>
  <si>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</si>
  <si>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</si>
  <si>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</si>
  <si>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</si>
  <si>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</si>
  <si>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</si>
  <si>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</si>
  <si>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</si>
  <si>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</si>
  <si>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</si>
  <si>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</si>
  <si>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</si>
  <si>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</si>
  <si>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</si>
  <si>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</si>
  <si>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</si>
  <si>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</si>
  <si>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</si>
  <si>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</si>
  <si>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</si>
  <si>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</si>
  <si>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</si>
  <si>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</si>
  <si>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</si>
  <si>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</si>
  <si>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</si>
  <si>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</si>
  <si>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</si>
  <si>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</si>
  <si>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</si>
  <si>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</si>
  <si>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</si>
  <si>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</si>
  <si>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</si>
  <si>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</si>
  <si>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</si>
  <si>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</si>
  <si>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</si>
  <si>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</si>
  <si>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</si>
  <si>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</si>
  <si>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</si>
  <si>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</si>
  <si>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</si>
  <si>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</si>
  <si>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</si>
  <si>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</si>
  <si>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</si>
  <si>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</si>
  <si>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</si>
  <si>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</si>
  <si>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</si>
  <si>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</si>
  <si>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</si>
  <si>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</si>
  <si>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</si>
  <si>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</si>
  <si>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</si>
  <si>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</si>
  <si>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</si>
  <si>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</si>
  <si>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</si>
  <si>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</si>
  <si>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</si>
  <si>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</si>
  <si>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</si>
  <si>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</si>
  <si>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</si>
  <si>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</si>
  <si>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</si>
  <si>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</si>
  <si>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</si>
  <si>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</si>
  <si>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</si>
  <si>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</si>
  <si>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</si>
  <si>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</si>
  <si>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</si>
  <si>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</si>
  <si>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</si>
  <si>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</si>
  <si>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</si>
  <si>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</si>
  <si>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</si>
  <si>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</si>
  <si>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</si>
  <si>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</si>
  <si>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</si>
  <si>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</si>
  <si>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</si>
  <si>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</si>
  <si>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</si>
  <si>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</si>
  <si>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</si>
  <si>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</si>
  <si>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</si>
  <si>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</si>
  <si>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</si>
  <si>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</si>
  <si>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</si>
  <si>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</si>
  <si>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</si>
  <si>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</si>
  <si>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</si>
  <si>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</si>
  <si>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</si>
  <si>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</si>
  <si>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</si>
  <si>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</si>
  <si>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</si>
  <si>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</si>
  <si>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</si>
  <si>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</si>
  <si>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</si>
  <si>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</si>
  <si>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</si>
  <si>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</si>
  <si>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</si>
  <si>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</si>
  <si>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</si>
  <si>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</si>
  <si>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</si>
  <si>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</si>
  <si>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</si>
  <si>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</si>
  <si>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</si>
  <si>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</si>
  <si>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</si>
  <si>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</si>
  <si>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</si>
  <si>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</si>
  <si>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</si>
  <si>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</si>
  <si>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</si>
  <si>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</si>
  <si>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</si>
  <si>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</si>
  <si>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</si>
  <si>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</si>
  <si>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</si>
  <si>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</si>
  <si>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</si>
  <si>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</si>
  <si>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</si>
  <si>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</si>
  <si>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</si>
  <si>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</si>
  <si>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</si>
  <si>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</si>
  <si>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</si>
  <si>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</si>
  <si>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</si>
  <si>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</si>
  <si>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</si>
  <si>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</si>
  <si>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</si>
  <si>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</si>
  <si>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</si>
  <si>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</si>
  <si>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</si>
  <si>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</si>
  <si>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</si>
  <si>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</si>
  <si>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</si>
  <si>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</si>
  <si>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</si>
  <si>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</si>
  <si>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</si>
  <si>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</si>
  <si>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</si>
  <si>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</si>
  <si>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</si>
  <si>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</si>
  <si>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</si>
  <si>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</si>
  <si>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</si>
  <si>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</si>
  <si>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</si>
  <si>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</si>
  <si>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</si>
  <si>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</si>
  <si>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</si>
  <si>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</si>
  <si>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</si>
  <si>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</si>
  <si>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</si>
  <si>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</si>
  <si>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</si>
  <si>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</si>
  <si>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</si>
  <si>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</si>
  <si>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</si>
  <si>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</si>
  <si>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</si>
  <si>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</si>
  <si>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</si>
  <si>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</si>
  <si>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</si>
  <si>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</si>
  <si>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</si>
  <si>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</si>
  <si>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</si>
  <si>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</si>
  <si>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</si>
  <si>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</si>
  <si>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</si>
  <si>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</si>
  <si>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</si>
  <si>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</si>
  <si>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</si>
  <si>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</si>
  <si>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</si>
  <si>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</si>
  <si>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</si>
  <si>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</si>
  <si>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</si>
  <si>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</si>
  <si>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</si>
  <si>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</si>
  <si>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</si>
  <si>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</si>
  <si>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</si>
  <si>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</si>
  <si>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</si>
  <si>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</si>
  <si>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</si>
  <si>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</si>
  <si>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</si>
  <si>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</si>
  <si>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</si>
  <si>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</si>
  <si>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</si>
  <si>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</si>
  <si>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</si>
  <si>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</si>
  <si>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</si>
  <si>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</si>
  <si>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</si>
  <si>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</si>
  <si>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</si>
  <si>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</si>
  <si>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</si>
  <si>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</si>
  <si>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</si>
  <si>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</si>
  <si>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</si>
  <si>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</si>
  <si>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</si>
  <si>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</si>
  <si>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</si>
  <si>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</si>
  <si>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</si>
  <si>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</si>
  <si>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</si>
  <si>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</si>
  <si>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</si>
  <si>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</si>
  <si>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</si>
  <si>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</si>
  <si>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</si>
  <si>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</si>
  <si>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</si>
  <si>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</si>
  <si>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</si>
  <si>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</si>
  <si>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</si>
  <si>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</si>
  <si>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</si>
  <si>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</si>
  <si>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</si>
  <si>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</si>
  <si>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</si>
  <si>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</si>
  <si>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</si>
  <si>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</si>
  <si>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</si>
  <si>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</si>
  <si>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</si>
  <si>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</si>
  <si>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</si>
  <si>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</si>
  <si>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</si>
  <si>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</si>
  <si>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</si>
  <si>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</si>
  <si>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</si>
  <si>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</si>
  <si>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</si>
  <si>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</si>
  <si>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</si>
  <si>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</si>
  <si>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</si>
  <si>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</si>
  <si>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</si>
  <si>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</si>
  <si>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</si>
  <si>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</si>
  <si>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</si>
  <si>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</si>
  <si>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</si>
  <si>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</si>
  <si>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</si>
  <si>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</si>
  <si>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</si>
  <si>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</si>
  <si>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</si>
  <si>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</si>
  <si>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</si>
  <si>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</si>
  <si>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</si>
  <si>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</si>
  <si>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</si>
  <si>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</si>
  <si>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</si>
  <si>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</si>
  <si>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</si>
  <si>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</si>
  <si>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</si>
  <si>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</si>
  <si>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</si>
  <si>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</si>
  <si>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</si>
  <si>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</si>
  <si>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</si>
  <si>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</si>
  <si>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</si>
  <si>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</si>
  <si>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</si>
  <si>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</si>
  <si>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</si>
  <si>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</si>
  <si>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</si>
  <si>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</si>
  <si>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</si>
  <si>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</si>
  <si>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</si>
  <si>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</si>
  <si>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</si>
  <si>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</si>
  <si>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</si>
  <si>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</si>
  <si>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</si>
  <si>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</si>
  <si>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</si>
  <si>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</si>
  <si>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</si>
  <si>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</si>
  <si>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</si>
  <si>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</si>
  <si>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</si>
  <si>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</si>
  <si>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</si>
  <si>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</si>
  <si>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</si>
  <si>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</si>
  <si>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</si>
  <si>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</si>
  <si>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</si>
  <si>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</si>
  <si>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</si>
  <si>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</si>
  <si>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</si>
  <si>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</si>
  <si>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</si>
  <si>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</si>
  <si>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</si>
  <si>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</si>
  <si>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</si>
  <si>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</si>
  <si>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</si>
  <si>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</si>
  <si>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</si>
  <si>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</si>
  <si>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</si>
  <si>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</si>
  <si>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</si>
  <si>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</si>
  <si>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</si>
  <si>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</si>
  <si>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</si>
  <si>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</si>
  <si>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</si>
  <si>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</si>
  <si>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</si>
  <si>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</si>
  <si>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</si>
  <si>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</si>
  <si>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</si>
  <si>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</si>
  <si>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</si>
  <si>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</si>
  <si>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</si>
  <si>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</si>
  <si>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</si>
  <si>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</si>
  <si>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</si>
  <si>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</si>
  <si>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</si>
  <si>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</si>
  <si>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</si>
  <si>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</si>
  <si>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</si>
  <si>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</si>
  <si>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</si>
  <si>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</si>
  <si>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</si>
  <si>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</si>
  <si>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</si>
  <si>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</si>
  <si>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</si>
  <si>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</si>
  <si>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</si>
  <si>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</si>
  <si>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</si>
  <si>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</si>
  <si>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</si>
  <si>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</si>
  <si>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</si>
  <si>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</si>
  <si>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</si>
  <si>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</si>
  <si>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</si>
  <si>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</si>
  <si>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</si>
  <si>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</si>
  <si>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</si>
  <si>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</si>
  <si>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</si>
  <si>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</si>
  <si>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</si>
  <si>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</si>
  <si>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</si>
  <si>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</si>
  <si>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</si>
  <si>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</si>
  <si>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</si>
  <si>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</si>
  <si>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</si>
  <si>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</si>
  <si>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</si>
  <si>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</si>
  <si>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</si>
  <si>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</si>
  <si>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</si>
  <si>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</si>
  <si>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</si>
  <si>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</si>
  <si>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</si>
  <si>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</si>
  <si>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</si>
  <si>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</si>
  <si>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</si>
  <si>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</si>
  <si>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</si>
  <si>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</si>
  <si>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</si>
  <si>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</si>
  <si>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</si>
  <si>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</si>
  <si>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</si>
  <si>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</si>
  <si>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</si>
  <si>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</si>
  <si>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</si>
  <si>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</si>
  <si>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</si>
  <si>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</si>
  <si>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</si>
  <si>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</si>
  <si>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</si>
  <si>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</si>
  <si>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</si>
  <si>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</si>
  <si>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</si>
  <si>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</si>
  <si>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</si>
  <si>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</si>
  <si>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</si>
  <si>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</si>
  <si>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</si>
  <si>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</si>
  <si>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</si>
  <si>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</si>
  <si>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</si>
  <si>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</si>
  <si>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</si>
  <si>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</si>
  <si>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</si>
  <si>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</si>
  <si>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</si>
  <si>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</si>
  <si>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</si>
  <si>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</si>
  <si>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</si>
  <si>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</si>
  <si>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</si>
  <si>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</si>
  <si>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</si>
  <si>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</si>
  <si>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</si>
  <si>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</si>
  <si>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</si>
  <si>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</si>
  <si>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</si>
  <si>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</si>
  <si>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</si>
  <si>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</si>
  <si>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</si>
  <si>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</si>
  <si>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</si>
  <si>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</si>
  <si>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</si>
  <si>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</si>
  <si>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</si>
  <si>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</si>
  <si>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</si>
  <si>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</si>
  <si>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</si>
  <si>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</si>
  <si>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</si>
  <si>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</si>
  <si>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</si>
  <si>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</si>
  <si>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</si>
  <si>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</si>
  <si>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</si>
  <si>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</si>
  <si>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</si>
  <si>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</si>
  <si>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</si>
  <si>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</si>
  <si>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</si>
  <si>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</si>
  <si>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</si>
  <si>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</si>
  <si>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</si>
  <si>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</si>
  <si>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</si>
  <si>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</si>
  <si>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</si>
  <si>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</si>
  <si>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</si>
  <si>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</si>
  <si>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</si>
  <si>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</si>
  <si>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</si>
  <si>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</si>
  <si>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</si>
  <si>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</si>
  <si>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</si>
  <si>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</si>
  <si>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</si>
  <si>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</si>
  <si>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</si>
  <si>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</si>
  <si>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</si>
  <si>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</si>
  <si>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</si>
  <si>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</si>
  <si>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</si>
  <si>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</si>
  <si>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</si>
  <si>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</si>
  <si>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</si>
  <si>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</si>
  <si>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</si>
  <si>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</si>
  <si>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</si>
  <si>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</si>
  <si>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</si>
  <si>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</si>
  <si>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</si>
  <si>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</si>
  <si>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</si>
  <si>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</si>
  <si>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</si>
  <si>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</si>
  <si>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</si>
  <si>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</si>
  <si>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</si>
  <si>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</si>
  <si>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</si>
  <si>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</si>
  <si>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</si>
  <si>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</si>
  <si>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</si>
  <si>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</si>
  <si>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</si>
  <si>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</si>
  <si>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</si>
  <si>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</si>
  <si>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</si>
  <si>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</si>
  <si>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</si>
  <si>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</si>
  <si>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</si>
  <si>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</si>
  <si>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</si>
  <si>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</si>
  <si>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</si>
  <si>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</si>
  <si>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</si>
  <si>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</si>
  <si>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</si>
  <si>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</si>
  <si>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</si>
  <si>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</si>
  <si>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</si>
  <si>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</si>
  <si>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</si>
  <si>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</si>
  <si>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</si>
  <si>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</si>
  <si>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</si>
  <si>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</si>
  <si>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</si>
  <si>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</si>
  <si>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</si>
  <si>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</si>
  <si>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</si>
  <si>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</si>
  <si>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</si>
  <si>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</si>
  <si>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</si>
  <si>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</si>
  <si>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</si>
  <si>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</si>
  <si>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</si>
  <si>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</si>
  <si>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</si>
  <si>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</si>
  <si>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</si>
  <si>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</si>
  <si>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</si>
  <si>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</si>
  <si>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</si>
  <si>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</si>
  <si>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</si>
  <si>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</si>
  <si>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</si>
  <si>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</si>
  <si>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</si>
  <si>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</si>
  <si>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</si>
  <si>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</si>
  <si>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</si>
  <si>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</si>
  <si>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</si>
  <si>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</si>
  <si>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</si>
  <si>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</si>
  <si>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</si>
  <si>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</si>
  <si>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</si>
  <si>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</si>
  <si>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</si>
  <si>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</si>
  <si>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</si>
  <si>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</si>
  <si>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</si>
  <si>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</si>
  <si>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</si>
  <si>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</si>
  <si>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</si>
  <si>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</si>
  <si>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</si>
  <si>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</si>
  <si>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</si>
  <si>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</si>
  <si>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</si>
  <si>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</si>
  <si>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</si>
  <si>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</si>
  <si>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</si>
  <si>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</si>
  <si>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</si>
  <si>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</si>
  <si>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</si>
  <si>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</si>
  <si>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</si>
  <si>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</si>
  <si>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</si>
  <si>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</si>
  <si>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</si>
  <si>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</si>
  <si>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</si>
  <si>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</si>
  <si>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</si>
  <si>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</si>
  <si>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</si>
  <si>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</si>
  <si>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</si>
  <si>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</si>
  <si>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</si>
  <si>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</si>
  <si>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</si>
  <si>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</si>
  <si>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</si>
  <si>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</si>
  <si>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</si>
  <si>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</si>
  <si>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</si>
  <si>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</si>
  <si>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</si>
  <si>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</si>
  <si>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</si>
  <si>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</si>
  <si>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</si>
  <si>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</si>
  <si>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</si>
  <si>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</si>
  <si>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</si>
  <si>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</si>
  <si>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</si>
  <si>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</si>
  <si>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</si>
  <si>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</si>
  <si>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</si>
  <si>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</si>
  <si>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</si>
  <si>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</si>
  <si>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</si>
  <si>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</si>
  <si>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</si>
  <si>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</si>
  <si>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</si>
  <si>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</si>
  <si>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</si>
  <si>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</si>
  <si>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</si>
  <si>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</si>
  <si>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</si>
  <si>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</si>
  <si>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</si>
  <si>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</si>
  <si>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</si>
  <si>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</si>
  <si>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</si>
  <si>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</si>
  <si>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</si>
  <si>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</si>
  <si>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</si>
  <si>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</si>
  <si>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</si>
  <si>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</si>
  <si>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</si>
  <si>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</si>
  <si>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</si>
  <si>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</si>
  <si>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</si>
  <si>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</si>
  <si>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</si>
  <si>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</si>
  <si>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</si>
  <si>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</si>
  <si>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</si>
  <si>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</si>
  <si>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</si>
  <si>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</si>
  <si>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</si>
  <si>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</si>
  <si>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</si>
  <si>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</si>
  <si>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</si>
  <si>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</si>
  <si>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</si>
  <si>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</si>
  <si>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</si>
  <si>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</si>
  <si>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</si>
  <si>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</si>
  <si>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</si>
  <si>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</si>
  <si>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</si>
  <si>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</si>
  <si>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</si>
  <si>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</si>
  <si>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</si>
  <si>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</si>
  <si>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</si>
  <si>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</si>
  <si>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</si>
  <si>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</si>
  <si>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</si>
  <si>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</si>
  <si>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</si>
  <si>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</si>
  <si>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</si>
  <si>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</si>
  <si>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</si>
  <si>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</si>
  <si>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</si>
  <si>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</si>
  <si>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</si>
  <si>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</si>
  <si>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</si>
  <si>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</si>
  <si>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</si>
  <si>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</si>
  <si>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</si>
  <si>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</si>
  <si>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</si>
  <si>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</si>
  <si>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</si>
  <si>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</si>
  <si>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</si>
  <si>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</si>
  <si>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</si>
  <si>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</si>
  <si>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</si>
  <si>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</si>
  <si>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</si>
  <si>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</si>
  <si>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</si>
  <si>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</si>
  <si>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</si>
  <si>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</si>
  <si>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</si>
  <si>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</si>
  <si>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</si>
  <si>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</si>
  <si>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</si>
  <si>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</si>
  <si>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</si>
  <si>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</si>
  <si>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</si>
  <si>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</si>
  <si>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</si>
  <si>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</si>
  <si>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</si>
  <si>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</si>
  <si>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</si>
  <si>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</si>
  <si>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</si>
  <si>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</si>
  <si>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</si>
  <si>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</si>
  <si>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</si>
  <si>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</si>
  <si>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</si>
  <si>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</si>
  <si>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</si>
  <si>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</si>
  <si>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</si>
  <si>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</si>
  <si>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</si>
  <si>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</si>
  <si>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</si>
  <si>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</si>
  <si>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</si>
  <si>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</si>
  <si>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</si>
  <si>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</si>
  <si>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</si>
  <si>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</si>
  <si>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</si>
  <si>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</si>
  <si>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</si>
  <si>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</si>
  <si>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</si>
  <si>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</si>
  <si>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</si>
  <si>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</si>
  <si>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</si>
  <si>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</si>
  <si>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</si>
  <si>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</si>
  <si>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</si>
  <si>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</si>
  <si>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</si>
  <si>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</si>
  <si>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</si>
  <si>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</si>
  <si>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</si>
  <si>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</si>
  <si>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</si>
  <si>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</si>
  <si>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</si>
  <si>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</si>
  <si>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</si>
  <si>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</si>
  <si>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</si>
  <si>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</si>
  <si>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</si>
  <si>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</si>
  <si>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</si>
  <si>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</si>
  <si>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</si>
  <si>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</si>
  <si>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</si>
  <si>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</si>
  <si>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</si>
  <si>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</si>
  <si>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</si>
  <si>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</si>
  <si>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</si>
  <si>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</si>
  <si>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</si>
  <si>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</si>
  <si>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</si>
  <si>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</si>
  <si>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</si>
  <si>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</si>
  <si>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</si>
  <si>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</si>
  <si>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</si>
  <si>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</si>
  <si>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</si>
  <si>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</si>
  <si>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</si>
  <si>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</si>
  <si>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</si>
  <si>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</si>
  <si>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</si>
  <si>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</si>
  <si>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</si>
  <si>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</si>
  <si>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</si>
  <si>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</si>
  <si>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</si>
  <si>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</si>
  <si>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</si>
  <si>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</si>
  <si>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</si>
  <si>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</si>
  <si>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</si>
  <si>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</si>
  <si>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</si>
  <si>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</si>
  <si>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</si>
  <si>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</si>
  <si>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</si>
  <si>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</si>
  <si>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</si>
  <si>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</si>
  <si>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</si>
  <si>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</si>
  <si>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</si>
  <si>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</si>
  <si>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</si>
  <si>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</si>
  <si>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</si>
  <si>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</si>
  <si>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</si>
  <si>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</si>
  <si>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</si>
  <si>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</si>
  <si>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</si>
  <si>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</si>
  <si>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</si>
  <si>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</si>
  <si>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</si>
  <si>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</si>
  <si>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</si>
  <si>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</si>
  <si>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</si>
  <si>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</si>
  <si>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</si>
  <si>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</si>
  <si>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</si>
  <si>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</si>
  <si>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</si>
  <si>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</si>
  <si>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</si>
  <si>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</si>
  <si>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</si>
  <si>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</si>
  <si>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</si>
  <si>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</si>
  <si>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</si>
  <si>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</si>
  <si>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</si>
  <si>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</si>
  <si>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</si>
  <si>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</si>
  <si>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</si>
  <si>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</si>
  <si>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</si>
  <si>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</si>
  <si>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</si>
  <si>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</si>
  <si>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</si>
  <si>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</si>
  <si>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</si>
  <si>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</si>
  <si>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</si>
  <si>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</si>
  <si>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</si>
  <si>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</si>
  <si>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</si>
  <si>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</si>
  <si>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</si>
  <si>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</si>
  <si>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</si>
  <si>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</si>
  <si>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</si>
  <si>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</si>
  <si>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</si>
  <si>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</si>
  <si>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</si>
  <si>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</si>
  <si>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</si>
  <si>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</si>
  <si>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</si>
  <si>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</si>
  <si>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</si>
  <si>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</si>
  <si>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</si>
  <si>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</si>
  <si>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</si>
  <si>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</si>
  <si>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</si>
  <si>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</si>
  <si>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</si>
  <si>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</si>
  <si>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</si>
  <si>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</si>
  <si>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</si>
  <si>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</si>
  <si>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</si>
  <si>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</si>
  <si>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</si>
  <si>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</si>
  <si>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</si>
  <si>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</si>
  <si>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</si>
  <si>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</si>
  <si>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</si>
  <si>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</si>
  <si>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</si>
  <si>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</si>
  <si>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</si>
  <si>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</si>
  <si>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</si>
  <si>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</si>
  <si>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</si>
  <si>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</si>
  <si>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</si>
  <si>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</si>
  <si>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</si>
  <si>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</si>
  <si>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</si>
  <si>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</si>
  <si>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</si>
  <si>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</si>
  <si>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</si>
  <si>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</si>
  <si>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</si>
  <si>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</si>
  <si>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</si>
  <si>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</si>
  <si>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</si>
  <si>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</si>
  <si>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</si>
  <si>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</si>
  <si>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</si>
  <si>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</si>
  <si>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</si>
  <si>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</si>
  <si>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</si>
  <si>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</si>
  <si>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</si>
  <si>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</si>
  <si>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</si>
  <si>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</si>
  <si>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</si>
  <si>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</si>
  <si>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</si>
  <si>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</si>
  <si>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</si>
  <si>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</si>
  <si>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</si>
  <si>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</si>
  <si>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</si>
  <si>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</si>
  <si>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</si>
  <si>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</si>
  <si>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</si>
  <si>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</si>
  <si>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</si>
  <si>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</si>
  <si>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</si>
  <si>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</si>
  <si>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</si>
  <si>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</si>
  <si>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</si>
  <si>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</si>
  <si>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</si>
  <si>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</si>
  <si>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</si>
  <si>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</si>
  <si>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</si>
  <si>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</si>
  <si>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</si>
  <si>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</si>
  <si>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</si>
  <si>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</si>
  <si>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</si>
  <si>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</si>
  <si>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</si>
  <si>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</si>
  <si>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</si>
  <si>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</si>
  <si>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</si>
  <si>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</si>
  <si>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</si>
  <si>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</si>
  <si>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</si>
  <si>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</si>
  <si>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</si>
  <si>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</si>
  <si>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</si>
  <si>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</si>
  <si>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</si>
  <si>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</si>
  <si>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</si>
  <si>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</si>
  <si>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</si>
  <si>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</si>
  <si>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</si>
  <si>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</si>
  <si>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</si>
  <si>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</si>
  <si>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</si>
  <si>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</si>
  <si>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</si>
  <si>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</si>
  <si>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</si>
  <si>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</si>
  <si>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</si>
  <si>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</si>
  <si>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</si>
  <si>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</si>
  <si>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</si>
  <si>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</si>
  <si>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</si>
  <si>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</si>
  <si>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</si>
  <si>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</si>
  <si>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</si>
  <si>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</si>
  <si>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</si>
  <si>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</si>
  <si>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</si>
  <si>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</si>
  <si>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</si>
  <si>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</si>
  <si>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</si>
  <si>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</si>
  <si>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</si>
  <si>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</si>
  <si>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</si>
  <si>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</si>
  <si>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</si>
  <si>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</si>
  <si>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</si>
  <si>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</si>
  <si>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</si>
  <si>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</si>
  <si>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</si>
  <si>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</si>
  <si>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</si>
  <si>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</si>
  <si>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</si>
  <si>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</si>
  <si>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</si>
  <si>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</si>
  <si>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</si>
  <si>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</si>
  <si>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</si>
  <si>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</si>
  <si>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</si>
  <si>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</si>
  <si>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</si>
  <si>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</si>
  <si>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</si>
  <si>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</si>
  <si>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</si>
  <si>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</si>
  <si>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</si>
  <si>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</si>
  <si>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</si>
  <si>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</si>
  <si>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</si>
  <si>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</si>
  <si>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</si>
  <si>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</si>
  <si>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</si>
  <si>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</si>
  <si>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</si>
  <si>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</si>
  <si>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</si>
  <si>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</si>
  <si>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</si>
  <si>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</si>
  <si>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</si>
  <si>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</si>
  <si>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</si>
  <si>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</si>
  <si>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</si>
  <si>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</si>
  <si>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</si>
  <si>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</si>
  <si>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</si>
  <si>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</si>
  <si>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</si>
  <si>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</si>
  <si>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</si>
  <si>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</si>
  <si>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</si>
  <si>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</si>
  <si>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</si>
  <si>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</si>
  <si>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</si>
  <si>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</si>
  <si>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</si>
  <si>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</si>
  <si>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</si>
  <si>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</si>
  <si>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</si>
  <si>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</si>
  <si>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</si>
  <si>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</si>
  <si>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</si>
  <si>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</si>
  <si>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</si>
  <si>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</si>
  <si>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</si>
  <si>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</si>
  <si>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</si>
  <si>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</si>
  <si>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</si>
  <si>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</si>
  <si>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</si>
  <si>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</si>
  <si>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</si>
  <si>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</si>
  <si>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</si>
  <si>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</si>
  <si>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</si>
  <si>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</si>
  <si>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</si>
  <si>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</si>
  <si>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</si>
  <si>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</si>
  <si>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</si>
  <si>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</si>
  <si>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</si>
  <si>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</si>
  <si>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</si>
  <si>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</si>
  <si>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</si>
  <si>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</si>
  <si>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</si>
  <si>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</si>
  <si>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</si>
  <si>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</si>
  <si>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</si>
  <si>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</si>
  <si>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</si>
  <si>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</si>
  <si>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</si>
  <si>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</si>
  <si>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</si>
  <si>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</si>
  <si>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</si>
  <si>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</si>
  <si>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</si>
  <si>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</si>
  <si>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</si>
  <si>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</si>
  <si>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</si>
  <si>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</si>
  <si>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</si>
  <si>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</si>
  <si>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</si>
  <si>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</si>
  <si>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</si>
  <si>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</si>
  <si>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</si>
  <si>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</si>
  <si>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</si>
  <si>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</si>
  <si>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</si>
  <si>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</si>
  <si>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</si>
  <si>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</si>
  <si>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</si>
  <si>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</si>
  <si>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</si>
  <si>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</si>
  <si>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</si>
  <si>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</si>
  <si>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</si>
  <si>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</si>
  <si>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</si>
  <si>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</si>
  <si>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</si>
  <si>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</si>
  <si>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</si>
  <si>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</si>
  <si>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</si>
  <si>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</si>
  <si>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</si>
  <si>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</si>
  <si>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</si>
  <si>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</si>
  <si>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</si>
  <si>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</si>
  <si>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</si>
  <si>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</si>
  <si>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</si>
  <si>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</si>
  <si>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</si>
  <si>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</si>
  <si>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</si>
  <si>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</si>
  <si>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</si>
  <si>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</si>
  <si>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</si>
  <si>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</si>
  <si>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</si>
  <si>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</si>
  <si>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</si>
  <si>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</si>
  <si>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</si>
  <si>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</si>
  <si>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</si>
  <si>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</si>
  <si>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</si>
  <si>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</si>
  <si>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</si>
  <si>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</si>
  <si>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</si>
  <si>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</si>
  <si>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</si>
  <si>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</si>
  <si>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</si>
  <si>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</si>
  <si>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</si>
  <si>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</si>
  <si>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</si>
  <si>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</si>
  <si>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</si>
  <si>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</si>
  <si>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</si>
  <si>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</si>
  <si>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</si>
  <si>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</si>
  <si>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</si>
  <si>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</si>
  <si>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</si>
  <si>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</si>
  <si>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</si>
  <si>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</si>
  <si>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</si>
  <si>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</si>
  <si>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</si>
  <si>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</si>
  <si>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</si>
  <si>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</si>
  <si>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</si>
  <si>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</si>
  <si>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</si>
  <si>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</si>
  <si>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</si>
  <si>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</si>
  <si>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</si>
  <si>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</si>
  <si>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</si>
  <si>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</si>
  <si>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</si>
  <si>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</si>
  <si>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</si>
  <si>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</si>
  <si>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</si>
  <si>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</si>
  <si>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</si>
  <si>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</si>
  <si>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</si>
  <si>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</si>
  <si>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</si>
  <si>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</si>
  <si>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</si>
  <si>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</si>
  <si>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</si>
  <si>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</si>
  <si>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</si>
  <si>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</si>
  <si>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</si>
  <si>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</si>
  <si>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</si>
  <si>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</si>
  <si>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</si>
  <si>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</si>
  <si>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</si>
  <si>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</si>
  <si>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</si>
  <si>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</si>
  <si>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</si>
  <si>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</si>
  <si>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</si>
  <si>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</si>
  <si>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</si>
  <si>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</si>
  <si>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</si>
  <si>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</si>
  <si>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</si>
  <si>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</si>
  <si>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</si>
  <si>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</si>
  <si>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</si>
  <si>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</si>
  <si>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</si>
  <si>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</si>
  <si>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</si>
  <si>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</si>
  <si>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</si>
  <si>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</si>
  <si>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</si>
  <si>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</si>
  <si>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</si>
  <si>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</si>
  <si>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</si>
  <si>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</si>
  <si>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</si>
  <si>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</si>
  <si>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</si>
  <si>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</si>
  <si>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</si>
  <si>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</si>
  <si>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</si>
  <si>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</si>
  <si>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</si>
  <si>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</si>
  <si>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</si>
  <si>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</si>
  <si>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</si>
  <si>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</si>
  <si>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</si>
  <si>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</si>
  <si>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</si>
  <si>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</si>
  <si>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</si>
  <si>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</si>
  <si>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</si>
  <si>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</si>
  <si>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</si>
  <si>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</si>
  <si>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</si>
  <si>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</si>
  <si>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</si>
  <si>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</si>
  <si>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</si>
  <si>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</si>
  <si>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</si>
  <si>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</si>
  <si>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</si>
  <si>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</si>
  <si>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</si>
  <si>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</si>
  <si>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</si>
  <si>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</si>
  <si>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</si>
  <si>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</si>
  <si>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</si>
  <si>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</si>
  <si>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</si>
  <si>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</si>
  <si>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</si>
  <si>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</si>
  <si>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</si>
  <si>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</si>
  <si>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</si>
  <si>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</si>
  <si>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</si>
  <si>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</si>
  <si>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</si>
  <si>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</si>
  <si>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</si>
  <si>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</si>
  <si>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</si>
  <si>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</si>
  <si>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</si>
  <si>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</si>
  <si>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</si>
  <si>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</si>
  <si>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</si>
  <si>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</si>
  <si>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</si>
  <si>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</si>
  <si>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</si>
  <si>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</si>
  <si>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</si>
  <si>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</si>
  <si>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</si>
  <si>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</si>
  <si>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</si>
  <si>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</si>
  <si>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</si>
  <si>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</si>
  <si>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</si>
  <si>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</si>
  <si>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</si>
  <si>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</si>
  <si>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</si>
  <si>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</si>
  <si>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</si>
  <si>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</si>
  <si>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</si>
  <si>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</si>
  <si>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</si>
  <si>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</si>
  <si>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</si>
  <si>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</si>
  <si>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</si>
  <si>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</si>
  <si>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</si>
  <si>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</si>
  <si>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</si>
  <si>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</si>
  <si>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</si>
  <si>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</si>
  <si>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</si>
  <si>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</si>
  <si>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</si>
  <si>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</si>
  <si>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</si>
  <si>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</si>
  <si>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</si>
  <si>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</si>
  <si>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</si>
  <si>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</si>
  <si>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</si>
  <si>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</si>
  <si>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</si>
  <si>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</si>
  <si>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</si>
  <si>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</si>
  <si>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</si>
  <si>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</si>
  <si>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</si>
  <si>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</si>
  <si>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</si>
  <si>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</si>
  <si>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</si>
  <si>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</si>
  <si>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</si>
  <si>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</si>
  <si>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</si>
  <si>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</si>
  <si>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</si>
  <si>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</si>
  <si>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</si>
  <si>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</si>
  <si>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</si>
  <si>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</si>
  <si>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</si>
  <si>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</si>
  <si>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</si>
  <si>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</si>
  <si>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</si>
  <si>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</si>
  <si>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</si>
  <si>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</si>
  <si>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</si>
  <si>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</si>
  <si>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</si>
  <si>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</si>
  <si>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</si>
  <si>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</si>
  <si>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</si>
  <si>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</si>
  <si>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</si>
  <si>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</si>
  <si>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</si>
  <si>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</si>
  <si>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</si>
  <si>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</si>
  <si>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</si>
  <si>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</si>
  <si>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</si>
  <si>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</si>
  <si>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</si>
  <si>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</si>
  <si>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</si>
  <si>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</si>
  <si>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</si>
  <si>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</si>
  <si>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</si>
  <si>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</si>
  <si>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</si>
  <si>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</si>
  <si>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</si>
  <si>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</si>
  <si>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</si>
  <si>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</si>
  <si>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</si>
  <si>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</si>
  <si>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</si>
  <si>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</si>
  <si>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</si>
  <si>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</si>
  <si>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</si>
  <si>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</si>
  <si>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</si>
  <si>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</si>
  <si>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</si>
  <si>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</si>
  <si>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</si>
  <si>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</si>
  <si>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</si>
  <si>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</si>
  <si>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</si>
  <si>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</si>
  <si>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</si>
  <si>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</si>
  <si>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</si>
  <si>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</si>
  <si>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</si>
  <si>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</si>
  <si>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</si>
  <si>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</si>
  <si>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</si>
  <si>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</si>
  <si>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</si>
  <si>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</si>
  <si>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</si>
  <si>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</si>
  <si>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</si>
  <si>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</si>
  <si>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</si>
  <si>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</si>
  <si>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</si>
  <si>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</si>
  <si>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</si>
  <si>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</si>
  <si>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</si>
  <si>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</si>
  <si>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</si>
  <si>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</si>
  <si>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</si>
  <si>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</si>
  <si>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</si>
  <si>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</si>
  <si>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</si>
  <si>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</si>
  <si>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</si>
  <si>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</si>
  <si>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</si>
  <si>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</si>
  <si>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</si>
  <si>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</si>
  <si>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</si>
  <si>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</si>
  <si>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</si>
  <si>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</si>
  <si>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</si>
  <si>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</si>
  <si>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</si>
  <si>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</si>
  <si>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</si>
  <si>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</si>
  <si>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</si>
  <si>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</si>
  <si>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</si>
  <si>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</si>
  <si>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</si>
  <si>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</si>
  <si>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</si>
  <si>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</si>
  <si>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</si>
  <si>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</si>
  <si>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</si>
  <si>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</si>
  <si>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</si>
  <si>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</si>
  <si>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</si>
  <si>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</si>
  <si>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</si>
  <si>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</si>
  <si>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</si>
  <si>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</si>
  <si>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</si>
  <si>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</si>
  <si>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</si>
  <si>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</si>
  <si>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</si>
  <si>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</si>
  <si>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</si>
  <si>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</si>
  <si>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</si>
  <si>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</si>
  <si>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</si>
  <si>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</si>
  <si>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</si>
  <si>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</si>
  <si>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</si>
  <si>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</si>
  <si>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</si>
  <si>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</si>
  <si>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</si>
  <si>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</si>
  <si>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</si>
  <si>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</si>
  <si>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</si>
  <si>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</si>
  <si>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</si>
  <si>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</si>
  <si>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</si>
  <si>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</si>
  <si>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</si>
  <si>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</si>
  <si>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</si>
  <si>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</si>
  <si>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</si>
  <si>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</si>
  <si>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</si>
  <si>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</si>
  <si>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</si>
  <si>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</si>
  <si>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</si>
  <si>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</si>
  <si>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</si>
  <si>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</si>
  <si>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</si>
  <si>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</si>
  <si>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</si>
  <si>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</si>
  <si>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</si>
  <si>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</si>
  <si>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</si>
  <si>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</si>
  <si>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</si>
  <si>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</si>
  <si>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</si>
  <si>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</si>
  <si>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</si>
  <si>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</si>
  <si>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</si>
  <si>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</si>
  <si>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</si>
  <si>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</si>
  <si>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</si>
  <si>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</si>
  <si>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</si>
  <si>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</si>
  <si>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</si>
  <si>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</si>
  <si>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</si>
  <si>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</si>
  <si>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</si>
  <si>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</si>
  <si>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</si>
  <si>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</si>
  <si>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</si>
  <si>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</si>
  <si>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</si>
  <si>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</si>
  <si>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</si>
  <si>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</si>
  <si>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</si>
  <si>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</si>
  <si>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</si>
  <si>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</si>
  <si>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</si>
  <si>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</si>
  <si>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</si>
  <si>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</si>
  <si>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</si>
  <si>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</si>
  <si>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</si>
  <si>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</si>
  <si>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</si>
  <si>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</si>
  <si>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</si>
  <si>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</si>
  <si>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</si>
  <si>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</si>
  <si>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</si>
  <si>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</si>
  <si>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</si>
  <si>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</si>
  <si>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</si>
  <si>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</si>
  <si>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</si>
  <si>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</si>
  <si>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</si>
  <si>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</si>
  <si>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</si>
  <si>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</si>
  <si>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</si>
  <si>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</si>
  <si>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</si>
  <si>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</si>
  <si>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</si>
  <si>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</si>
  <si>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</si>
  <si>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</si>
  <si>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</si>
  <si>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</si>
  <si>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</si>
  <si>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</si>
  <si>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</si>
  <si>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</si>
  <si>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</si>
  <si>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</si>
  <si>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</si>
  <si>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</si>
  <si>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</si>
  <si>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</si>
  <si>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</si>
  <si>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</si>
  <si>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</si>
  <si>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</si>
  <si>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</si>
  <si>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</si>
  <si>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</si>
  <si>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</si>
  <si>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</si>
  <si>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</si>
  <si>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</si>
  <si>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</si>
  <si>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</si>
  <si>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</si>
  <si>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</si>
  <si>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</si>
  <si>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</si>
  <si>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</si>
  <si>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</si>
  <si>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</si>
  <si>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</si>
  <si>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</si>
  <si>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</si>
  <si>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</si>
  <si>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</si>
  <si>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</si>
  <si>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</si>
  <si>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</si>
  <si>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</si>
  <si>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</si>
  <si>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</si>
  <si>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</si>
  <si>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</si>
  <si>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</si>
  <si>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</si>
  <si>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</si>
  <si>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</si>
  <si>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</si>
  <si>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</si>
  <si>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</si>
  <si>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</si>
  <si>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</si>
  <si>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</si>
  <si>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</si>
  <si>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</si>
  <si>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</si>
  <si>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</si>
  <si>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</si>
  <si>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</si>
  <si>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</si>
  <si>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</si>
  <si>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</si>
  <si>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</si>
  <si>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</si>
  <si>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</si>
  <si>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</si>
  <si>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</si>
  <si>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</si>
  <si>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</si>
  <si>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</si>
  <si>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</si>
  <si>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</si>
  <si>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</si>
  <si>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</si>
  <si>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</si>
  <si>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</si>
  <si>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</si>
  <si>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</si>
  <si>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</si>
  <si>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</si>
  <si>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</si>
  <si>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</si>
  <si>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</si>
  <si>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</si>
  <si>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</si>
  <si>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</si>
  <si>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</si>
  <si>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</si>
  <si>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</si>
  <si>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</si>
  <si>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</si>
  <si>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</si>
  <si>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</si>
  <si>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</si>
  <si>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</si>
  <si>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</si>
  <si>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</si>
  <si>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</si>
  <si>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</si>
  <si>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</si>
  <si>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</si>
  <si>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</si>
  <si>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</si>
  <si>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</si>
  <si>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</si>
  <si>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</si>
  <si>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</si>
  <si>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</si>
  <si>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</si>
  <si>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</si>
  <si>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</si>
  <si>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</si>
  <si>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</si>
  <si>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</si>
  <si>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</si>
  <si>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</si>
  <si>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</si>
  <si>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</si>
  <si>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</si>
  <si>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</si>
  <si>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</si>
  <si>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</si>
  <si>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</si>
  <si>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</si>
  <si>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</si>
  <si>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</si>
  <si>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</si>
  <si>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</si>
  <si>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</si>
  <si>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</si>
  <si>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</si>
  <si>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</si>
  <si>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</si>
  <si>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</si>
  <si>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</si>
  <si>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</si>
  <si>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</si>
  <si>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</si>
  <si>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</si>
  <si>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</si>
  <si>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</si>
  <si>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</si>
  <si>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</si>
  <si>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</si>
  <si>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</si>
  <si>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</si>
  <si>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</si>
  <si>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</si>
  <si>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</si>
  <si>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</si>
  <si>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</si>
  <si>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</si>
  <si>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</si>
  <si>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</si>
  <si>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</si>
  <si>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</si>
  <si>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</si>
  <si>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</si>
  <si>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</si>
  <si>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</si>
  <si>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</si>
  <si>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</si>
  <si>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</si>
  <si>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</si>
  <si>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</si>
  <si>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</si>
  <si>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</si>
  <si>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</si>
  <si>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</si>
  <si>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</si>
  <si>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</si>
  <si>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</si>
  <si>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</si>
  <si>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</si>
  <si>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</si>
  <si>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</si>
  <si>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</si>
  <si>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</si>
  <si>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</si>
  <si>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</si>
  <si>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</si>
  <si>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</si>
  <si>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</si>
  <si>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</si>
  <si>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</si>
  <si>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</si>
  <si>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</si>
  <si>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</si>
  <si>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</si>
  <si>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</si>
  <si>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</si>
  <si>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</si>
  <si>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</si>
  <si>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</si>
  <si>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</si>
  <si>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</si>
  <si>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</si>
  <si>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</si>
  <si>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</si>
  <si>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</si>
  <si>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</si>
  <si>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</si>
  <si>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</si>
  <si>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</si>
  <si>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</si>
  <si>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</si>
  <si>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</si>
  <si>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</si>
  <si>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</si>
  <si>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</si>
  <si>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</si>
  <si>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</si>
  <si>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</si>
  <si>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</si>
  <si>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</si>
  <si>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</si>
  <si>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</si>
  <si>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</si>
  <si>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</si>
  <si>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</si>
  <si>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</si>
  <si>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</si>
  <si>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</si>
  <si>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</si>
  <si>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</si>
  <si>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</si>
  <si>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</si>
  <si>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</si>
  <si>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</si>
  <si>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</si>
  <si>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</si>
  <si>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</si>
  <si>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</si>
  <si>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</si>
  <si>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</si>
  <si>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</si>
  <si>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</si>
  <si>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</si>
  <si>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</si>
  <si>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</si>
  <si>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</si>
  <si>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</si>
  <si>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</si>
  <si>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</si>
  <si>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</si>
  <si>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</si>
  <si>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</si>
  <si>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</si>
  <si>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</si>
  <si>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</si>
  <si>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</si>
  <si>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</si>
  <si>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</si>
  <si>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</si>
  <si>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</si>
  <si>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</si>
  <si>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</si>
  <si>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</si>
  <si>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</si>
  <si>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</si>
  <si>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</si>
  <si>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</si>
  <si>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</si>
  <si>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</si>
  <si>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</si>
  <si>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</si>
  <si>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</si>
  <si>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</si>
  <si>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</si>
  <si>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</si>
  <si>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</si>
  <si>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</si>
  <si>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</si>
  <si>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</si>
  <si>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</si>
  <si>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</si>
  <si>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</si>
  <si>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</si>
  <si>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</si>
  <si>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</si>
  <si>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</si>
  <si>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</si>
  <si>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</si>
  <si>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</si>
  <si>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</si>
  <si>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</si>
  <si>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</si>
  <si>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</si>
  <si>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</si>
  <si>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</si>
  <si>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</si>
  <si>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</si>
  <si>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</si>
  <si>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</si>
  <si>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</si>
  <si>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</si>
  <si>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</si>
  <si>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</si>
  <si>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</si>
  <si>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</si>
  <si>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</si>
  <si>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</si>
  <si>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</si>
  <si>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</si>
  <si>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</si>
  <si>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</si>
  <si>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</si>
  <si>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</si>
  <si>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</si>
  <si>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</si>
  <si>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</si>
  <si>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</si>
  <si>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</si>
  <si>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</si>
  <si>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</si>
  <si>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</si>
  <si>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</si>
  <si>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</si>
  <si>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</si>
  <si>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</si>
  <si>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</si>
  <si>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</si>
  <si>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</si>
  <si>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</si>
  <si>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</si>
  <si>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</si>
  <si>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</si>
  <si>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</si>
  <si>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</si>
  <si>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</si>
  <si>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</si>
  <si>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</si>
  <si>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</si>
  <si>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</si>
  <si>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</si>
  <si>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</si>
  <si>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</si>
  <si>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</si>
  <si>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</si>
  <si>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</si>
  <si>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</si>
  <si>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</si>
  <si>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</si>
  <si>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</si>
  <si>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</si>
  <si>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</si>
  <si>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</si>
  <si>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</si>
  <si>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</si>
  <si>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</si>
  <si>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</si>
  <si>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</si>
  <si>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</si>
  <si>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</si>
  <si>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</si>
  <si>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</si>
  <si>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</si>
  <si>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</si>
  <si>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</si>
  <si>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</si>
  <si>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</si>
  <si>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</si>
  <si>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</si>
  <si>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</si>
  <si>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</si>
  <si>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</si>
  <si>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</si>
  <si>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</si>
  <si>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</si>
  <si>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</si>
  <si>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</si>
  <si>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</si>
  <si>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</si>
  <si>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</si>
  <si>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</si>
  <si>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</si>
  <si>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</si>
  <si>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</si>
  <si>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</si>
  <si>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</si>
  <si>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</si>
  <si>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</si>
  <si>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</si>
  <si>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</si>
  <si>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</si>
  <si>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</si>
  <si>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</si>
  <si>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</si>
  <si>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</si>
  <si>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</si>
  <si>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</si>
  <si>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</si>
  <si>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</si>
  <si>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</si>
  <si>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</si>
  <si>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</si>
  <si>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</si>
  <si>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</si>
  <si>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</si>
  <si>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</si>
  <si>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</si>
  <si>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</si>
  <si>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</si>
  <si>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</si>
  <si>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</si>
  <si>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</si>
  <si>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</si>
  <si>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</si>
  <si>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</si>
  <si>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</si>
  <si>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</si>
  <si>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</si>
  <si>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</si>
  <si>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</si>
  <si>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</si>
  <si>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</si>
  <si>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</si>
  <si>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</si>
  <si>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</si>
  <si>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</si>
  <si>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</si>
  <si>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</si>
  <si>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</si>
  <si>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</si>
  <si>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</si>
  <si>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</si>
  <si>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</si>
  <si>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</si>
  <si>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</si>
  <si>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</si>
  <si>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</si>
  <si>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</si>
  <si>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</si>
  <si>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</si>
  <si>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</si>
  <si>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</si>
  <si>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</si>
  <si>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</si>
  <si>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</si>
  <si>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</si>
  <si>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</si>
  <si>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</si>
  <si>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</si>
  <si>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</si>
  <si>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</si>
  <si>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</si>
  <si>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</si>
  <si>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</si>
  <si>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</si>
  <si>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</si>
  <si>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</si>
  <si>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</si>
  <si>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</si>
  <si>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</si>
  <si>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</si>
  <si>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</si>
  <si>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</si>
  <si>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</si>
  <si>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</si>
  <si>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</si>
  <si>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</si>
  <si>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</si>
  <si>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</si>
  <si>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</si>
  <si>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</si>
  <si>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</si>
  <si>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</si>
  <si>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</si>
  <si>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</si>
  <si>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</si>
  <si>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</si>
  <si>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</si>
  <si>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</si>
  <si>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</si>
  <si>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</si>
  <si>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</si>
  <si>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</si>
  <si>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</si>
  <si>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</si>
  <si>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</si>
  <si>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</si>
  <si>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</si>
  <si>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</si>
  <si>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</si>
  <si>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</si>
  <si>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</si>
  <si>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</si>
  <si>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</si>
  <si>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</si>
  <si>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</si>
  <si>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</si>
  <si>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</si>
  <si>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</si>
  <si>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</si>
  <si>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</si>
  <si>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</si>
  <si>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</si>
  <si>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</si>
  <si>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</si>
  <si>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</si>
  <si>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</si>
  <si>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</si>
  <si>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</si>
  <si>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</si>
  <si>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</si>
  <si>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</si>
  <si>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</si>
  <si>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</si>
  <si>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</si>
  <si>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</si>
  <si>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</si>
  <si>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</si>
  <si>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</si>
  <si>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</si>
  <si>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</si>
  <si>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</si>
  <si>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</si>
  <si>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</si>
  <si>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</si>
  <si>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</si>
  <si>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</si>
  <si>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</si>
  <si>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</si>
  <si>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</si>
  <si>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</si>
  <si>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</si>
  <si>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</si>
  <si>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</si>
  <si>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</si>
  <si>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</si>
  <si>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</si>
  <si>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</si>
  <si>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</si>
  <si>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</si>
  <si>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</si>
  <si>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</si>
  <si>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</si>
  <si>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</si>
  <si>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</si>
  <si>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</si>
  <si>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</si>
  <si>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</si>
  <si>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</si>
  <si>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</si>
  <si>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</si>
  <si>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</si>
  <si>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</si>
  <si>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</si>
  <si>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</si>
  <si>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</si>
  <si>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</si>
  <si>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</si>
  <si>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</si>
  <si>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</si>
  <si>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</si>
  <si>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</si>
  <si>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</si>
  <si>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</si>
  <si>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</si>
  <si>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</si>
  <si>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</si>
  <si>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</si>
  <si>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</si>
  <si>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</si>
  <si>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</si>
  <si>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</si>
  <si>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</si>
  <si>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</si>
  <si>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</si>
  <si>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</si>
  <si>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</si>
  <si>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</si>
  <si>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</si>
  <si>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</si>
  <si>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</si>
  <si>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</si>
  <si>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</si>
  <si>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</si>
  <si>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</si>
  <si>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</si>
  <si>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</si>
  <si>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</si>
  <si>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</si>
  <si>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</si>
  <si>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</si>
  <si>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</si>
  <si>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</si>
  <si>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</si>
  <si>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</si>
  <si>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</si>
  <si>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</si>
  <si>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</si>
  <si>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</si>
  <si>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</si>
  <si>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</si>
  <si>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</si>
  <si>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</si>
  <si>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</si>
  <si>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</si>
  <si>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</si>
  <si>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</si>
  <si>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</si>
  <si>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</si>
  <si>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</si>
  <si>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</si>
  <si>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</si>
  <si>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</si>
  <si>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</si>
  <si>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</si>
  <si>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</si>
  <si>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</si>
  <si>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</si>
  <si>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</si>
  <si>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</si>
  <si>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</si>
  <si>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</si>
  <si>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</si>
  <si>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</si>
  <si>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</si>
  <si>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</si>
  <si>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</si>
  <si>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</si>
  <si>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</si>
  <si>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</si>
  <si>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</si>
  <si>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</si>
  <si>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</si>
  <si>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</si>
  <si>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</si>
  <si>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</si>
  <si>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</si>
  <si>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</si>
  <si>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</si>
  <si>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</si>
  <si>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</si>
  <si>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</si>
  <si>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</si>
  <si>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</si>
  <si>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</si>
  <si>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</si>
  <si>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</si>
  <si>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</si>
  <si>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</si>
  <si>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</si>
  <si>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</si>
  <si>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</si>
  <si>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</si>
  <si>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</si>
  <si>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</si>
  <si>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</si>
  <si>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</si>
  <si>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</si>
  <si>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</si>
  <si>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</si>
  <si>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</si>
  <si>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</si>
  <si>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</si>
  <si>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</si>
  <si>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</si>
  <si>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</si>
  <si>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</si>
  <si>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</si>
  <si>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</si>
  <si>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</si>
  <si>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</si>
  <si>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</si>
  <si>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</si>
  <si>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</si>
  <si>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</si>
  <si>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</si>
  <si>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</si>
  <si>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</si>
  <si>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</si>
  <si>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</si>
  <si>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</si>
  <si>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</si>
  <si>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</si>
  <si>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</si>
  <si>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</si>
  <si>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</si>
  <si>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</si>
  <si>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</si>
  <si>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</si>
  <si>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</si>
  <si>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</si>
  <si>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</si>
  <si>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</si>
  <si>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</si>
  <si>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</si>
  <si>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</si>
  <si>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</si>
  <si>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</si>
  <si>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</si>
  <si>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</si>
  <si>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</si>
  <si>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</si>
  <si>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</si>
  <si>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</si>
  <si>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</si>
  <si>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</si>
  <si>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</si>
  <si>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</si>
  <si>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</si>
  <si>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</si>
  <si>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</si>
  <si>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</si>
  <si>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</si>
  <si>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</si>
  <si>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</si>
  <si>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</si>
  <si>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</si>
  <si>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</si>
  <si>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</si>
  <si>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</si>
  <si>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</si>
  <si>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</si>
  <si>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</si>
  <si>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</si>
  <si>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</si>
  <si>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</si>
  <si>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</si>
  <si>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</si>
  <si>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</si>
  <si>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</si>
  <si>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</si>
  <si>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</si>
  <si>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</si>
  <si>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</si>
  <si>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</si>
  <si>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</si>
  <si>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</si>
  <si>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</si>
  <si>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</si>
  <si>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</si>
  <si>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</si>
  <si>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</si>
  <si>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</si>
  <si>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</si>
  <si>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</si>
  <si>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</si>
  <si>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</si>
  <si>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</si>
  <si>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</si>
  <si>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</si>
  <si>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</si>
  <si>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</si>
  <si>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</si>
  <si>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</si>
  <si>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</si>
  <si>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</si>
  <si>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</si>
  <si>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</si>
  <si>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</si>
  <si>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</si>
  <si>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</si>
  <si>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</si>
  <si>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</si>
  <si>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</si>
  <si>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</si>
  <si>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</si>
  <si>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</si>
  <si>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</si>
  <si>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</si>
  <si>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</si>
  <si>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</si>
  <si>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</si>
  <si>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</si>
  <si>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</si>
  <si>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</si>
  <si>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</si>
  <si>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</si>
  <si>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</si>
  <si>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</si>
  <si>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</si>
  <si>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</si>
  <si>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</si>
  <si>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</si>
  <si>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</si>
  <si>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</si>
  <si>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</si>
  <si>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</si>
  <si>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</si>
  <si>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</si>
  <si>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</si>
  <si>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</si>
  <si>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</si>
  <si>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</si>
  <si>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</si>
  <si>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</si>
  <si>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</si>
  <si>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</si>
  <si>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</si>
  <si>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</si>
  <si>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</si>
  <si>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</si>
  <si>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</si>
  <si>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</si>
  <si>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</si>
  <si>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</si>
  <si>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</si>
  <si>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</si>
  <si>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</si>
  <si>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</si>
  <si>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</si>
  <si>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</si>
  <si>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</si>
  <si>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</si>
  <si>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</si>
  <si>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</si>
  <si>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</si>
  <si>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</si>
  <si>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</si>
  <si>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</si>
  <si>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</si>
  <si>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</si>
  <si>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</si>
  <si>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</si>
  <si>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</si>
  <si>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</si>
  <si>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</si>
  <si>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</si>
  <si>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</si>
  <si>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</si>
  <si>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</si>
  <si>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</si>
  <si>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</si>
  <si>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</si>
  <si>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</si>
  <si>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</si>
  <si>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</si>
  <si>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</si>
  <si>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</si>
  <si>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</si>
  <si>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</si>
  <si>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</si>
  <si>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</si>
  <si>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</si>
  <si>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</si>
  <si>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</si>
  <si>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</si>
  <si>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</si>
  <si>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</si>
  <si>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</si>
  <si>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</si>
  <si>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</si>
  <si>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</si>
  <si>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</si>
  <si>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</si>
  <si>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</si>
  <si>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</si>
  <si>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</si>
  <si>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</si>
  <si>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</si>
  <si>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</si>
  <si>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</si>
  <si>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</si>
  <si>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</si>
  <si>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</si>
  <si>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</si>
  <si>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</si>
  <si>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</si>
  <si>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</si>
  <si>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</si>
  <si>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</si>
  <si>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</si>
  <si>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</si>
  <si>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</si>
  <si>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</si>
  <si>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</si>
  <si>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</si>
  <si>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</si>
  <si>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</si>
  <si>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</si>
  <si>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</si>
  <si>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</si>
  <si>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</si>
  <si>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</si>
  <si>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</si>
  <si>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</si>
  <si>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</si>
  <si>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</si>
  <si>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</si>
  <si>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</si>
  <si>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</si>
  <si>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</si>
  <si>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</si>
  <si>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</si>
  <si>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</si>
  <si>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</si>
  <si>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</si>
  <si>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</si>
  <si>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</si>
  <si>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</si>
  <si>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</si>
  <si>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</si>
  <si>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</si>
  <si>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</si>
  <si>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</si>
  <si>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</si>
  <si>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</si>
  <si>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</si>
  <si>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</si>
  <si>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</si>
  <si>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</si>
  <si>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</si>
  <si>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</si>
  <si>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</si>
  <si>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</si>
  <si>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</si>
  <si>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</si>
  <si>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</si>
  <si>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</si>
  <si>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</si>
  <si>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</si>
  <si>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</si>
  <si>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</si>
  <si>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</si>
  <si>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</si>
  <si>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</si>
  <si>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</si>
  <si>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</si>
  <si>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</si>
  <si>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</si>
  <si>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</si>
  <si>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</si>
  <si>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</si>
  <si>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</si>
  <si>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</si>
  <si>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</si>
  <si>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</si>
  <si>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</si>
  <si>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</si>
  <si>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</si>
  <si>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</si>
  <si>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</si>
  <si>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</si>
  <si>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</si>
  <si>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</si>
  <si>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</si>
  <si>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</si>
  <si>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</si>
  <si>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</si>
  <si>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</si>
  <si>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</si>
  <si>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</si>
  <si>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</si>
  <si>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</si>
  <si>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</si>
  <si>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</si>
  <si>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</si>
  <si>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</si>
  <si>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</si>
  <si>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</si>
  <si>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</si>
  <si>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</si>
  <si>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</si>
  <si>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</si>
  <si>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</si>
  <si>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</si>
  <si>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</si>
  <si>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</si>
  <si>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</si>
  <si>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</si>
  <si>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</si>
  <si>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</si>
  <si>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</si>
  <si>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</si>
  <si>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</si>
  <si>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</si>
  <si>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</si>
  <si>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</si>
  <si>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</si>
  <si>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</si>
  <si>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</si>
  <si>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</si>
  <si>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</si>
  <si>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</si>
  <si>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</si>
  <si>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</si>
  <si>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</si>
  <si>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</si>
  <si>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</si>
  <si>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</si>
  <si>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</si>
  <si>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</si>
  <si>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</si>
  <si>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</si>
  <si>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</si>
  <si>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</si>
  <si>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</si>
  <si>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</si>
  <si>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</si>
  <si>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</si>
  <si>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</si>
  <si>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</si>
  <si>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</si>
  <si>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</si>
  <si>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</si>
  <si>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</si>
  <si>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</si>
  <si>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</si>
  <si>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</si>
  <si>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</si>
  <si>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</si>
  <si>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</si>
  <si>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</si>
  <si>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</si>
  <si>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</si>
  <si>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</si>
  <si>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</si>
  <si>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</si>
  <si>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</si>
  <si>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</si>
  <si>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</si>
  <si>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</si>
  <si>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</si>
  <si>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</si>
  <si>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</si>
  <si>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</si>
  <si>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</si>
  <si>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</si>
  <si>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</si>
  <si>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</si>
  <si>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</si>
  <si>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</si>
  <si>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</si>
  <si>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</si>
  <si>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</si>
  <si>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</si>
  <si>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</si>
  <si>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</si>
  <si>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</si>
  <si>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</si>
  <si>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</si>
  <si>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</si>
  <si>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</si>
  <si>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</si>
  <si>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</si>
  <si>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</si>
  <si>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</si>
  <si>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</si>
  <si>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</si>
  <si>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</si>
  <si>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</si>
  <si>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</si>
  <si>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</si>
  <si>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</si>
  <si>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</si>
  <si>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</si>
  <si>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</si>
  <si>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</si>
  <si>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</si>
  <si>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</si>
  <si>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</si>
  <si>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</si>
  <si>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</si>
  <si>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</si>
  <si>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</si>
  <si>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</si>
  <si>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</si>
  <si>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</si>
  <si>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</si>
  <si>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</si>
  <si>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</si>
  <si>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</si>
  <si>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</si>
  <si>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</si>
  <si>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</si>
  <si>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</si>
  <si>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</si>
  <si>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</si>
  <si>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</si>
  <si>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</si>
  <si>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</si>
  <si>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</si>
  <si>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</si>
  <si>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</si>
  <si>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</si>
  <si>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</si>
  <si>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</si>
  <si>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</si>
  <si>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</si>
  <si>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</si>
  <si>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</si>
  <si>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</si>
  <si>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</si>
  <si>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</si>
  <si>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</si>
  <si>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</si>
  <si>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</si>
  <si>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</si>
  <si>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</si>
  <si>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</si>
  <si>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</si>
  <si>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</si>
  <si>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</si>
  <si>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</si>
  <si>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</si>
  <si>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</si>
  <si>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</si>
  <si>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</si>
  <si>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</si>
  <si>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</si>
  <si>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</si>
  <si>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</si>
  <si>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</si>
  <si>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</si>
  <si>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</si>
  <si>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</si>
  <si>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</si>
  <si>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</si>
  <si>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</si>
  <si>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</si>
  <si>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</si>
  <si>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</si>
  <si>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</si>
  <si>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</si>
  <si>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</si>
  <si>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</si>
  <si>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</si>
  <si>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</si>
  <si>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</si>
  <si>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</si>
  <si>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</si>
  <si>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</si>
  <si>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</si>
  <si>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</si>
  <si>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</si>
  <si>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</si>
  <si>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</si>
  <si>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</si>
  <si>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</si>
  <si>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</si>
  <si>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</si>
  <si>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</si>
  <si>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</si>
  <si>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</si>
  <si>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</si>
  <si>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</si>
  <si>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</si>
  <si>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</si>
  <si>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</si>
  <si>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</si>
  <si>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</si>
  <si>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</si>
  <si>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</si>
  <si>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</si>
  <si>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</si>
  <si>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</si>
  <si>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</si>
  <si>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</si>
  <si>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</si>
  <si>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</si>
  <si>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</si>
  <si>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</si>
  <si>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</si>
  <si>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</si>
  <si>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</si>
  <si>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</si>
  <si>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</si>
  <si>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</si>
  <si>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</si>
  <si>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</si>
  <si>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</si>
  <si>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</si>
  <si>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</si>
  <si>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</si>
  <si>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</si>
  <si>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</si>
  <si>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</si>
  <si>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</si>
  <si>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</si>
  <si>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</si>
  <si>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</si>
  <si>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</si>
  <si>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</si>
  <si>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</si>
  <si>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</si>
  <si>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</si>
  <si>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</si>
  <si>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</si>
  <si>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</si>
  <si>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</si>
  <si>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</si>
  <si>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</si>
  <si>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</si>
  <si>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</si>
  <si>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</si>
  <si>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</si>
  <si>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</si>
  <si>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</si>
  <si>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</si>
  <si>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</si>
  <si>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</si>
  <si>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</si>
  <si>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</si>
  <si>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</si>
  <si>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</si>
  <si>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</si>
  <si>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</si>
  <si>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</si>
  <si>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</si>
  <si>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</si>
  <si>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</si>
  <si>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</si>
  <si>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</si>
  <si>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</si>
  <si>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</si>
  <si>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</si>
  <si>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</si>
  <si>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</si>
  <si>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</si>
  <si>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</si>
  <si>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</si>
  <si>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</si>
  <si>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</si>
  <si>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</si>
  <si>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</si>
  <si>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</si>
  <si>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</si>
  <si>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</si>
  <si>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</si>
  <si>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</si>
  <si>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</si>
  <si>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</si>
  <si>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</si>
  <si>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</si>
  <si>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</si>
  <si>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</si>
  <si>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</si>
  <si>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</si>
  <si>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</si>
  <si>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</si>
  <si>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</si>
  <si>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</si>
  <si>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</si>
  <si>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</si>
  <si>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</si>
  <si>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</si>
  <si>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</si>
  <si>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</si>
  <si>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</si>
  <si>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</si>
  <si>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</si>
  <si>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</si>
  <si>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</si>
  <si>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</si>
  <si>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</si>
  <si>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</si>
  <si>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</si>
  <si>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</si>
  <si>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</si>
  <si>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</si>
  <si>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</si>
  <si>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</si>
  <si>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</si>
  <si>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</si>
  <si>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</si>
  <si>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</si>
  <si>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</si>
  <si>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</si>
  <si>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</si>
  <si>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</si>
  <si>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</si>
  <si>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</si>
  <si>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</si>
  <si>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</si>
  <si>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</si>
  <si>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</si>
  <si>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</si>
  <si>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</si>
  <si>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</si>
  <si>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</si>
  <si>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</si>
  <si>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</si>
  <si>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</si>
  <si>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</si>
  <si>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</si>
  <si>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</si>
  <si>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</si>
  <si>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</si>
  <si>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</si>
  <si>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</si>
  <si>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</si>
  <si>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</si>
  <si>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</si>
  <si>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</si>
  <si>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</si>
  <si>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</si>
  <si>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</si>
  <si>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</si>
  <si>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</si>
  <si>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</si>
  <si>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</si>
  <si>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</si>
  <si>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</si>
  <si>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</si>
  <si>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</si>
  <si>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</si>
  <si>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</si>
  <si>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</si>
  <si>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</si>
  <si>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</si>
  <si>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</si>
  <si>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</si>
  <si>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</si>
  <si>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</si>
  <si>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</si>
  <si>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</si>
  <si>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</si>
  <si>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</si>
  <si>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</si>
  <si>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</si>
  <si>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</si>
  <si>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</si>
  <si>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</si>
  <si>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</si>
  <si>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</si>
  <si>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</si>
  <si>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</si>
  <si>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</si>
  <si>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</si>
  <si>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</si>
  <si>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</si>
  <si>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</si>
  <si>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</si>
  <si>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</si>
  <si>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</si>
  <si>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</si>
  <si>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</si>
  <si>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</si>
  <si>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</si>
  <si>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</si>
  <si>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</si>
  <si>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</si>
  <si>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</si>
  <si>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</si>
  <si>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</si>
  <si>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</si>
  <si>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</si>
  <si>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</si>
  <si>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</si>
  <si>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</si>
  <si>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</si>
  <si>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</si>
  <si>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</si>
  <si>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</si>
  <si>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</si>
  <si>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</si>
  <si>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</si>
  <si>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</si>
  <si>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</si>
  <si>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</si>
  <si>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</si>
  <si>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</si>
  <si>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</si>
  <si>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</si>
  <si>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</si>
  <si>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</si>
  <si>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</si>
  <si>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</si>
  <si>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</si>
  <si>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</si>
  <si>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</si>
  <si>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</si>
  <si>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</si>
  <si>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</si>
  <si>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</si>
  <si>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</si>
  <si>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</si>
  <si>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</si>
  <si>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</si>
  <si>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</si>
  <si>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</si>
  <si>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</si>
  <si>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</si>
  <si>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</si>
  <si>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</si>
  <si>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</si>
  <si>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</si>
  <si>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</si>
  <si>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</si>
  <si>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</si>
  <si>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</si>
  <si>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</si>
  <si>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</si>
  <si>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</si>
  <si>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</si>
  <si>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</si>
  <si>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</si>
  <si>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</si>
  <si>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</si>
  <si>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</si>
  <si>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</si>
  <si>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</si>
  <si>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</si>
  <si>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</si>
  <si>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</si>
  <si>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</si>
  <si>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</si>
  <si>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</si>
  <si>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</si>
  <si>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</si>
  <si>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</si>
  <si>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</si>
  <si>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</si>
  <si>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</si>
  <si>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</si>
  <si>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</si>
  <si>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</si>
  <si>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</si>
  <si>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</si>
  <si>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</si>
  <si>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</si>
  <si>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</si>
  <si>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</si>
  <si>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</si>
  <si>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</si>
  <si>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</si>
  <si>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</si>
  <si>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</si>
  <si>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</si>
  <si>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</si>
  <si>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</si>
  <si>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</si>
  <si>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</si>
  <si>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</si>
  <si>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</si>
  <si>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</si>
  <si>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</si>
  <si>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</si>
  <si>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</si>
  <si>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</si>
  <si>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</si>
  <si>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</si>
  <si>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</si>
  <si>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</si>
  <si>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</si>
  <si>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</si>
  <si>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</si>
  <si>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</si>
  <si>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</si>
  <si>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</si>
  <si>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</si>
  <si>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</si>
  <si>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</si>
  <si>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</si>
  <si>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</si>
  <si>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</si>
  <si>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</si>
  <si>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</si>
  <si>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</si>
  <si>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</si>
  <si>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</si>
  <si>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</si>
  <si>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</si>
  <si>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</si>
  <si>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</si>
  <si>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</si>
  <si>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</si>
  <si>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</si>
  <si>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</si>
  <si>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</si>
  <si>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</si>
  <si>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</si>
  <si>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</si>
  <si>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</si>
  <si>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</si>
  <si>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</si>
  <si>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</si>
  <si>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</si>
  <si>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</si>
  <si>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</si>
  <si>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</si>
  <si>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</si>
  <si>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</si>
  <si>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</si>
  <si>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</si>
  <si>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</si>
  <si>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</si>
  <si>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</si>
  <si>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</si>
  <si>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</si>
  <si>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</si>
  <si>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</si>
  <si>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</si>
  <si>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</si>
  <si>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</si>
  <si>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</si>
  <si>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</si>
  <si>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</si>
  <si>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</si>
  <si>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</si>
  <si>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</si>
  <si>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</si>
  <si>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</si>
  <si>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</si>
  <si>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</si>
  <si>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</si>
  <si>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</si>
  <si>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</si>
  <si>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</si>
  <si>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</si>
  <si>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</si>
  <si>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</si>
  <si>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</si>
  <si>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</si>
  <si>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</si>
  <si>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</si>
  <si>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</si>
  <si>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</si>
  <si>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</si>
  <si>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</si>
  <si>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</si>
  <si>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</si>
  <si>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</si>
  <si>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</si>
  <si>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</si>
  <si>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</si>
  <si>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</si>
  <si>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</si>
  <si>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</si>
  <si>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</si>
  <si>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</si>
  <si>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</si>
  <si>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</si>
  <si>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</si>
  <si>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</si>
  <si>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</si>
  <si>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</si>
  <si>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</si>
  <si>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</si>
  <si>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</si>
  <si>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</si>
  <si>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</si>
  <si>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</si>
  <si>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</si>
  <si>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</si>
  <si>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</si>
  <si>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</si>
  <si>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</si>
  <si>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</si>
  <si>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</si>
  <si>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</si>
  <si>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</si>
  <si>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</si>
  <si>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</si>
  <si>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</si>
  <si>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</si>
  <si>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</si>
  <si>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</si>
  <si>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</si>
  <si>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</si>
  <si>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</si>
  <si>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</si>
  <si>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</si>
  <si>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</si>
  <si>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</si>
  <si>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</si>
  <si>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</si>
  <si>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</si>
  <si>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</si>
  <si>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</si>
  <si>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</si>
  <si>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</si>
  <si>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</si>
  <si>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</si>
  <si>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</si>
  <si>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</si>
  <si>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</si>
  <si>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</si>
  <si>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</si>
  <si>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</si>
  <si>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</si>
  <si>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</si>
  <si>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</si>
  <si>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</si>
  <si>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</si>
  <si>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</si>
  <si>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</si>
  <si>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</si>
  <si>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</si>
  <si>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</si>
  <si>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</si>
  <si>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</si>
  <si>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</si>
  <si>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</si>
  <si>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</si>
  <si>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</si>
  <si>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</si>
  <si>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</si>
  <si>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</si>
  <si>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</si>
  <si>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</si>
  <si>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</si>
  <si>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</si>
  <si>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</si>
  <si>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</si>
  <si>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</si>
  <si>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</si>
  <si>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</si>
  <si>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</si>
  <si>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</si>
  <si>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</si>
  <si>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</si>
  <si>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</si>
  <si>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</si>
  <si>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</si>
  <si>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</si>
  <si>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</si>
  <si>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</si>
  <si>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</si>
  <si>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</si>
  <si>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</si>
  <si>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</si>
  <si>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</si>
  <si>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</si>
  <si>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</si>
  <si>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</si>
  <si>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</si>
  <si>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</si>
  <si>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</si>
  <si>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</si>
  <si>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</si>
  <si>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</si>
  <si>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</si>
  <si>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</si>
  <si>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</si>
  <si>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</si>
  <si>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</si>
  <si>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</si>
  <si>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</si>
  <si>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</si>
  <si>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</si>
  <si>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</si>
  <si>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</si>
  <si>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</si>
  <si>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</si>
  <si>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</si>
  <si>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</si>
  <si>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</si>
  <si>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</si>
  <si>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</si>
  <si>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</si>
  <si>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</si>
  <si>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</si>
  <si>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</si>
  <si>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</si>
  <si>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</si>
  <si>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</si>
  <si>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</si>
  <si>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</si>
  <si>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</si>
  <si>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</si>
  <si>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</si>
  <si>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</si>
  <si>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</si>
  <si>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</si>
  <si>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</si>
  <si>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</si>
  <si>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</si>
  <si>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</si>
  <si>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</si>
  <si>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</si>
  <si>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</si>
  <si>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</si>
  <si>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</si>
  <si>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</si>
  <si>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</si>
  <si>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</si>
  <si>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</si>
  <si>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</si>
  <si>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</si>
  <si>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</si>
  <si>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</si>
  <si>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</si>
  <si>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</si>
  <si>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</si>
  <si>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</si>
  <si>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</si>
  <si>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</si>
  <si>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</si>
  <si>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</si>
  <si>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</si>
  <si>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</si>
  <si>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</si>
  <si>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</si>
  <si>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</si>
  <si>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</si>
  <si>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</si>
  <si>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</si>
  <si>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</si>
  <si>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</si>
  <si>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</si>
  <si>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</si>
  <si>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</si>
  <si>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</si>
  <si>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</si>
  <si>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</si>
  <si>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</si>
  <si>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</si>
  <si>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</si>
  <si>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</si>
  <si>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</si>
  <si>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</si>
  <si>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</si>
  <si>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</si>
  <si>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</si>
  <si>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</si>
  <si>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</si>
  <si>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</si>
  <si>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</si>
  <si>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</si>
  <si>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</si>
  <si>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</si>
  <si>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</si>
  <si>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</si>
  <si>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</si>
  <si>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</si>
  <si>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</si>
  <si>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</si>
  <si>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</si>
  <si>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</si>
  <si>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</si>
  <si>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</si>
  <si>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</si>
  <si>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</si>
  <si>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</si>
  <si>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</si>
  <si>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</si>
  <si>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</si>
  <si>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</si>
  <si>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</si>
  <si>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</si>
  <si>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</si>
  <si>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</si>
  <si>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</si>
  <si>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</si>
  <si>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</si>
  <si>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</si>
  <si>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</si>
  <si>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</si>
  <si>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</si>
  <si>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</si>
  <si>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</si>
  <si>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</si>
  <si>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</si>
  <si>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</si>
  <si>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</si>
  <si>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</si>
  <si>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</si>
  <si>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</si>
  <si>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</si>
  <si>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</si>
  <si>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</si>
  <si>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</si>
  <si>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</si>
  <si>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</si>
  <si>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</si>
  <si>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</si>
  <si>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</si>
  <si>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</si>
  <si>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</si>
  <si>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</si>
  <si>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</si>
  <si>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</si>
  <si>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</si>
  <si>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</si>
  <si>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</si>
  <si>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</si>
  <si>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</si>
  <si>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</si>
  <si>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</si>
  <si>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</si>
  <si>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</si>
  <si>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</si>
  <si>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</si>
  <si>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</si>
  <si>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</si>
  <si>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</si>
  <si>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</si>
  <si>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</si>
  <si>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</si>
  <si>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</si>
  <si>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</si>
  <si>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</si>
  <si>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</si>
  <si>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</si>
  <si>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</si>
  <si>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</si>
  <si>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</si>
  <si>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</si>
  <si>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</si>
  <si>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</si>
  <si>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</si>
  <si>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</si>
  <si>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</si>
  <si>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</si>
  <si>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</si>
  <si>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</si>
  <si>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</si>
  <si>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</si>
  <si>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</si>
  <si>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</si>
  <si>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</si>
  <si>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</si>
  <si>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</si>
  <si>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</si>
  <si>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</si>
  <si>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</si>
  <si>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</si>
  <si>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</si>
  <si>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</si>
  <si>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</si>
  <si>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</si>
  <si>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</si>
  <si>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</si>
  <si>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</si>
  <si>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</si>
  <si>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</si>
  <si>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</si>
  <si>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</si>
  <si>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</si>
  <si>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</si>
  <si>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</si>
  <si>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</si>
  <si>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</si>
  <si>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</si>
  <si>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</si>
  <si>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</si>
  <si>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</si>
  <si>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</si>
  <si>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</si>
  <si>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</si>
  <si>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</si>
  <si>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</si>
  <si>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</si>
  <si>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</si>
  <si>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</si>
  <si>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</si>
  <si>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</si>
  <si>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</si>
  <si>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</si>
  <si>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</si>
  <si>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</si>
  <si>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</si>
  <si>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</si>
  <si>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</si>
  <si>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</si>
  <si>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</si>
  <si>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</si>
  <si>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</si>
  <si>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</si>
  <si>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</si>
  <si>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</si>
  <si>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</si>
  <si>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</si>
  <si>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</si>
  <si>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</si>
  <si>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</si>
  <si>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</si>
  <si>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</si>
  <si>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</si>
  <si>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</si>
  <si>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</si>
  <si>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</si>
  <si>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</si>
  <si>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</si>
  <si>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</si>
  <si>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</si>
  <si>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</si>
  <si>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</si>
  <si>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</si>
  <si>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</si>
  <si>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</si>
  <si>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</si>
  <si>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</si>
  <si>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</si>
  <si>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</si>
  <si>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</si>
  <si>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</si>
  <si>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</si>
  <si>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</si>
  <si>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</si>
  <si>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</si>
  <si>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</si>
  <si>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</si>
  <si>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</si>
  <si>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</si>
  <si>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</si>
  <si>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</si>
  <si>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</si>
  <si>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</si>
  <si>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</si>
  <si>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</si>
  <si>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</si>
  <si>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</si>
  <si>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</si>
  <si>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</si>
  <si>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</si>
  <si>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</si>
  <si>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</si>
  <si>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</si>
  <si>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</si>
  <si>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</si>
  <si>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</si>
  <si>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</si>
  <si>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</si>
  <si>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</si>
  <si>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</si>
  <si>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</si>
  <si>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</si>
  <si>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</si>
  <si>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</si>
  <si>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</si>
  <si>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</si>
  <si>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</si>
  <si>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</si>
  <si>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</si>
  <si>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</si>
  <si>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</si>
  <si>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</si>
  <si>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</si>
  <si>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</si>
  <si>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</si>
  <si>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</si>
  <si>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</si>
  <si>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</si>
  <si>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</si>
  <si>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</si>
  <si>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</si>
  <si>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</si>
  <si>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</si>
  <si>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</si>
  <si>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</si>
  <si>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</si>
  <si>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</si>
  <si>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</si>
  <si>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</si>
  <si>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</si>
  <si>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</si>
  <si>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</si>
  <si>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</si>
  <si>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</si>
  <si>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</si>
  <si>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</si>
  <si>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</si>
  <si>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</si>
  <si>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</si>
  <si>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</si>
  <si>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</si>
  <si>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</si>
  <si>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</si>
  <si>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</si>
  <si>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</si>
  <si>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</si>
  <si>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</si>
  <si>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</si>
  <si>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</si>
  <si>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</si>
  <si>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</si>
  <si>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</si>
  <si>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</si>
  <si>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</si>
  <si>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</si>
  <si>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</si>
  <si>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</si>
  <si>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</si>
  <si>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</si>
  <si>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</si>
  <si>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</si>
  <si>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</si>
  <si>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</si>
  <si>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</si>
  <si>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</si>
  <si>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</si>
  <si>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</si>
  <si>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</si>
  <si>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</si>
  <si>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</si>
  <si>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</si>
  <si>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</si>
  <si>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</si>
  <si>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</si>
  <si>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</si>
  <si>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</si>
  <si>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</si>
  <si>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</si>
  <si>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</si>
  <si>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</si>
  <si>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</si>
  <si>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</si>
  <si>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</si>
  <si>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</si>
  <si>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</si>
  <si>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</si>
  <si>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</si>
  <si>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</si>
  <si>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</si>
  <si>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</si>
  <si>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</si>
  <si>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</si>
  <si>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</si>
  <si>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</si>
  <si>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</si>
  <si>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</si>
  <si>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</si>
  <si>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</si>
  <si>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</si>
  <si>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</si>
  <si>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</si>
  <si>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</si>
  <si>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</si>
  <si>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</si>
  <si>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</si>
  <si>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</si>
  <si>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</si>
  <si>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</si>
  <si>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</si>
  <si>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</si>
  <si>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</si>
  <si>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</si>
  <si>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</si>
  <si>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</si>
  <si>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</si>
  <si>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</si>
  <si>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</si>
  <si>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</si>
  <si>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</si>
  <si>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</si>
  <si>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</si>
  <si>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</si>
  <si>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</si>
  <si>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</si>
  <si>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</si>
  <si>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</si>
  <si>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</si>
  <si>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</si>
  <si>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</si>
  <si>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</si>
  <si>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</si>
  <si>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</si>
  <si>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</si>
  <si>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</si>
  <si>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</si>
  <si>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</si>
  <si>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</si>
  <si>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</si>
  <si>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</si>
  <si>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</si>
  <si>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</si>
  <si>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</si>
  <si>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</si>
  <si>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</si>
  <si>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</si>
  <si>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</si>
  <si>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</si>
  <si>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</si>
  <si>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</si>
  <si>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</si>
  <si>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</si>
  <si>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</si>
  <si>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</si>
  <si>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</si>
  <si>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</si>
  <si>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</si>
  <si>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</si>
  <si>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</si>
  <si>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</si>
  <si>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</si>
  <si>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</si>
  <si>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</si>
  <si>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</si>
  <si>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</si>
  <si>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</si>
  <si>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</si>
  <si>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</si>
  <si>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</si>
  <si>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</si>
  <si>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</si>
  <si>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</si>
  <si>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</si>
  <si>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</si>
  <si>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</si>
  <si>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</si>
  <si>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</si>
  <si>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</si>
  <si>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</si>
  <si>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</si>
  <si>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</si>
  <si>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</si>
  <si>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</si>
  <si>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</si>
  <si>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</si>
  <si>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</si>
  <si>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</si>
  <si>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</si>
  <si>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</si>
  <si>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</si>
  <si>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</si>
  <si>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</si>
  <si>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</si>
  <si>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</si>
  <si>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</si>
  <si>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</si>
  <si>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</si>
  <si>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</si>
  <si>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</si>
  <si>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</si>
  <si>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</si>
  <si>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</si>
  <si>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</si>
  <si>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</si>
  <si>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</si>
  <si>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</si>
  <si>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</si>
  <si>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</si>
  <si>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</si>
  <si>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</si>
  <si>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</si>
  <si>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</si>
  <si>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</si>
  <si>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</si>
  <si>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</si>
  <si>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</si>
  <si>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</si>
  <si>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</si>
  <si>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</si>
  <si>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</si>
  <si>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</si>
  <si>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</si>
  <si>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</si>
  <si>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</si>
  <si>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</si>
  <si>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</si>
  <si>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</si>
  <si>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</si>
  <si>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</si>
  <si>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</si>
  <si>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</si>
  <si>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</si>
  <si>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</si>
  <si>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</si>
  <si>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</si>
  <si>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</si>
  <si>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</si>
  <si>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</si>
  <si>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</si>
  <si>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</si>
  <si>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</si>
  <si>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</si>
  <si>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</si>
  <si>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</si>
  <si>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</si>
  <si>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</si>
  <si>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</si>
  <si>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</si>
  <si>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</si>
  <si>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</si>
  <si>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</si>
  <si>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</si>
  <si>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</si>
  <si>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</si>
  <si>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</si>
  <si>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</si>
  <si>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</si>
  <si>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</si>
  <si>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</si>
  <si>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</si>
  <si>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</si>
  <si>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</si>
  <si>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</si>
  <si>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</si>
  <si>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</si>
  <si>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</si>
  <si>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</si>
  <si>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</si>
  <si>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</si>
  <si>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</si>
  <si>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</si>
  <si>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</si>
  <si>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</si>
  <si>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</si>
  <si>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</si>
  <si>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</si>
  <si>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</si>
  <si>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</si>
  <si>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</si>
  <si>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</si>
  <si>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</si>
  <si>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</si>
  <si>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</si>
  <si>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</si>
  <si>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</si>
  <si>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</si>
  <si>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</si>
  <si>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</si>
  <si>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</si>
  <si>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</si>
  <si>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</si>
  <si>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</si>
  <si>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</si>
  <si>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</si>
  <si>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</si>
  <si>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</si>
  <si>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</si>
  <si>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</si>
  <si>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</si>
  <si>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</si>
  <si>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</si>
  <si>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</si>
  <si>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</si>
  <si>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</si>
  <si>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</si>
  <si>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</si>
  <si>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</si>
  <si>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</si>
  <si>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</si>
  <si>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</si>
  <si>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</si>
  <si>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</si>
  <si>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</si>
  <si>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</si>
  <si>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</si>
  <si>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</si>
  <si>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</si>
  <si>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</si>
  <si>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</si>
  <si>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</si>
  <si>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</si>
  <si>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</si>
  <si>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</si>
  <si>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</si>
  <si>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</si>
  <si>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</si>
  <si>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</si>
  <si>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</si>
  <si>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</si>
  <si>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</si>
  <si>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</si>
  <si>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</si>
  <si>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</si>
  <si>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</si>
  <si>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</si>
  <si>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</si>
  <si>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</si>
  <si>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</si>
  <si>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</si>
  <si>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</si>
  <si>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</si>
  <si>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</si>
  <si>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</si>
  <si>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</si>
  <si>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</si>
  <si>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</si>
  <si>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</si>
  <si>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</si>
  <si>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</si>
  <si>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</si>
  <si>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</si>
  <si>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</si>
  <si>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</si>
  <si>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</si>
  <si>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</si>
  <si>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</si>
  <si>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</si>
  <si>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</si>
  <si>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</si>
  <si>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</si>
  <si>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</si>
  <si>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</si>
  <si>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</si>
  <si>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</si>
  <si>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</si>
  <si>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</si>
  <si>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</si>
  <si>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</si>
  <si>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</si>
  <si>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</si>
  <si>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</si>
  <si>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</si>
  <si>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</si>
  <si>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</si>
  <si>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</si>
  <si>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</si>
  <si>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</si>
  <si>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</si>
  <si>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</si>
  <si>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</si>
  <si>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</si>
  <si>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</si>
  <si>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</si>
  <si>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</si>
  <si>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</si>
  <si>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</si>
  <si>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</si>
  <si>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</si>
  <si>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</si>
  <si>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</si>
  <si>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</si>
  <si>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</si>
  <si>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</si>
  <si>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</si>
  <si>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</si>
  <si>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</si>
  <si>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</si>
  <si>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</si>
  <si>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</si>
  <si>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</si>
  <si>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</si>
  <si>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</si>
  <si>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</si>
  <si>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</si>
  <si>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</si>
  <si>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</si>
  <si>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</si>
  <si>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</si>
  <si>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</si>
  <si>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</si>
  <si>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</si>
  <si>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</si>
  <si>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</si>
  <si>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</si>
  <si>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</si>
  <si>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</si>
  <si>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</si>
  <si>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</si>
  <si>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</si>
  <si>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</si>
  <si>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</si>
  <si>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</si>
  <si>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</si>
  <si>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</si>
  <si>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</si>
  <si>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</si>
  <si>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</si>
  <si>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</si>
  <si>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</si>
  <si>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</si>
  <si>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</si>
  <si>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</si>
  <si>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</si>
  <si>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</si>
  <si>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</si>
  <si>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</si>
  <si>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</si>
  <si>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</si>
  <si>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</si>
  <si>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</si>
  <si>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</si>
  <si>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</si>
  <si>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</si>
  <si>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</si>
  <si>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</si>
  <si>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</si>
  <si>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</si>
  <si>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</si>
  <si>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</si>
  <si>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</si>
  <si>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</si>
  <si>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</si>
  <si>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</si>
  <si>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</si>
  <si>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</si>
  <si>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</si>
  <si>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</si>
  <si>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</si>
  <si>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</si>
  <si>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</si>
  <si>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</si>
  <si>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</si>
  <si>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</si>
  <si>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</si>
  <si>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</si>
  <si>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</si>
  <si>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</si>
  <si>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</si>
  <si>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</si>
  <si>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</si>
  <si>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</si>
  <si>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</si>
  <si>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</si>
  <si>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</si>
  <si>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</si>
  <si>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</si>
  <si>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</si>
  <si>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</si>
  <si>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</si>
  <si>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</si>
  <si>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</si>
  <si>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</si>
  <si>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</si>
  <si>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</si>
  <si>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</si>
  <si>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</si>
  <si>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</si>
  <si>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</si>
  <si>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</si>
  <si>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</si>
  <si>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</si>
  <si>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</si>
  <si>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</si>
  <si>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</si>
  <si>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</si>
  <si>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</si>
  <si>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</si>
  <si>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</si>
  <si>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</si>
  <si>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</si>
  <si>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</si>
  <si>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</si>
  <si>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</si>
  <si>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</si>
  <si>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</si>
  <si>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</si>
  <si>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</si>
  <si>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</si>
  <si>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</si>
  <si>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</si>
  <si>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</si>
  <si>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</si>
  <si>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</si>
  <si>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</si>
  <si>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</si>
  <si>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</si>
  <si>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</si>
  <si>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</si>
  <si>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</si>
  <si>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</si>
  <si>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</si>
  <si>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</si>
  <si>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</si>
  <si>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</si>
  <si>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</si>
  <si>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</si>
  <si>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</si>
  <si>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</si>
  <si>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</si>
  <si>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</si>
  <si>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</si>
  <si>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</si>
  <si>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</si>
  <si>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</si>
  <si>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</si>
  <si>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</si>
  <si>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</si>
  <si>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</si>
  <si>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</si>
  <si>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</si>
  <si>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</si>
  <si>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</si>
  <si>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</si>
  <si>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</si>
  <si>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</si>
  <si>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</si>
  <si>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</si>
  <si>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</si>
  <si>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</si>
  <si>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</si>
  <si>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</si>
  <si>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</si>
  <si>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</si>
  <si>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</si>
  <si>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</si>
  <si>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</si>
  <si>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</si>
  <si>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</si>
  <si>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</si>
  <si>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</si>
  <si>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</si>
  <si>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</si>
  <si>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</si>
  <si>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</si>
  <si>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</si>
  <si>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</si>
  <si>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</si>
  <si>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</si>
  <si>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</si>
  <si>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</si>
  <si>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</si>
  <si>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</si>
  <si>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</si>
  <si>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</si>
  <si>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</si>
  <si>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</si>
  <si>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</si>
  <si>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</si>
  <si>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</si>
  <si>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</si>
  <si>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</si>
  <si>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</si>
  <si>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</si>
  <si>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</si>
  <si>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</si>
  <si>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</si>
  <si>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</si>
  <si>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</si>
  <si>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</si>
  <si>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</si>
  <si>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</si>
  <si>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</si>
  <si>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</si>
  <si>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</si>
  <si>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</si>
  <si>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</si>
  <si>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</si>
  <si>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</si>
  <si>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</si>
  <si>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</si>
  <si>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</si>
  <si>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</si>
  <si>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</si>
  <si>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</si>
  <si>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</si>
  <si>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</si>
  <si>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</si>
  <si>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</si>
  <si>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</si>
  <si>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</si>
  <si>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</si>
  <si>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</si>
  <si>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</si>
  <si>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</si>
  <si>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</si>
  <si>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</si>
  <si>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</si>
  <si>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</si>
  <si>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</si>
  <si>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</si>
  <si>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</si>
  <si>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</si>
  <si>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</si>
  <si>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</si>
  <si>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</si>
  <si>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</si>
  <si>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</si>
  <si>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</si>
  <si>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</si>
  <si>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</si>
  <si>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</si>
  <si>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</si>
  <si>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</si>
  <si>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</si>
  <si>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</si>
  <si>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</si>
  <si>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</si>
  <si>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</si>
  <si>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</si>
  <si>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</si>
  <si>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</si>
  <si>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</si>
  <si>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</si>
  <si>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</si>
  <si>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</si>
  <si>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</si>
  <si>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</si>
  <si>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</si>
  <si>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</si>
  <si>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</si>
  <si>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</si>
  <si>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</si>
  <si>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</si>
  <si>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</si>
  <si>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</si>
  <si>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</si>
  <si>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</si>
  <si>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</si>
  <si>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</si>
  <si>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</si>
  <si>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</si>
  <si>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</si>
  <si>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</si>
  <si>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</si>
  <si>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</si>
  <si>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</si>
  <si>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</si>
  <si>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</si>
  <si>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</si>
  <si>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</si>
  <si>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</si>
  <si>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</si>
  <si>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</si>
  <si>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</si>
  <si>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</si>
  <si>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</si>
  <si>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</si>
  <si>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</si>
  <si>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</si>
  <si>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</si>
  <si>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</si>
  <si>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</si>
  <si>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</si>
  <si>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</si>
  <si>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</si>
  <si>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</si>
  <si>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</si>
  <si>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</si>
  <si>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</si>
  <si>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</si>
  <si>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</si>
  <si>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</si>
  <si>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</si>
  <si>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</si>
  <si>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</si>
  <si>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</si>
  <si>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</si>
  <si>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</si>
  <si>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</si>
  <si>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</si>
  <si>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</si>
  <si>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</si>
  <si>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</si>
  <si>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</si>
  <si>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</si>
  <si>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</si>
  <si>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</si>
  <si>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</si>
  <si>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</si>
  <si>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</si>
  <si>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</si>
  <si>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</si>
  <si>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</si>
  <si>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</si>
  <si>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</si>
  <si>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</si>
  <si>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</si>
  <si>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</si>
  <si>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</si>
  <si>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</si>
  <si>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</si>
  <si>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</si>
  <si>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</si>
  <si>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</si>
  <si>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</si>
  <si>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</si>
  <si>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</si>
  <si>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</si>
  <si>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</si>
  <si>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</si>
  <si>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</si>
  <si>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</si>
  <si>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</si>
  <si>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</si>
  <si>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</si>
  <si>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</si>
  <si>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</si>
  <si>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</si>
  <si>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</si>
  <si>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</si>
  <si>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</si>
  <si>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</si>
  <si>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</si>
  <si>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</si>
  <si>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</si>
  <si>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</si>
  <si>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</si>
  <si>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</si>
  <si>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</si>
  <si>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</si>
  <si>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</si>
  <si>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</si>
  <si>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</si>
  <si>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</si>
  <si>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</si>
  <si>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</si>
  <si>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</si>
  <si>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</si>
  <si>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</si>
  <si>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</si>
  <si>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</si>
  <si>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</si>
  <si>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</si>
  <si>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</si>
  <si>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</si>
  <si>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</si>
  <si>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</si>
  <si>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</si>
  <si>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</si>
  <si>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</si>
  <si>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</si>
  <si>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</si>
  <si>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</si>
  <si>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</si>
  <si>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</si>
  <si>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</si>
  <si>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</si>
  <si>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</si>
  <si>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</si>
  <si>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</si>
  <si>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</si>
  <si>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</si>
  <si>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</si>
  <si>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</si>
  <si>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</si>
  <si>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</si>
  <si>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</si>
  <si>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</si>
  <si>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</si>
  <si>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</si>
  <si>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</si>
  <si>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</si>
  <si>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</si>
  <si>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</si>
  <si>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</si>
  <si>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</si>
  <si>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</si>
  <si>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</si>
  <si>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</si>
  <si>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</si>
  <si>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</si>
  <si>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</si>
  <si>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</si>
  <si>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</si>
  <si>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</si>
  <si>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</si>
  <si>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</si>
  <si>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</si>
  <si>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</si>
  <si>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</si>
  <si>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</si>
  <si>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</si>
  <si>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</si>
  <si>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</si>
  <si>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</si>
  <si>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</si>
  <si>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</si>
  <si>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</si>
  <si>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</si>
  <si>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</si>
  <si>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</si>
  <si>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</si>
  <si>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</si>
  <si>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</si>
  <si>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</si>
  <si>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</si>
  <si>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</si>
  <si>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</si>
  <si>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</si>
  <si>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</si>
  <si>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</si>
  <si>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</si>
  <si>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</si>
  <si>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</si>
  <si>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</si>
  <si>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</si>
  <si>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</si>
  <si>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</si>
  <si>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</si>
  <si>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</si>
  <si>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</si>
  <si>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</si>
  <si>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</si>
  <si>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</si>
  <si>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</si>
  <si>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</si>
  <si>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</si>
  <si>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</si>
  <si>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</si>
  <si>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</si>
  <si>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</si>
  <si>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</si>
  <si>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</si>
  <si>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</si>
  <si>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</si>
  <si>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</si>
  <si>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</si>
  <si>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</si>
  <si>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</si>
  <si>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</si>
  <si>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</si>
  <si>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</si>
  <si>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</si>
  <si>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</si>
  <si>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</si>
  <si>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</si>
  <si>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</si>
  <si>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</si>
  <si>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</si>
  <si>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</si>
  <si>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</si>
  <si>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</si>
  <si>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</si>
  <si>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</si>
  <si>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</si>
  <si>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</si>
  <si>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</si>
  <si>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</si>
  <si>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</si>
  <si>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</si>
  <si>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</si>
  <si>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</si>
  <si>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</si>
  <si>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</si>
  <si>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</si>
  <si>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</si>
  <si>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</si>
  <si>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</si>
  <si>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</si>
  <si>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</si>
  <si>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</si>
  <si>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</si>
  <si>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</si>
  <si>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</si>
  <si>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</si>
  <si>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</si>
  <si>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</si>
  <si>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</si>
  <si>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</si>
  <si>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</si>
  <si>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</si>
  <si>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</si>
  <si>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</si>
  <si>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</si>
  <si>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</si>
  <si>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</si>
  <si>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</si>
  <si>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</si>
  <si>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</si>
  <si>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</si>
  <si>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</si>
  <si>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</si>
  <si>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</si>
  <si>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</si>
  <si>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</si>
  <si>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</si>
  <si>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</si>
  <si>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</si>
  <si>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</si>
  <si>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</si>
  <si>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</si>
  <si>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</si>
  <si>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</si>
  <si>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</si>
  <si>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</si>
  <si>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</si>
  <si>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</si>
  <si>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</si>
  <si>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</si>
  <si>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</si>
  <si>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</si>
  <si>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</si>
  <si>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</si>
  <si>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</si>
  <si>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</si>
  <si>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</si>
  <si>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</si>
  <si>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</si>
  <si>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</si>
  <si>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</si>
  <si>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</si>
  <si>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</si>
  <si>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</si>
  <si>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</si>
  <si>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</si>
  <si>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</si>
  <si>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</si>
  <si>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</si>
  <si>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</si>
  <si>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</si>
  <si>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</si>
  <si>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</si>
  <si>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</si>
  <si>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</si>
  <si>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</si>
  <si>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</si>
  <si>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</si>
  <si>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</si>
  <si>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</si>
  <si>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</si>
  <si>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</si>
  <si>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</si>
  <si>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</si>
  <si>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</si>
  <si>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</si>
  <si>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</si>
  <si>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</si>
  <si>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</si>
  <si>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</si>
  <si>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</si>
  <si>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</si>
  <si>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</si>
  <si>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</si>
  <si>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</si>
  <si>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</si>
  <si>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</si>
  <si>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</si>
  <si>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</si>
  <si>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</si>
  <si>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</si>
  <si>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</si>
  <si>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</si>
  <si>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</si>
  <si>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</si>
  <si>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</si>
  <si>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</si>
  <si>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</si>
  <si>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</si>
  <si>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</si>
  <si>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</si>
  <si>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</si>
  <si>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</si>
  <si>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</si>
  <si>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</si>
  <si>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</si>
  <si>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</si>
  <si>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</si>
  <si>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</si>
  <si>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</si>
  <si>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</si>
  <si>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</si>
  <si>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</si>
  <si>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</si>
  <si>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</si>
  <si>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</si>
  <si>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</si>
  <si>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</si>
  <si>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</si>
  <si>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</si>
  <si>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</si>
  <si>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</si>
  <si>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</si>
  <si>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</si>
  <si>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</si>
  <si>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</si>
  <si>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</si>
  <si>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</si>
  <si>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</si>
  <si>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</si>
  <si>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</si>
  <si>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</si>
  <si>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</si>
  <si>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</si>
  <si>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</si>
  <si>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</si>
  <si>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</si>
  <si>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</si>
  <si>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</si>
  <si>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</si>
  <si>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</si>
  <si>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</si>
  <si>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</si>
  <si>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</si>
  <si>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</si>
  <si>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</si>
  <si>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</si>
  <si>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</si>
  <si>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</si>
  <si>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</si>
  <si>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</si>
  <si>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</si>
  <si>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</si>
  <si>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</si>
  <si>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</si>
  <si>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</si>
  <si>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</si>
  <si>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</si>
  <si>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</si>
  <si>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</si>
  <si>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</si>
  <si>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</si>
  <si>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</si>
  <si>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</si>
  <si>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</si>
  <si>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</si>
  <si>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</si>
  <si>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</si>
  <si>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</si>
  <si>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</si>
  <si>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</si>
  <si>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</si>
  <si>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</si>
  <si>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</si>
  <si>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</si>
  <si>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</si>
  <si>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</si>
  <si>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</si>
  <si>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</si>
  <si>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</si>
  <si>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</si>
  <si>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</si>
  <si>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</si>
  <si>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</si>
  <si>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</si>
  <si>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</si>
  <si>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</si>
  <si>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</si>
  <si>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</si>
  <si>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</si>
  <si>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</si>
  <si>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</si>
  <si>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</si>
  <si>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</si>
  <si>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</si>
  <si>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</si>
  <si>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</si>
  <si>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</si>
  <si>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</si>
  <si>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</si>
  <si>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</si>
  <si>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</si>
  <si>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</si>
  <si>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</si>
  <si>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</si>
  <si>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</si>
  <si>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</si>
  <si>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</si>
  <si>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</si>
  <si>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</si>
  <si>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</si>
  <si>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</si>
  <si>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</si>
  <si>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</si>
  <si>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</si>
  <si>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</si>
  <si>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</si>
  <si>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</si>
  <si>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</si>
  <si>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</si>
  <si>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</si>
  <si>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</si>
  <si>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</si>
  <si>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</si>
  <si>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</si>
  <si>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</si>
  <si>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</si>
  <si>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</si>
  <si>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</si>
  <si>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</si>
  <si>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</si>
  <si>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</si>
  <si>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</si>
  <si>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</si>
  <si>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</si>
  <si>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</si>
  <si>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</si>
  <si>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</si>
  <si>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</si>
  <si>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</si>
  <si>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</si>
  <si>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</si>
  <si>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</si>
  <si>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</si>
  <si>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</si>
  <si>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</si>
  <si>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</si>
  <si>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</si>
  <si>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</si>
  <si>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</si>
  <si>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</si>
  <si>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</si>
  <si>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</si>
  <si>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</si>
  <si>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</si>
  <si>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</si>
  <si>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</si>
  <si>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</si>
  <si>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</si>
  <si>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</si>
  <si>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</si>
  <si>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</si>
  <si>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</si>
  <si>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</si>
  <si>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</si>
  <si>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</si>
  <si>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</si>
  <si>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</si>
  <si>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</si>
  <si>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</si>
  <si>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</si>
  <si>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</si>
  <si>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</si>
  <si>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</si>
  <si>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</si>
  <si>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</si>
  <si>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</si>
  <si>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</si>
  <si>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</si>
  <si>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</si>
  <si>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</si>
  <si>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</si>
  <si>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</si>
  <si>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</si>
  <si>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</si>
  <si>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</si>
  <si>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</si>
  <si>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</si>
  <si>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</si>
  <si>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</si>
  <si>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</si>
  <si>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</si>
  <si>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</si>
  <si>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</si>
  <si>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</si>
  <si>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</si>
  <si>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</si>
  <si>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</si>
  <si>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</si>
  <si>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</si>
  <si>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</si>
  <si>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</si>
  <si>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</si>
  <si>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</si>
  <si>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</si>
  <si>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</si>
  <si>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</si>
  <si>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</si>
  <si>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</si>
  <si>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</si>
  <si>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</si>
  <si>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</si>
  <si>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</si>
  <si>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</si>
  <si>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</si>
  <si>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</si>
  <si>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</si>
  <si>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</si>
  <si>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</si>
  <si>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</si>
  <si>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</si>
  <si>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</si>
  <si>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</si>
  <si>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</si>
  <si>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</si>
  <si>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</si>
  <si>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</si>
  <si>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</si>
  <si>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</si>
  <si>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</si>
  <si>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</si>
  <si>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</si>
  <si>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</si>
  <si>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</si>
  <si>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</si>
  <si>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</si>
  <si>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</si>
  <si>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</si>
  <si>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</si>
  <si>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</si>
  <si>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</si>
  <si>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</si>
  <si>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</si>
  <si>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</si>
  <si>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</si>
  <si>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</si>
  <si>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</si>
  <si>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</si>
  <si>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</si>
  <si>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</si>
  <si>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</si>
  <si>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</si>
  <si>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</si>
  <si>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</si>
  <si>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</si>
  <si>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</si>
  <si>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</si>
  <si>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</si>
  <si>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</si>
  <si>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</si>
  <si>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</si>
  <si>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</si>
  <si>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</si>
  <si>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</si>
  <si>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</si>
  <si>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</si>
  <si>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</si>
  <si>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</si>
  <si>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</si>
  <si>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</si>
  <si>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</si>
  <si>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</si>
  <si>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</si>
  <si>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</si>
  <si>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</si>
  <si>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</si>
  <si>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</si>
  <si>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</si>
  <si>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</si>
  <si>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</si>
  <si>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</si>
  <si>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</si>
  <si>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</si>
  <si>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</si>
  <si>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</si>
  <si>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</si>
  <si>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</si>
  <si>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</si>
  <si>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</si>
  <si>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</si>
  <si>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</si>
  <si>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</si>
  <si>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</si>
  <si>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</si>
  <si>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</si>
  <si>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</si>
  <si>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</si>
  <si>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</si>
  <si>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</si>
  <si>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</si>
  <si>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</si>
  <si>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</si>
  <si>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</si>
  <si>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</si>
  <si>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</si>
  <si>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</si>
  <si>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</si>
  <si>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</si>
  <si>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</si>
  <si>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</si>
  <si>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</si>
  <si>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</si>
  <si>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</si>
  <si>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</si>
  <si>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</si>
  <si>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</si>
  <si>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</si>
  <si>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</si>
  <si>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</si>
  <si>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</si>
  <si>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</si>
  <si>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</si>
  <si>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</si>
  <si>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</si>
  <si>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</si>
  <si>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</si>
  <si>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</si>
  <si>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</si>
  <si>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</si>
  <si>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</si>
  <si>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</si>
  <si>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</si>
  <si>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</si>
  <si>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</si>
  <si>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</si>
  <si>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</si>
  <si>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</si>
  <si>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</si>
  <si>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</si>
  <si>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</si>
  <si>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</si>
  <si>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</si>
  <si>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</si>
  <si>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</si>
  <si>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</si>
  <si>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</si>
  <si>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</si>
  <si>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</si>
  <si>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</si>
  <si>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</si>
  <si>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</si>
  <si>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</si>
  <si>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</si>
  <si>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</si>
  <si>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</si>
  <si>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</si>
  <si>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</si>
  <si>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</si>
  <si>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</si>
  <si>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</si>
  <si>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</si>
  <si>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</si>
  <si>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</si>
  <si>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</si>
  <si>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</si>
  <si>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</si>
  <si>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</si>
  <si>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</si>
  <si>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</si>
  <si>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</si>
  <si>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</si>
  <si>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</si>
  <si>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</si>
  <si>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</si>
  <si>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</si>
  <si>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</si>
  <si>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</si>
  <si>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</si>
  <si>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</si>
  <si>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</si>
  <si>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</si>
  <si>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</si>
  <si>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</si>
  <si>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</si>
  <si>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</si>
  <si>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</si>
  <si>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</si>
  <si>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</si>
  <si>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</si>
  <si>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</si>
  <si>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</si>
  <si>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</si>
  <si>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</si>
  <si>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</si>
  <si>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</si>
  <si>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</si>
  <si>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</si>
  <si>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</si>
  <si>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</si>
  <si>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</si>
  <si>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</si>
  <si>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</si>
  <si>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</si>
  <si>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</si>
  <si>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</si>
  <si>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</si>
  <si>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</si>
  <si>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</si>
  <si>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</si>
  <si>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</si>
  <si>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</si>
  <si>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</si>
  <si>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</si>
  <si>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</si>
  <si>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</si>
  <si>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</si>
  <si>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</si>
  <si>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</si>
  <si>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</si>
  <si>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</si>
  <si>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</si>
  <si>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</si>
  <si>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</si>
  <si>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</si>
  <si>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</si>
  <si>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</si>
  <si>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</si>
  <si>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</si>
  <si>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</si>
  <si>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</si>
  <si>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</si>
  <si>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</si>
  <si>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</si>
  <si>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</si>
  <si>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</si>
  <si>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</si>
  <si>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</si>
  <si>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</si>
  <si>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</si>
  <si>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</si>
  <si>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</si>
  <si>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</si>
  <si>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</si>
  <si>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</si>
  <si>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</si>
  <si>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</si>
  <si>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</si>
  <si>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</si>
  <si>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</si>
  <si>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</si>
  <si>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</si>
  <si>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</si>
  <si>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</si>
  <si>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</si>
  <si>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</si>
  <si>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</si>
  <si>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</si>
  <si>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</si>
  <si>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</si>
  <si>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</si>
  <si>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</si>
  <si>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</si>
  <si>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</si>
  <si>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</si>
  <si>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</si>
  <si>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</si>
  <si>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</si>
  <si>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</si>
  <si>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</si>
  <si>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</si>
  <si>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</si>
  <si>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</si>
  <si>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</si>
  <si>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</si>
  <si>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</si>
  <si>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</si>
  <si>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</si>
  <si>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</si>
  <si>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</si>
  <si>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</si>
  <si>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</si>
  <si>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</si>
  <si>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</si>
  <si>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</si>
  <si>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</si>
  <si>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</si>
  <si>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</si>
  <si>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</si>
  <si>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</si>
  <si>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</si>
  <si>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</si>
  <si>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</si>
  <si>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</si>
  <si>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</si>
  <si>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</si>
  <si>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</si>
  <si>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</si>
  <si>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</si>
  <si>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</si>
  <si>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</si>
  <si>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</si>
  <si>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</si>
  <si>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</si>
  <si>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</si>
  <si>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</si>
  <si>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</si>
  <si>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</si>
  <si>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</si>
  <si>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</si>
  <si>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</si>
  <si>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</si>
  <si>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</si>
  <si>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</si>
  <si>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</si>
  <si>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</si>
  <si>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</si>
  <si>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</si>
  <si>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</si>
  <si>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</si>
  <si>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</si>
  <si>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</si>
  <si>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</si>
  <si>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</si>
  <si>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</si>
  <si>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</si>
  <si>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</si>
  <si>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</si>
  <si>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</si>
  <si>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</si>
  <si>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</si>
  <si>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</si>
  <si>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</si>
  <si>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</si>
  <si>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</si>
  <si>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</si>
  <si>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</si>
  <si>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</si>
  <si>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</si>
  <si>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</si>
  <si>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</si>
  <si>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</si>
  <si>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</si>
  <si>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</si>
  <si>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</si>
  <si>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</si>
  <si>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</si>
  <si>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</si>
  <si>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</si>
  <si>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</si>
  <si>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</si>
  <si>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</si>
  <si>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</si>
  <si>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</si>
  <si>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</si>
  <si>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</si>
  <si>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</si>
  <si>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</si>
  <si>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</si>
  <si>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</si>
  <si>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</si>
  <si>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</si>
  <si>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</si>
  <si>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</si>
  <si>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</si>
  <si>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</si>
  <si>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</si>
  <si>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</si>
  <si>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</si>
  <si>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</si>
  <si>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</si>
  <si>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</si>
  <si>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</si>
  <si>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</si>
  <si>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</si>
  <si>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</si>
  <si>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</si>
  <si>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</si>
  <si>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</si>
  <si>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</si>
  <si>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</si>
  <si>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</si>
  <si>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</si>
  <si>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</si>
  <si>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</si>
  <si>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</si>
  <si>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</si>
  <si>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</si>
  <si>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</si>
  <si>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</si>
  <si>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</si>
  <si>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</si>
  <si>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</si>
  <si>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</si>
  <si>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</si>
  <si>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</si>
  <si>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</si>
  <si>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</si>
  <si>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</si>
  <si>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</si>
  <si>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</si>
  <si>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</si>
  <si>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</si>
  <si>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</si>
  <si>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</si>
  <si>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</si>
  <si>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</si>
  <si>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</si>
  <si>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</si>
  <si>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</si>
  <si>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</si>
  <si>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</si>
  <si>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</si>
  <si>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</si>
  <si>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</si>
  <si>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</si>
  <si>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</si>
  <si>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</si>
  <si>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</si>
  <si>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</si>
  <si>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</si>
  <si>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</si>
  <si>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</si>
  <si>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</si>
  <si>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</si>
  <si>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</si>
  <si>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</si>
  <si>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</si>
  <si>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</si>
  <si>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</si>
  <si>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</si>
  <si>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</si>
  <si>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</si>
  <si>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</si>
  <si>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</si>
  <si>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</si>
  <si>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</si>
  <si>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</si>
  <si>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</si>
  <si>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</si>
  <si>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</si>
  <si>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</si>
  <si>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</si>
  <si>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</si>
  <si>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</si>
  <si>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</si>
  <si>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</si>
  <si>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</si>
  <si>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</si>
  <si>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</si>
  <si>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</si>
  <si>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</si>
  <si>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</si>
  <si>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</si>
  <si>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</si>
  <si>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</si>
  <si>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</si>
  <si>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</si>
  <si>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</si>
  <si>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</si>
  <si>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</si>
  <si>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</si>
  <si>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</si>
  <si>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</si>
  <si>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</si>
  <si>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</si>
  <si>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</si>
  <si>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</si>
  <si>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</si>
  <si>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</si>
  <si>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</si>
  <si>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</si>
  <si>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</si>
  <si>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</si>
  <si>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</si>
  <si>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</si>
  <si>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</si>
  <si>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</si>
  <si>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</si>
  <si>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</si>
  <si>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</si>
  <si>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</si>
  <si>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</si>
  <si>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</si>
  <si>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</si>
  <si>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</si>
  <si>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</si>
  <si>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</si>
  <si>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</si>
  <si>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</si>
  <si>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</si>
  <si>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</si>
  <si>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</si>
  <si>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</si>
  <si>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</si>
  <si>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</si>
  <si>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</si>
  <si>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</si>
  <si>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</si>
  <si>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</si>
  <si>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</si>
  <si>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</si>
  <si>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</si>
  <si>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</si>
  <si>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</si>
  <si>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</si>
  <si>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</si>
  <si>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</si>
  <si>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</si>
  <si>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</si>
  <si>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</si>
  <si>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</si>
  <si>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</si>
  <si>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</si>
  <si>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</si>
  <si>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</si>
  <si>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</si>
  <si>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</si>
  <si>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</si>
  <si>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</si>
  <si>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</si>
  <si>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</si>
  <si>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</si>
  <si>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</si>
  <si>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</si>
  <si>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</si>
  <si>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</si>
  <si>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</si>
  <si>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</si>
  <si>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</si>
  <si>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</si>
  <si>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</si>
  <si>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</si>
  <si>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</si>
  <si>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</si>
  <si>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</si>
  <si>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</si>
  <si>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</si>
  <si>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</si>
  <si>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</si>
  <si>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</si>
  <si>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</si>
  <si>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</si>
  <si>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</si>
  <si>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</si>
  <si>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</si>
  <si>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</si>
  <si>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</si>
  <si>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</si>
  <si>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</si>
  <si>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</si>
  <si>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</si>
  <si>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</si>
  <si>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</si>
  <si>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</si>
  <si>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</si>
  <si>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</si>
  <si>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</si>
  <si>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</si>
  <si>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</si>
  <si>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</si>
  <si>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</si>
  <si>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</si>
  <si>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</si>
  <si>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</si>
  <si>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</si>
  <si>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</si>
  <si>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</si>
  <si>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</si>
  <si>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</si>
  <si>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</si>
  <si>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</si>
  <si>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</si>
  <si>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</si>
  <si>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</si>
  <si>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</si>
  <si>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</si>
  <si>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</si>
  <si>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</si>
  <si>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</si>
  <si>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</si>
  <si>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</si>
  <si>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</si>
  <si>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</si>
  <si>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</si>
  <si>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</si>
  <si>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</si>
  <si>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</si>
  <si>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</si>
  <si>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</si>
  <si>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</si>
  <si>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</si>
  <si>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</si>
  <si>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</si>
  <si>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</si>
  <si>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</si>
  <si>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</si>
  <si>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</si>
  <si>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</si>
  <si>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</si>
  <si>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</si>
  <si>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</si>
  <si>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</si>
  <si>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</si>
  <si>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</si>
  <si>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</si>
  <si>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</si>
  <si>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</si>
  <si>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</si>
  <si>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</si>
  <si>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</si>
  <si>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</si>
  <si>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</si>
  <si>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</si>
  <si>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</si>
  <si>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</si>
  <si>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</si>
  <si>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</si>
  <si>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</si>
  <si>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</si>
  <si>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</si>
  <si>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</si>
  <si>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</si>
  <si>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</si>
  <si>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</si>
  <si>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</si>
  <si>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</si>
  <si>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</si>
  <si>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</si>
  <si>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</si>
  <si>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</si>
  <si>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</si>
  <si>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</si>
  <si>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</si>
  <si>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</si>
  <si>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</si>
  <si>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</si>
  <si>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</si>
  <si>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</si>
  <si>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</si>
  <si>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</si>
  <si>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</si>
  <si>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</si>
  <si>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</si>
  <si>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</si>
  <si>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</si>
  <si>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</si>
  <si>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</si>
  <si>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</si>
  <si>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</si>
  <si>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</si>
  <si>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</si>
  <si>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</si>
  <si>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</si>
  <si>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</si>
  <si>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</si>
  <si>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</si>
  <si>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</si>
  <si>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</si>
  <si>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</si>
  <si>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</si>
  <si>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</si>
  <si>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</si>
  <si>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</si>
  <si>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</si>
  <si>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</si>
  <si>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</si>
  <si>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</si>
  <si>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</si>
  <si>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</si>
  <si>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</si>
  <si>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</si>
  <si>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</si>
  <si>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</si>
  <si>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</si>
  <si>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</si>
  <si>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</si>
  <si>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</si>
  <si>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</si>
  <si>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</si>
  <si>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</si>
  <si>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</si>
  <si>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</si>
  <si>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</si>
  <si>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</si>
  <si>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</si>
  <si>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</si>
  <si>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</si>
  <si>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</si>
  <si>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</si>
  <si>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</si>
  <si>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</si>
  <si>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</si>
  <si>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</si>
  <si>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</si>
  <si>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</si>
  <si>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</si>
  <si>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</si>
  <si>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</si>
  <si>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</si>
  <si>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</si>
  <si>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</si>
  <si>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</si>
  <si>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</si>
  <si>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</si>
  <si>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</si>
  <si>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</si>
  <si>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</si>
  <si>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</si>
  <si>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</si>
  <si>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</si>
  <si>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</si>
  <si>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</si>
  <si>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</si>
  <si>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</si>
  <si>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</si>
  <si>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</si>
  <si>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</si>
  <si>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</si>
  <si>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</si>
  <si>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</si>
  <si>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</si>
  <si>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</si>
  <si>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</si>
  <si>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</si>
  <si>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</si>
  <si>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</si>
  <si>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</si>
  <si>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</si>
  <si>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</si>
  <si>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</si>
  <si>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</si>
  <si>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</si>
  <si>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</si>
  <si>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</si>
  <si>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</si>
  <si>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</si>
  <si>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</si>
  <si>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</si>
  <si>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</si>
  <si>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</si>
  <si>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</si>
  <si>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</si>
  <si>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</si>
  <si>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</si>
  <si>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</si>
  <si>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</si>
  <si>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</si>
  <si>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</si>
  <si>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</si>
  <si>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</si>
  <si>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</si>
  <si>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</si>
  <si>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</si>
  <si>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</si>
  <si>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</si>
  <si>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</si>
  <si>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</si>
  <si>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</si>
  <si>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</si>
  <si>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</si>
  <si>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</si>
  <si>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</si>
  <si>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</si>
  <si>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</si>
  <si>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</si>
  <si>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</si>
  <si>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</si>
  <si>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</si>
  <si>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</si>
  <si>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</si>
  <si>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</si>
  <si>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</si>
  <si>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</si>
  <si>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</si>
  <si>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</si>
  <si>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</si>
  <si>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</si>
  <si>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</si>
  <si>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</si>
  <si>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</si>
  <si>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</si>
  <si>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</si>
  <si>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</si>
  <si>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</si>
  <si>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</si>
  <si>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</si>
  <si>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</si>
  <si>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</si>
  <si>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</si>
  <si>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</si>
  <si>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</si>
  <si>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</si>
  <si>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</si>
  <si>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</si>
  <si>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</si>
  <si>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</si>
  <si>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</si>
  <si>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</si>
  <si>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</si>
  <si>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</si>
  <si>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</si>
  <si>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</si>
  <si>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</si>
  <si>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</si>
  <si>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</si>
  <si>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</si>
  <si>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</si>
  <si>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</si>
  <si>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</si>
  <si>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</si>
  <si>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</si>
  <si>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</si>
  <si>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</si>
  <si>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</si>
  <si>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</si>
  <si>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</si>
  <si>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</si>
  <si>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</si>
  <si>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</si>
  <si>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</si>
  <si>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</si>
  <si>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</si>
  <si>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</si>
  <si>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</si>
  <si>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</si>
  <si>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</si>
  <si>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</si>
  <si>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</si>
  <si>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</si>
  <si>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</si>
  <si>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</si>
  <si>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</si>
  <si>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</si>
  <si>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</si>
  <si>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</si>
  <si>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</si>
  <si>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</si>
  <si>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</si>
  <si>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</si>
  <si>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</si>
  <si>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</si>
  <si>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</si>
  <si>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</si>
  <si>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</si>
  <si>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</si>
  <si>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</si>
  <si>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</si>
  <si>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</si>
  <si>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</si>
  <si>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</si>
  <si>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</si>
  <si>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</si>
  <si>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</si>
  <si>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</si>
  <si>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</si>
  <si>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</si>
  <si>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</si>
  <si>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</si>
  <si>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</si>
  <si>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</si>
  <si>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</si>
  <si>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</si>
  <si>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</si>
  <si>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</si>
  <si>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</si>
  <si>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</si>
  <si>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</si>
  <si>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</si>
  <si>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</si>
  <si>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</si>
  <si>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</si>
  <si>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</si>
  <si>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</si>
  <si>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</si>
  <si>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</si>
  <si>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</si>
  <si>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</si>
  <si>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</si>
  <si>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</si>
  <si>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</si>
  <si>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</si>
  <si>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</si>
  <si>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</si>
  <si>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</si>
  <si>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</si>
  <si>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</si>
  <si>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</si>
  <si>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</si>
  <si>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</si>
  <si>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</si>
  <si>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</si>
  <si>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</si>
  <si>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</si>
  <si>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</si>
  <si>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</si>
  <si>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</si>
  <si>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</si>
  <si>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</si>
  <si>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</si>
  <si>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</si>
  <si>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</si>
  <si>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</si>
  <si>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</si>
  <si>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</si>
  <si>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</si>
  <si>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</si>
  <si>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</si>
  <si>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</si>
  <si>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</si>
  <si>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</si>
  <si>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</si>
  <si>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</si>
  <si>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</si>
  <si>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</si>
  <si>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</si>
  <si>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</si>
  <si>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</si>
  <si>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</si>
  <si>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</si>
  <si>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</si>
  <si>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</si>
  <si>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</si>
  <si>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</si>
  <si>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</si>
  <si>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</si>
  <si>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</si>
  <si>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</si>
  <si>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</si>
  <si>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</si>
  <si>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</si>
  <si>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</si>
  <si>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</si>
  <si>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</si>
  <si>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</si>
  <si>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</si>
  <si>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</si>
  <si>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</si>
  <si>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</si>
  <si>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</si>
  <si>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</si>
  <si>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</si>
  <si>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</si>
  <si>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</si>
  <si>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</si>
  <si>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</si>
  <si>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</si>
  <si>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</si>
  <si>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</si>
  <si>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</si>
  <si>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</si>
  <si>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</si>
  <si>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</si>
  <si>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</si>
  <si>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</si>
  <si>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</si>
  <si>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</si>
  <si>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</si>
  <si>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</si>
  <si>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</si>
  <si>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</si>
  <si>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</si>
  <si>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</si>
  <si>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</si>
  <si>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</si>
  <si>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</si>
  <si>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</si>
  <si>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</si>
  <si>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</si>
  <si>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</si>
  <si>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</si>
  <si>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</si>
  <si>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</si>
  <si>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</si>
  <si>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</si>
  <si>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</si>
  <si>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</si>
  <si>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</si>
  <si>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</si>
  <si>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</si>
  <si>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</si>
  <si>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</si>
  <si>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</si>
  <si>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</si>
  <si>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</si>
  <si>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</si>
  <si>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</si>
  <si>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</si>
  <si>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</si>
  <si>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</si>
  <si>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</si>
  <si>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</si>
  <si>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</si>
  <si>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</si>
  <si>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</si>
  <si>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</si>
  <si>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</si>
  <si>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</si>
  <si>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</si>
  <si>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</si>
  <si>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</si>
  <si>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</si>
  <si>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</si>
  <si>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</si>
  <si>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</si>
  <si>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</si>
  <si>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</si>
  <si>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</si>
  <si>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</si>
  <si>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</si>
  <si>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</si>
  <si>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</si>
  <si>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</si>
  <si>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</si>
  <si>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</si>
  <si>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</si>
  <si>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</si>
  <si>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</si>
  <si>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</si>
  <si>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</si>
  <si>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</si>
  <si>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</si>
  <si>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</si>
  <si>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</si>
  <si>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</si>
  <si>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</si>
  <si>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</si>
  <si>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</si>
  <si>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</si>
  <si>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</si>
  <si>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</si>
  <si>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</si>
  <si>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</si>
  <si>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</si>
  <si>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</si>
  <si>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</si>
  <si>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</si>
  <si>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</si>
  <si>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</si>
  <si>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</si>
  <si>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</si>
  <si>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</si>
  <si>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</si>
  <si>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</si>
  <si>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</si>
  <si>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</si>
  <si>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</si>
  <si>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</si>
  <si>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</si>
  <si>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</si>
  <si>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</si>
  <si>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</si>
  <si>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</si>
  <si>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</si>
  <si>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</si>
  <si>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</si>
  <si>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</si>
  <si>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</si>
  <si>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</si>
  <si>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</si>
  <si>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</si>
  <si>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</si>
  <si>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</si>
  <si>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</si>
  <si>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</si>
  <si>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</si>
  <si>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</si>
  <si>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</si>
  <si>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</si>
  <si>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</si>
  <si>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</si>
  <si>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</si>
  <si>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</si>
  <si>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</si>
  <si>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</si>
  <si>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</si>
  <si>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</si>
  <si>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</si>
  <si>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</si>
  <si>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</si>
  <si>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</si>
  <si>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</si>
  <si>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</si>
  <si>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</si>
  <si>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</si>
  <si>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</si>
  <si>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</si>
  <si>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</si>
  <si>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</si>
  <si>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</si>
  <si>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</si>
  <si>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</si>
  <si>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</si>
  <si>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</si>
  <si>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</si>
  <si>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</si>
  <si>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</si>
  <si>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</si>
  <si>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</si>
  <si>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</si>
  <si>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</si>
  <si>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</si>
  <si>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</si>
  <si>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</si>
  <si>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</si>
  <si>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</si>
  <si>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</si>
  <si>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</si>
  <si>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</si>
  <si>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</si>
  <si>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</si>
  <si>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</si>
  <si>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</si>
  <si>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</si>
  <si>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</si>
  <si>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</si>
  <si>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</si>
  <si>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</si>
  <si>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</si>
  <si>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</si>
  <si>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</si>
  <si>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</si>
  <si>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</si>
  <si>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</si>
  <si>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</si>
  <si>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</si>
  <si>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</si>
  <si>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</si>
  <si>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</si>
  <si>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</si>
  <si>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</si>
  <si>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</si>
  <si>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</si>
  <si>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</si>
  <si>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</si>
  <si>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</si>
  <si>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</si>
  <si>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</si>
  <si>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</si>
  <si>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</si>
  <si>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</si>
  <si>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</si>
  <si>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</si>
  <si>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</si>
  <si>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</si>
  <si>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</si>
  <si>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</si>
  <si>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</si>
  <si>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</si>
  <si>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</si>
  <si>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</si>
  <si>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</si>
  <si>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</si>
  <si>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</si>
  <si>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</si>
  <si>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</si>
  <si>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</si>
  <si>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</si>
  <si>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</si>
  <si>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</si>
  <si>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</si>
  <si>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</si>
  <si>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</si>
  <si>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</si>
  <si>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</si>
  <si>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</si>
  <si>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</si>
  <si>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</si>
  <si>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</si>
  <si>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</si>
  <si>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</si>
  <si>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</si>
  <si>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</si>
  <si>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</si>
  <si>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</si>
  <si>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</si>
  <si>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</si>
  <si>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</si>
  <si>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</si>
  <si>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</si>
  <si>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</si>
  <si>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</si>
  <si>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</si>
  <si>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</si>
  <si>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</si>
  <si>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</si>
  <si>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</si>
  <si>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</si>
  <si>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</si>
  <si>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</si>
  <si>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</si>
  <si>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</si>
  <si>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</si>
  <si>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</si>
  <si>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</si>
  <si>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</si>
  <si>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</si>
  <si>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</si>
  <si>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</si>
  <si>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</si>
  <si>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</si>
  <si>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</si>
  <si>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</si>
  <si>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</si>
  <si>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</si>
  <si>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</si>
  <si>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</si>
  <si>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</si>
  <si>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</si>
  <si>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</si>
  <si>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</si>
  <si>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</si>
  <si>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</si>
  <si>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</si>
  <si>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</si>
  <si>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</si>
  <si>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</si>
  <si>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</si>
  <si>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</si>
  <si>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</si>
  <si>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</si>
  <si>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</si>
  <si>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</si>
  <si>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</si>
  <si>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</si>
  <si>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</si>
  <si>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</si>
  <si>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</si>
  <si>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</si>
  <si>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</si>
  <si>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</si>
  <si>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</si>
  <si>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</si>
  <si>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</si>
  <si>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</si>
  <si>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</si>
  <si>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</si>
  <si>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</si>
  <si>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</si>
  <si>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</si>
  <si>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</si>
  <si>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</si>
  <si>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</si>
  <si>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</si>
  <si>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</si>
  <si>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</si>
  <si>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</si>
  <si>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</si>
  <si>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</si>
  <si>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</si>
  <si>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</si>
  <si>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</si>
  <si>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</si>
  <si>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</si>
  <si>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</si>
  <si>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</si>
  <si>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</si>
  <si>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</si>
  <si>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</si>
  <si>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</si>
  <si>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</si>
  <si>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</si>
  <si>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</si>
  <si>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</si>
  <si>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</si>
  <si>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</si>
  <si>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</si>
  <si>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</si>
  <si>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</si>
  <si>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</si>
  <si>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</si>
  <si>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</si>
  <si>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</si>
  <si>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</si>
  <si>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</si>
  <si>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</si>
  <si>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</si>
  <si>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</si>
  <si>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</si>
  <si>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</si>
  <si>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</si>
  <si>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</si>
  <si>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</si>
  <si>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</si>
  <si>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</si>
  <si>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</si>
  <si>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</si>
  <si>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</si>
  <si>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</si>
  <si>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</si>
  <si>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</si>
  <si>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</si>
  <si>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</si>
  <si>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</si>
  <si>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</si>
  <si>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</si>
  <si>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</si>
  <si>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</si>
  <si>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</si>
  <si>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</si>
  <si>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</si>
  <si>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</si>
  <si>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</si>
  <si>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</si>
  <si>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</si>
  <si>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</si>
  <si>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</si>
  <si>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</si>
  <si>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</si>
  <si>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</si>
  <si>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</si>
  <si>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</si>
  <si>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</si>
  <si>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</si>
  <si>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</si>
  <si>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</si>
  <si>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</si>
  <si>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</si>
  <si>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</si>
  <si>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</si>
  <si>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</si>
  <si>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</si>
  <si>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</si>
  <si>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</si>
  <si>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</si>
  <si>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</si>
  <si>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</si>
  <si>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</si>
  <si>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</si>
  <si>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</si>
  <si>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</si>
  <si>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</si>
  <si>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</si>
  <si>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</si>
  <si>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</si>
  <si>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</si>
  <si>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</si>
  <si>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</si>
  <si>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</si>
  <si>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</si>
  <si>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</si>
  <si>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</si>
  <si>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</si>
  <si>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</si>
  <si>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</si>
  <si>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</si>
  <si>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</si>
  <si>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</si>
  <si>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</si>
  <si>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</si>
  <si>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</si>
  <si>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</si>
  <si>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</si>
  <si>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</si>
  <si>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</si>
  <si>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</si>
  <si>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</si>
  <si>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</si>
  <si>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</si>
  <si>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</si>
  <si>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</si>
  <si>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</si>
  <si>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</si>
  <si>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</si>
  <si>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</si>
  <si>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</si>
  <si>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</si>
  <si>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</si>
  <si>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</si>
  <si>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</si>
  <si>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</si>
  <si>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</si>
  <si>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</si>
  <si>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</si>
  <si>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</si>
  <si>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</si>
  <si>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</si>
  <si>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</si>
  <si>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</si>
  <si>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</si>
  <si>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</si>
  <si>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</si>
  <si>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</si>
  <si>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</si>
  <si>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</si>
  <si>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</si>
  <si>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</si>
  <si>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</si>
  <si>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</si>
  <si>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</si>
  <si>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</si>
  <si>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</si>
  <si>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</si>
  <si>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</si>
  <si>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</si>
  <si>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</si>
  <si>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</si>
  <si>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</si>
  <si>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</si>
  <si>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</si>
  <si>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</si>
  <si>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</si>
  <si>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</si>
  <si>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</si>
  <si>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</si>
  <si>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</si>
  <si>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</si>
  <si>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</si>
  <si>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</si>
  <si>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</si>
  <si>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</si>
  <si>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</si>
  <si>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</si>
  <si>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</si>
  <si>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</si>
  <si>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</si>
  <si>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</si>
  <si>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</si>
  <si>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</si>
  <si>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</si>
  <si>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</si>
  <si>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</si>
  <si>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</si>
  <si>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</si>
  <si>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</si>
  <si>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</si>
  <si>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</si>
  <si>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</si>
  <si>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</si>
  <si>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</si>
  <si>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</si>
  <si>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</si>
  <si>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</si>
  <si>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</si>
  <si>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</si>
  <si>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</si>
  <si>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</si>
  <si>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</si>
  <si>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</si>
  <si>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</si>
  <si>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</si>
  <si>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</si>
  <si>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</si>
  <si>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</si>
  <si>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</si>
  <si>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</si>
  <si>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</si>
  <si>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</si>
  <si>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</si>
  <si>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</si>
  <si>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</si>
  <si>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</si>
  <si>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</si>
  <si>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</si>
  <si>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</si>
  <si>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</si>
  <si>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</si>
  <si>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</si>
  <si>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</si>
  <si>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</si>
  <si>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</si>
  <si>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</si>
  <si>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</si>
  <si>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</si>
  <si>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</si>
  <si>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</si>
  <si>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</si>
  <si>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</si>
  <si>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</si>
  <si>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</si>
  <si>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</si>
  <si>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</si>
  <si>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</si>
  <si>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</si>
  <si>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</si>
  <si>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</si>
  <si>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</si>
  <si>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</si>
  <si>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</si>
  <si>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</si>
  <si>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</si>
  <si>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</si>
  <si>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</si>
  <si>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</si>
  <si>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</si>
  <si>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</si>
  <si>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</si>
  <si>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</si>
  <si>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</si>
  <si>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</si>
  <si>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</si>
  <si>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</si>
  <si>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</si>
  <si>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</si>
  <si>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</si>
  <si>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</si>
  <si>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</si>
  <si>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</si>
  <si>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</si>
  <si>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</si>
  <si>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</si>
  <si>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</si>
  <si>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</si>
  <si>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</si>
  <si>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</si>
  <si>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</si>
  <si>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</si>
  <si>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</si>
  <si>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</si>
  <si>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</si>
  <si>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</si>
  <si>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</si>
  <si>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</si>
  <si>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</si>
  <si>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</si>
  <si>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</si>
  <si>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</si>
  <si>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</si>
  <si>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</si>
  <si>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</si>
  <si>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</si>
  <si>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</si>
  <si>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</si>
  <si>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</si>
  <si>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</si>
  <si>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</si>
  <si>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</si>
  <si>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</si>
  <si>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</si>
  <si>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</si>
  <si>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</si>
  <si>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</si>
  <si>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</si>
  <si>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</si>
  <si>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</si>
  <si>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</si>
  <si>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</si>
  <si>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</si>
  <si>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</si>
  <si>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</si>
  <si>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</si>
  <si>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</si>
  <si>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</si>
  <si>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</si>
  <si>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</si>
  <si>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</si>
  <si>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</si>
  <si>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</si>
  <si>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</si>
  <si>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</si>
  <si>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</si>
  <si>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</si>
  <si>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</si>
  <si>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</si>
  <si>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</si>
  <si>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</si>
  <si>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</si>
  <si>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</si>
  <si>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</si>
  <si>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</si>
  <si>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</si>
  <si>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</si>
  <si>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</si>
  <si>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</si>
  <si>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</si>
  <si>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</si>
  <si>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</si>
  <si>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</si>
  <si>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</si>
  <si>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</si>
  <si>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</si>
  <si>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</si>
  <si>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</si>
  <si>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</si>
  <si>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</si>
  <si>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</si>
  <si>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</si>
  <si>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</si>
  <si>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</si>
  <si>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</si>
  <si>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</si>
  <si>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</si>
  <si>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</si>
  <si>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</si>
  <si>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</si>
  <si>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</si>
  <si>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</si>
  <si>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</si>
  <si>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</si>
  <si>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</si>
  <si>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</si>
  <si>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</si>
  <si>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</si>
  <si>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</si>
  <si>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</si>
  <si>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</si>
  <si>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</si>
  <si>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</si>
  <si>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</si>
  <si>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</si>
  <si>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</si>
  <si>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</si>
  <si>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</si>
  <si>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</si>
  <si>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</si>
  <si>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</si>
  <si>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</si>
  <si>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</si>
  <si>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</si>
  <si>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</si>
  <si>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</si>
  <si>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</si>
  <si>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</si>
  <si>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</si>
  <si>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</si>
  <si>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</si>
  <si>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</si>
  <si>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</si>
  <si>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</si>
  <si>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</si>
  <si>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</si>
  <si>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</si>
  <si>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</si>
  <si>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</si>
  <si>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</si>
  <si>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</si>
  <si>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</si>
  <si>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</si>
  <si>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</si>
  <si>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</si>
  <si>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</si>
  <si>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</si>
  <si>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</si>
  <si>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</si>
  <si>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</si>
  <si>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</si>
  <si>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</si>
  <si>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</si>
  <si>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</si>
  <si>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</si>
  <si>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</si>
  <si>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</si>
  <si>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</si>
  <si>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</si>
  <si>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</si>
  <si>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</si>
  <si>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</si>
  <si>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</si>
  <si>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</si>
  <si>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</si>
  <si>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</si>
  <si>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</si>
  <si>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</si>
  <si>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</si>
  <si>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</si>
  <si>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</si>
  <si>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</si>
  <si>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</si>
  <si>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</si>
  <si>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</si>
  <si>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</si>
  <si>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</si>
  <si>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</si>
  <si>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</si>
  <si>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</si>
  <si>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</si>
  <si>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</si>
  <si>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</si>
  <si>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</si>
  <si>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</si>
  <si>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</si>
  <si>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</si>
  <si>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</si>
  <si>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</si>
  <si>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</si>
  <si>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</si>
  <si>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</si>
  <si>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</si>
  <si>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</si>
  <si>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</si>
  <si>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</si>
  <si>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</si>
  <si>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</si>
  <si>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</si>
  <si>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</si>
  <si>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</si>
  <si>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</si>
  <si>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</si>
  <si>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</si>
  <si>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</si>
  <si>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</si>
  <si>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</si>
  <si>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</si>
  <si>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</si>
  <si>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</si>
  <si>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</si>
  <si>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</si>
  <si>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</si>
  <si>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</si>
  <si>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</si>
  <si>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</si>
  <si>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</si>
  <si>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</si>
  <si>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</si>
  <si>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</si>
  <si>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</si>
  <si>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</si>
  <si>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</si>
  <si>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</si>
  <si>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</si>
  <si>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</si>
  <si>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</si>
  <si>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</si>
  <si>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</si>
  <si>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</si>
  <si>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</si>
  <si>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</si>
  <si>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</si>
  <si>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</si>
  <si>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</si>
  <si>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</si>
  <si>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</si>
  <si>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</si>
  <si>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</si>
  <si>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</si>
  <si>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</si>
  <si>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</si>
  <si>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</si>
  <si>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</si>
  <si>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</si>
  <si>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</si>
  <si>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</si>
  <si>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</si>
  <si>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</si>
  <si>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</si>
  <si>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</si>
  <si>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</si>
  <si>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</si>
  <si>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</si>
  <si>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</si>
  <si>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</si>
  <si>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</si>
  <si>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</si>
  <si>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</si>
  <si>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</si>
  <si>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</si>
  <si>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</si>
  <si>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</si>
  <si>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</si>
  <si>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</si>
  <si>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</si>
  <si>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</si>
  <si>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</si>
  <si>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</si>
  <si>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</si>
  <si>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</si>
  <si>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</si>
  <si>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</si>
  <si>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</si>
  <si>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</si>
  <si>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</si>
  <si>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</si>
  <si>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</si>
  <si>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</si>
  <si>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</si>
  <si>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</si>
  <si>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</si>
  <si>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</si>
  <si>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</si>
  <si>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</si>
  <si>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</si>
  <si>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</si>
  <si>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</si>
  <si>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</si>
  <si>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</si>
  <si>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</si>
  <si>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</si>
  <si>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</si>
  <si>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</si>
  <si>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</si>
  <si>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</si>
  <si>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</si>
  <si>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</si>
  <si>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</si>
  <si>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</si>
  <si>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</si>
  <si>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</si>
  <si>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</si>
  <si>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</si>
  <si>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</si>
  <si>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</si>
  <si>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</si>
  <si>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</si>
  <si>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</si>
  <si>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</si>
  <si>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</si>
  <si>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</si>
  <si>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</si>
  <si>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</si>
  <si>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</si>
  <si>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</si>
  <si>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</si>
  <si>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</si>
  <si>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</si>
  <si>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</si>
  <si>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</si>
  <si>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</si>
  <si>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</si>
  <si>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</si>
  <si>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</si>
  <si>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</si>
  <si>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</si>
  <si>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</si>
  <si>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</si>
  <si>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</si>
  <si>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</si>
  <si>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</si>
  <si>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</si>
  <si>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</si>
  <si>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</si>
  <si>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</si>
  <si>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</si>
  <si>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</si>
  <si>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</si>
  <si>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</si>
  <si>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</si>
  <si>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</si>
  <si>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</si>
  <si>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</si>
  <si>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</si>
  <si>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</si>
  <si>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</si>
  <si>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</si>
  <si>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</si>
  <si>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</si>
  <si>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</si>
  <si>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</si>
  <si>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</si>
  <si>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</si>
  <si>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</si>
  <si>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</si>
  <si>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</si>
  <si>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</si>
  <si>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</si>
  <si>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</si>
  <si>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</si>
  <si>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</si>
  <si>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</si>
  <si>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</si>
  <si>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</si>
  <si>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</si>
  <si>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</si>
  <si>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</si>
  <si>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</si>
  <si>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</si>
  <si>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</si>
  <si>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</si>
  <si>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</si>
  <si>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</si>
  <si>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</si>
  <si>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</si>
  <si>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</si>
  <si>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</si>
  <si>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</si>
  <si>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</si>
  <si>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</si>
  <si>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</si>
  <si>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</si>
  <si>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</si>
  <si>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</si>
  <si>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</si>
  <si>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</si>
  <si>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</si>
  <si>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</si>
  <si>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</si>
  <si>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</si>
  <si>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</si>
  <si>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</si>
  <si>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</si>
  <si>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</si>
  <si>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</si>
  <si>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</si>
  <si>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</si>
  <si>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</si>
  <si>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</si>
  <si>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</si>
  <si>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</si>
  <si>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</si>
  <si>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</si>
  <si>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</si>
  <si>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</si>
  <si>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</si>
  <si>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</si>
  <si>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</si>
  <si>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</si>
  <si>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</si>
  <si>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</si>
  <si>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</si>
  <si>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</si>
  <si>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</si>
  <si>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</si>
  <si>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</si>
  <si>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</si>
  <si>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</si>
  <si>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</si>
  <si>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</si>
  <si>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</si>
  <si>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</si>
  <si>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</si>
  <si>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</si>
  <si>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</si>
  <si>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</si>
  <si>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</si>
  <si>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</si>
  <si>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</si>
  <si>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</si>
  <si>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</si>
  <si>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</si>
  <si>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</si>
  <si>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</si>
  <si>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</si>
  <si>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</si>
  <si>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</si>
  <si>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</si>
  <si>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</si>
  <si>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</si>
  <si>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</si>
  <si>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</si>
  <si>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</si>
  <si>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</si>
  <si>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</si>
  <si>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</si>
  <si>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</si>
  <si>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</si>
  <si>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</si>
  <si>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</si>
  <si>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</si>
  <si>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</si>
  <si>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</si>
  <si>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</si>
  <si>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</si>
  <si>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</si>
  <si>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</si>
  <si>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</si>
  <si>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</si>
  <si>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</si>
  <si>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</si>
  <si>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</si>
  <si>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</si>
  <si>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</si>
  <si>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</si>
  <si>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</si>
  <si>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</si>
  <si>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</si>
  <si>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</si>
  <si>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</si>
  <si>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</si>
  <si>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</si>
  <si>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</si>
  <si>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</si>
  <si>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</si>
  <si>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</si>
  <si>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</si>
  <si>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</si>
  <si>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</si>
  <si>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</si>
  <si>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</si>
  <si>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</si>
  <si>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</si>
  <si>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</si>
  <si>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</si>
  <si>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</si>
  <si>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</si>
  <si>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</si>
  <si>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</si>
  <si>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</si>
  <si>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</si>
  <si>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</si>
  <si>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</si>
  <si>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</si>
  <si>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</si>
  <si>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</si>
  <si>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</si>
  <si>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</si>
  <si>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</si>
  <si>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</si>
  <si>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</si>
  <si>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</si>
  <si>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</si>
  <si>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</si>
  <si>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</si>
  <si>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</si>
  <si>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</si>
  <si>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</si>
  <si>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</si>
  <si>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</si>
  <si>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</si>
  <si>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</si>
  <si>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</si>
  <si>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</si>
  <si>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</si>
  <si>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</si>
  <si>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</si>
  <si>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</si>
  <si>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</si>
  <si>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</si>
  <si>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</si>
  <si>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</si>
  <si>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</si>
  <si>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</si>
  <si>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</si>
  <si>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</si>
  <si>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</si>
  <si>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</si>
  <si>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</si>
  <si>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</si>
  <si>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</si>
  <si>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</si>
  <si>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</si>
  <si>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</si>
  <si>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</si>
  <si>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</si>
  <si>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</si>
  <si>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</si>
  <si>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</si>
  <si>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</si>
  <si>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</si>
  <si>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</si>
  <si>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</si>
  <si>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</si>
  <si>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</si>
  <si>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</si>
  <si>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</si>
  <si>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</si>
  <si>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</si>
  <si>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</si>
  <si>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</si>
  <si>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</si>
  <si>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</si>
  <si>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</si>
  <si>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</si>
  <si>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</si>
  <si>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</si>
  <si>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</si>
  <si>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</si>
  <si>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</si>
  <si>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</si>
  <si>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</si>
  <si>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</si>
  <si>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</si>
  <si>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</si>
  <si>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</si>
  <si>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</si>
  <si>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</si>
  <si>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</si>
  <si>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</si>
  <si>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</si>
  <si>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</si>
  <si>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</si>
  <si>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</si>
  <si>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</si>
  <si>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</si>
  <si>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</si>
  <si>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</si>
  <si>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</si>
  <si>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</si>
  <si>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</si>
  <si>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</si>
  <si>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</si>
  <si>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</si>
  <si>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</si>
  <si>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</si>
  <si>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</si>
  <si>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</si>
  <si>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</si>
  <si>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</si>
  <si>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</si>
  <si>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</si>
  <si>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</si>
  <si>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</si>
  <si>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</si>
  <si>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</si>
  <si>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</si>
  <si>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</si>
  <si>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</si>
  <si>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</si>
  <si>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</si>
  <si>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</si>
  <si>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</si>
  <si>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</si>
  <si>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</si>
  <si>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</si>
  <si>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</si>
  <si>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</si>
  <si>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</si>
  <si>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</si>
  <si>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</si>
  <si>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</si>
  <si>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</si>
  <si>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</si>
  <si>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</si>
  <si>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</si>
  <si>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</si>
  <si>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</si>
  <si>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</si>
  <si>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</si>
  <si>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</si>
  <si>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</si>
  <si>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</si>
  <si>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</si>
  <si>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</si>
  <si>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</si>
  <si>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</si>
  <si>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</si>
  <si>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</si>
  <si>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</si>
  <si>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</si>
  <si>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</si>
  <si>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</si>
  <si>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</si>
  <si>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</si>
  <si>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</si>
  <si>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</si>
  <si>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</si>
  <si>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</si>
  <si>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</si>
  <si>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</si>
  <si>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</si>
  <si>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</si>
  <si>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</si>
  <si>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</si>
  <si>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</si>
  <si>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</si>
  <si>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</si>
  <si>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</si>
  <si>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</si>
  <si>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</si>
  <si>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</si>
  <si>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</si>
  <si>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</si>
  <si>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</si>
  <si>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</si>
  <si>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</si>
  <si>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</si>
  <si>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</si>
  <si>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</si>
  <si>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</si>
  <si>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</si>
  <si>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</si>
  <si>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</si>
  <si>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</si>
  <si>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</si>
  <si>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</si>
  <si>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</si>
  <si>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</si>
  <si>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</si>
  <si>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</si>
  <si>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</si>
  <si>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</si>
  <si>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</si>
  <si>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</si>
  <si>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</si>
  <si>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</si>
  <si>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</si>
  <si>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</si>
  <si>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</si>
  <si>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</si>
  <si>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</si>
  <si>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</si>
  <si>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</si>
  <si>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</si>
  <si>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</si>
  <si>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</si>
  <si>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</si>
  <si>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</si>
  <si>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</si>
  <si>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</si>
  <si>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</si>
  <si>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</si>
  <si>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</si>
  <si>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</si>
  <si>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</si>
  <si>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</si>
  <si>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</si>
  <si>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</si>
  <si>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</si>
  <si>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</si>
  <si>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</si>
  <si>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</si>
  <si>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</si>
  <si>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</si>
  <si>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</si>
  <si>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</si>
  <si>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</si>
  <si>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</si>
  <si>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</si>
  <si>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</si>
  <si>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</si>
  <si>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</si>
  <si>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</si>
  <si>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</si>
  <si>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</si>
  <si>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</si>
  <si>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</si>
  <si>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</si>
  <si>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</si>
  <si>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</si>
  <si>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</si>
  <si>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</si>
  <si>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</si>
  <si>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</si>
  <si>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</si>
  <si>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</si>
  <si>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</si>
  <si>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</si>
  <si>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</si>
  <si>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</si>
  <si>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</si>
  <si>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</si>
  <si>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</si>
  <si>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</si>
  <si>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</si>
  <si>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</si>
  <si>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</si>
  <si>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</si>
  <si>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</si>
  <si>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</si>
  <si>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</si>
  <si>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</si>
  <si>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</si>
  <si>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</si>
  <si>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</si>
  <si>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</si>
  <si>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</si>
  <si>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</si>
  <si>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</si>
  <si>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</si>
  <si>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</si>
  <si>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</si>
  <si>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</si>
  <si>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</si>
  <si>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</si>
  <si>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</si>
  <si>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</si>
  <si>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</si>
  <si>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</si>
  <si>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</si>
  <si>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</si>
  <si>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</si>
  <si>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</si>
  <si>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</si>
  <si>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</si>
  <si>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</si>
  <si>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</si>
  <si>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</si>
  <si>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</si>
  <si>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</si>
  <si>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</si>
  <si>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</si>
  <si>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</si>
  <si>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</si>
  <si>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</si>
  <si>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</si>
  <si>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</si>
  <si>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</si>
  <si>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</si>
  <si>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</si>
  <si>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</si>
  <si>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</si>
  <si>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</si>
  <si>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</si>
  <si>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</si>
  <si>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</si>
  <si>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</si>
  <si>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</si>
  <si>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</si>
  <si>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</si>
  <si>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</si>
  <si>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</si>
  <si>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</si>
  <si>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</si>
  <si>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</si>
  <si>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</si>
  <si>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</si>
  <si>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</si>
  <si>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</si>
  <si>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</si>
  <si>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</si>
  <si>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</si>
  <si>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</si>
  <si>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</si>
  <si>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</si>
  <si>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</si>
  <si>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</si>
  <si>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</si>
  <si>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</si>
  <si>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</si>
  <si>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</si>
  <si>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</si>
  <si>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</si>
  <si>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</si>
  <si>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</si>
  <si>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</si>
  <si>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</si>
  <si>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</si>
  <si>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</si>
  <si>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</si>
  <si>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</si>
  <si>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</si>
  <si>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</si>
  <si>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</si>
  <si>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</si>
  <si>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</si>
  <si>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</si>
  <si>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</si>
  <si>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</si>
  <si>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</si>
  <si>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</si>
  <si>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</si>
  <si>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</si>
  <si>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</si>
  <si>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</si>
  <si>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</si>
  <si>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</si>
  <si>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</si>
  <si>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</si>
  <si>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</si>
  <si>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</si>
  <si>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</si>
  <si>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</si>
  <si>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</si>
  <si>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</si>
  <si>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</si>
  <si>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</si>
  <si>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</si>
  <si>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</si>
  <si>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</si>
  <si>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</si>
  <si>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</si>
  <si>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</si>
  <si>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</si>
  <si>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</si>
  <si>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</si>
  <si>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</si>
  <si>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</si>
  <si>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</si>
  <si>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</si>
  <si>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</si>
  <si>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</si>
  <si>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</si>
  <si>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</si>
  <si>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</si>
  <si>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</si>
  <si>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</si>
  <si>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</si>
  <si>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</si>
  <si>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</si>
  <si>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</si>
  <si>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</si>
  <si>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</si>
  <si>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</si>
  <si>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</si>
  <si>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</si>
  <si>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</si>
  <si>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</si>
  <si>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</si>
  <si>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</si>
  <si>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</si>
  <si>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</si>
  <si>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</si>
  <si>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</si>
  <si>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</si>
  <si>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</si>
  <si>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</si>
  <si>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</si>
  <si>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</si>
  <si>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</si>
  <si>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</si>
  <si>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</si>
  <si>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</si>
  <si>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</si>
  <si>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</si>
  <si>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</si>
  <si>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</si>
  <si>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</si>
  <si>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</si>
  <si>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</si>
  <si>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</si>
  <si>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</si>
  <si>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</si>
  <si>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</si>
  <si>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</si>
  <si>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</si>
  <si>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</si>
  <si>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</si>
  <si>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</si>
  <si>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</si>
  <si>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</si>
  <si>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</si>
  <si>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</si>
  <si>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</si>
  <si>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</si>
  <si>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</si>
  <si>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</si>
  <si>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</si>
  <si>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</si>
  <si>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</si>
  <si>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</si>
  <si>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</si>
  <si>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</si>
  <si>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</si>
  <si>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</si>
  <si>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</si>
  <si>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</si>
  <si>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</si>
  <si>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</si>
  <si>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</si>
  <si>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</si>
  <si>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</si>
  <si>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</si>
  <si>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</si>
  <si>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</si>
  <si>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</si>
  <si>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</si>
  <si>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</si>
  <si>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</si>
  <si>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</si>
  <si>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</si>
  <si>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</si>
  <si>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</si>
  <si>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</si>
  <si>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</si>
  <si>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</si>
  <si>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</si>
  <si>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</si>
  <si>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</si>
  <si>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</si>
  <si>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</si>
  <si>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</si>
  <si>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</si>
  <si>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</si>
  <si>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</si>
  <si>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</si>
  <si>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</si>
  <si>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</si>
  <si>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</si>
  <si>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</si>
  <si>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</si>
  <si>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</si>
  <si>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</si>
  <si>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</si>
  <si>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</si>
  <si>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</si>
  <si>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</si>
  <si>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</si>
  <si>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</si>
  <si>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</si>
  <si>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</si>
  <si>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</si>
  <si>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</si>
  <si>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</si>
  <si>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</si>
  <si>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</si>
  <si>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</si>
  <si>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</si>
  <si>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</si>
  <si>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</si>
  <si>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</si>
  <si>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</si>
  <si>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</si>
  <si>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</si>
  <si>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</si>
  <si>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</si>
  <si>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</si>
  <si>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</si>
  <si>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</si>
  <si>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</si>
  <si>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</si>
  <si>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</si>
  <si>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</si>
  <si>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</si>
  <si>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</si>
  <si>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</si>
  <si>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</si>
  <si>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</si>
  <si>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</si>
  <si>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</si>
  <si>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</si>
  <si>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</si>
  <si>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</si>
  <si>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</si>
  <si>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</si>
  <si>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</si>
  <si>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</si>
  <si>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</si>
  <si>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</si>
  <si>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</si>
  <si>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</si>
  <si>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</si>
  <si>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</si>
  <si>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</si>
  <si>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</si>
  <si>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</si>
  <si>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</si>
  <si>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</si>
  <si>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</si>
  <si>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</si>
  <si>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</si>
  <si>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</si>
  <si>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</si>
  <si>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</si>
  <si>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</si>
  <si>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</si>
  <si>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</si>
  <si>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</si>
  <si>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</si>
  <si>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</si>
  <si>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</si>
  <si>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</si>
  <si>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</si>
  <si>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</si>
  <si>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</si>
  <si>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</si>
  <si>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</si>
  <si>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</si>
  <si>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</si>
  <si>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</si>
  <si>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</si>
  <si>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</si>
  <si>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</si>
  <si>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</si>
  <si>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</si>
  <si>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</si>
  <si>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</si>
  <si>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</si>
  <si>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</si>
  <si>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</si>
  <si>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</si>
  <si>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</si>
  <si>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</si>
  <si>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</si>
  <si>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</si>
  <si>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</si>
  <si>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</si>
  <si>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</si>
  <si>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</si>
  <si>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</si>
  <si>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</si>
  <si>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</si>
  <si>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</si>
  <si>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</si>
  <si>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</si>
  <si>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</si>
  <si>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</si>
  <si>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</si>
  <si>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</si>
  <si>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</si>
  <si>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</si>
  <si>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</si>
  <si>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</si>
  <si>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</si>
  <si>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</si>
  <si>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</si>
  <si>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</si>
  <si>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</si>
  <si>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</si>
  <si>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</si>
  <si>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</si>
  <si>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</si>
  <si>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</si>
  <si>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</si>
  <si>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</si>
  <si>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</si>
  <si>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</si>
  <si>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</si>
  <si>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</si>
  <si>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</si>
  <si>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</si>
  <si>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</si>
  <si>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</si>
  <si>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</si>
  <si>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</si>
  <si>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</si>
  <si>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</si>
  <si>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</si>
  <si>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</si>
  <si>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</si>
  <si>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</si>
  <si>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</si>
  <si>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</si>
  <si>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</si>
  <si>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</si>
  <si>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</si>
  <si>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</si>
  <si>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</si>
  <si>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</si>
  <si>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</si>
  <si>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</si>
  <si>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</si>
  <si>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</si>
  <si>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</si>
  <si>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</si>
  <si>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</si>
  <si>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</si>
  <si>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</si>
  <si>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</si>
  <si>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</si>
  <si>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</si>
  <si>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</si>
  <si>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</si>
  <si>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</si>
  <si>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</si>
  <si>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</si>
  <si>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</si>
  <si>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</si>
  <si>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</si>
  <si>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</si>
  <si>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</si>
  <si>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</si>
  <si>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</si>
  <si>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</si>
  <si>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</si>
  <si>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</si>
  <si>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</si>
  <si>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</si>
  <si>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</si>
  <si>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</si>
  <si>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</si>
  <si>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</si>
  <si>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</si>
  <si>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</si>
  <si>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</si>
  <si>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</si>
  <si>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</si>
  <si>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</si>
  <si>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</si>
  <si>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</si>
  <si>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</si>
  <si>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</si>
  <si>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</si>
  <si>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</si>
  <si>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</si>
  <si>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</si>
  <si>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</si>
  <si>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</si>
  <si>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</si>
  <si>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</si>
  <si>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</si>
  <si>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</si>
  <si>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</si>
  <si>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</si>
  <si>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</si>
  <si>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</si>
  <si>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</si>
  <si>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</si>
  <si>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</si>
  <si>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</si>
  <si>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</si>
  <si>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</si>
  <si>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</si>
  <si>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</si>
  <si>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</si>
  <si>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</si>
  <si>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</si>
  <si>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</si>
  <si>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</si>
  <si>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</si>
  <si>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</si>
  <si>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</si>
  <si>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</si>
  <si>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</si>
  <si>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</si>
  <si>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</si>
  <si>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</si>
  <si>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</si>
  <si>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</si>
  <si>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</si>
  <si>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</si>
  <si>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</si>
  <si>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</si>
  <si>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</si>
  <si>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</si>
  <si>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</si>
  <si>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</si>
  <si>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</si>
  <si>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</si>
  <si>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</si>
  <si>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</si>
  <si>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</si>
  <si>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</si>
  <si>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</si>
  <si>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</si>
  <si>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</si>
  <si>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</si>
  <si>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</si>
  <si>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</si>
  <si>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</si>
  <si>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</si>
  <si>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</si>
  <si>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</si>
  <si>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</si>
  <si>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</si>
  <si>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</si>
  <si>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</si>
  <si>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</si>
  <si>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</si>
  <si>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</si>
  <si>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</si>
  <si>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</si>
  <si>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</si>
  <si>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</si>
  <si>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</si>
  <si>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</si>
  <si>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</si>
  <si>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</si>
  <si>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</si>
  <si>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</si>
  <si>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</si>
  <si>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</si>
  <si>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</si>
  <si>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</si>
  <si>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</si>
  <si>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</si>
  <si>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</si>
  <si>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</si>
  <si>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</si>
  <si>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</si>
  <si>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</si>
  <si>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</si>
  <si>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</si>
  <si>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</si>
  <si>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</si>
  <si>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</si>
  <si>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</si>
  <si>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</si>
  <si>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</si>
  <si>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</si>
  <si>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</si>
  <si>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</si>
  <si>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</si>
  <si>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</si>
  <si>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</si>
  <si>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</si>
  <si>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</si>
  <si>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</si>
  <si>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</si>
  <si>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</si>
  <si>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</si>
  <si>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</si>
  <si>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</si>
  <si>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</si>
  <si>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</si>
  <si>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</si>
  <si>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</si>
  <si>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</si>
  <si>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</si>
  <si>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</si>
  <si>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</si>
  <si>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</si>
  <si>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</si>
  <si>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</si>
  <si>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</si>
  <si>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</si>
  <si>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</si>
  <si>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</si>
  <si>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</si>
  <si>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</si>
  <si>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</si>
  <si>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</si>
  <si>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</si>
  <si>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</si>
  <si>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</si>
  <si>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</si>
  <si>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</si>
  <si>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</si>
  <si>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</si>
  <si>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</si>
  <si>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</si>
  <si>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</si>
  <si>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</si>
  <si>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</si>
  <si>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</si>
  <si>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</si>
  <si>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</si>
  <si>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</si>
  <si>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</si>
  <si>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</si>
  <si>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</si>
  <si>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</si>
  <si>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</si>
  <si>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</si>
  <si>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</si>
  <si>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</si>
  <si>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</si>
  <si>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</si>
  <si>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</si>
  <si>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</si>
  <si>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</si>
  <si>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</si>
  <si>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</si>
  <si>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</si>
  <si>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</si>
  <si>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</si>
  <si>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</si>
  <si>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</si>
  <si>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</si>
  <si>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</si>
  <si>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</si>
  <si>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</si>
  <si>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</si>
  <si>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</si>
  <si>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</si>
  <si>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</si>
  <si>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</si>
  <si>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</si>
  <si>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</si>
  <si>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</si>
  <si>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</si>
  <si>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</si>
  <si>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</si>
  <si>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</si>
  <si>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</si>
  <si>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</si>
  <si>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</si>
  <si>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</si>
  <si>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</si>
  <si>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</si>
  <si>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</si>
  <si>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</si>
  <si>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</si>
  <si>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</si>
  <si>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</si>
  <si>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</si>
  <si>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</si>
  <si>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</si>
  <si>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</si>
  <si>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</si>
  <si>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</si>
  <si>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</si>
  <si>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</si>
  <si>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</si>
  <si>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</si>
  <si>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</si>
  <si>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</si>
  <si>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</si>
  <si>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</si>
  <si>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</si>
  <si>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</si>
  <si>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</si>
  <si>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</si>
  <si>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</si>
  <si>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</si>
  <si>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</si>
  <si>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</si>
  <si>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</si>
  <si>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</si>
  <si>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</si>
  <si>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</si>
  <si>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</si>
  <si>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</si>
  <si>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</si>
  <si>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</si>
  <si>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</si>
  <si>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</si>
  <si>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</si>
  <si>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</si>
  <si>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</si>
  <si>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</si>
  <si>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</si>
  <si>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</si>
  <si>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</si>
  <si>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</si>
  <si>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</si>
  <si>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</si>
  <si>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</si>
  <si>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</si>
  <si>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</si>
  <si>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</si>
  <si>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</si>
  <si>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</si>
  <si>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</si>
  <si>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</si>
  <si>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</si>
  <si>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</si>
  <si>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</si>
  <si>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</si>
  <si>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</si>
  <si>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</si>
  <si>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</si>
  <si>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</si>
  <si>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</si>
  <si>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</si>
  <si>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</si>
  <si>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</si>
  <si>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</si>
  <si>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</si>
  <si>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</si>
  <si>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</si>
  <si>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</si>
  <si>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</si>
  <si>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</si>
  <si>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</si>
  <si>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</si>
  <si>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</si>
  <si>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</si>
  <si>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</si>
  <si>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</si>
  <si>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</si>
  <si>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</si>
  <si>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</si>
  <si>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</si>
  <si>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</si>
  <si>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</si>
  <si>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</si>
  <si>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</si>
  <si>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</si>
  <si>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</si>
  <si>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</si>
  <si>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</si>
  <si>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</si>
  <si>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</si>
  <si>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</si>
  <si>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</si>
  <si>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</si>
  <si>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</si>
  <si>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</si>
  <si>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</si>
  <si>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</si>
  <si>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</si>
  <si>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</si>
  <si>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</si>
  <si>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</si>
  <si>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</si>
  <si>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</si>
  <si>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</si>
  <si>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</si>
  <si>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</si>
  <si>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</si>
  <si>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</si>
  <si>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</si>
  <si>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</si>
  <si>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</si>
  <si>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</si>
  <si>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</si>
  <si>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</si>
  <si>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</si>
  <si>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</si>
  <si>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</si>
  <si>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</si>
  <si>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</si>
  <si>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</si>
  <si>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</si>
  <si>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</si>
  <si>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</si>
  <si>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</si>
  <si>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</si>
  <si>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</si>
  <si>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</si>
  <si>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</si>
  <si>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</si>
  <si>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</si>
  <si>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</si>
  <si>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</si>
  <si>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</si>
  <si>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</si>
  <si>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</si>
  <si>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</si>
  <si>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</si>
  <si>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</si>
  <si>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</si>
  <si>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</si>
  <si>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</si>
  <si>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</si>
  <si>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</si>
  <si>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</si>
  <si>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</si>
  <si>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</si>
  <si>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</si>
  <si>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</si>
  <si>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</si>
  <si>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</si>
  <si>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</si>
  <si>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</si>
  <si>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</si>
  <si>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</si>
  <si>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</si>
  <si>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</si>
  <si>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</si>
  <si>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</si>
  <si>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</si>
  <si>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</si>
  <si>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</si>
  <si>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</si>
  <si>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</si>
  <si>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</si>
  <si>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</si>
  <si>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</si>
  <si>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</si>
  <si>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</si>
  <si>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</si>
  <si>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</si>
  <si>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</si>
  <si>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</si>
  <si>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</si>
  <si>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</si>
  <si>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</si>
  <si>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</si>
  <si>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</si>
  <si>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(All)</t>
  </si>
  <si>
    <t>Count of id</t>
  </si>
  <si>
    <t>Sum of Count of id</t>
  </si>
  <si>
    <t>Date Careated conv</t>
  </si>
  <si>
    <t>Date Ended conv</t>
  </si>
  <si>
    <t>Date created (day)</t>
  </si>
  <si>
    <t>Year Created</t>
  </si>
  <si>
    <t>6/21/2015</t>
  </si>
  <si>
    <t>1/31/2017</t>
  </si>
  <si>
    <t>2/5/2016</t>
  </si>
  <si>
    <t>7/8/2014</t>
  </si>
  <si>
    <t>11/19/2015</t>
  </si>
  <si>
    <t>7/12/2016</t>
  </si>
  <si>
    <t>6/3/2014</t>
  </si>
  <si>
    <t>5/25/2016</t>
  </si>
  <si>
    <t>4/8/2016</t>
  </si>
  <si>
    <t>3/17/2016</t>
  </si>
  <si>
    <t>5/20/2014</t>
  </si>
  <si>
    <t>7/21/2016</t>
  </si>
  <si>
    <t>6/1/2014</t>
  </si>
  <si>
    <t>5/18/2016</t>
  </si>
  <si>
    <t>6/17/2014</t>
  </si>
  <si>
    <t>9/9/2015</t>
  </si>
  <si>
    <t>5/1/2014</t>
  </si>
  <si>
    <t>10/5/2014</t>
  </si>
  <si>
    <t>8/18/2014</t>
  </si>
  <si>
    <t>6/20/2015</t>
  </si>
  <si>
    <t>7/15/2015</t>
  </si>
  <si>
    <t>8/27/2014</t>
  </si>
  <si>
    <t>12/16/2014</t>
  </si>
  <si>
    <t>4/3/2015</t>
  </si>
  <si>
    <t>8/13/2015</t>
  </si>
  <si>
    <t>11/9/2015</t>
  </si>
  <si>
    <t>10/16/2014</t>
  </si>
  <si>
    <t>11/16/2015</t>
  </si>
  <si>
    <t>6/22/2014</t>
  </si>
  <si>
    <t>7/22/2014</t>
  </si>
  <si>
    <t>1/7/2016</t>
  </si>
  <si>
    <t>4/1/2016</t>
  </si>
  <si>
    <t>10/9/2015</t>
  </si>
  <si>
    <t>7/21/2014</t>
  </si>
  <si>
    <t>4/4/2015</t>
  </si>
  <si>
    <t>3/5/2015</t>
  </si>
  <si>
    <t>1/28/2015</t>
  </si>
  <si>
    <t>4/10/2013</t>
  </si>
  <si>
    <t>4/24/2014</t>
  </si>
  <si>
    <t>5/30/2014</t>
  </si>
  <si>
    <t>9/5/2014</t>
  </si>
  <si>
    <t>11/28/2014</t>
  </si>
  <si>
    <t>6/12/2014</t>
  </si>
  <si>
    <t>8/22/2014</t>
  </si>
  <si>
    <t>3/28/2016</t>
  </si>
  <si>
    <t>11/15/2015</t>
  </si>
  <si>
    <t>10/20/2014</t>
  </si>
  <si>
    <t>1/29/2015</t>
  </si>
  <si>
    <t>9/23/2015</t>
  </si>
  <si>
    <t>12/22/2014</t>
  </si>
  <si>
    <t>7/11/2015</t>
  </si>
  <si>
    <t>3/21/2014</t>
  </si>
  <si>
    <t>11/25/2015</t>
  </si>
  <si>
    <t>5/6/2016</t>
  </si>
  <si>
    <t>5/25/2015</t>
  </si>
  <si>
    <t>3/26/2015</t>
  </si>
  <si>
    <t>8/14/2015</t>
  </si>
  <si>
    <t>3/3/2014</t>
  </si>
  <si>
    <t>5/15/2013</t>
  </si>
  <si>
    <t>2/6/2013</t>
  </si>
  <si>
    <t>12/4/2013</t>
  </si>
  <si>
    <t>6/7/2013</t>
  </si>
  <si>
    <t>7/15/2014</t>
  </si>
  <si>
    <t>6/18/2016</t>
  </si>
  <si>
    <t>6/15/2012</t>
  </si>
  <si>
    <t>1/24/2014</t>
  </si>
  <si>
    <t>8/30/2011</t>
  </si>
  <si>
    <t>7/6/2011</t>
  </si>
  <si>
    <t>3/29/2012</t>
  </si>
  <si>
    <t>10/25/2012</t>
  </si>
  <si>
    <t>2/13/2011</t>
  </si>
  <si>
    <t>12/22/2015</t>
  </si>
  <si>
    <t>3/24/2013</t>
  </si>
  <si>
    <t>10/28/2011</t>
  </si>
  <si>
    <t>3/28/2012</t>
  </si>
  <si>
    <t>8/22/2016</t>
  </si>
  <si>
    <t>3/26/2014</t>
  </si>
  <si>
    <t>11/4/2013</t>
  </si>
  <si>
    <t>7/9/2012</t>
  </si>
  <si>
    <t>9/9/2011</t>
  </si>
  <si>
    <t>2/7/2015</t>
  </si>
  <si>
    <t>4/15/2011</t>
  </si>
  <si>
    <t>8/23/2011</t>
  </si>
  <si>
    <t>10/14/2015</t>
  </si>
  <si>
    <t>5/24/2010</t>
  </si>
  <si>
    <t>5/27/2014</t>
  </si>
  <si>
    <t>5/8/2013</t>
  </si>
  <si>
    <t>6/12/2011</t>
  </si>
  <si>
    <t>3/17/2011</t>
  </si>
  <si>
    <t>12/16/2016</t>
  </si>
  <si>
    <t>6/5/2012</t>
  </si>
  <si>
    <t>3/18/2014</t>
  </si>
  <si>
    <t>1/26/2012</t>
  </si>
  <si>
    <t>5/26/2010</t>
  </si>
  <si>
    <t>6/11/2011</t>
  </si>
  <si>
    <t>11/1/2012</t>
  </si>
  <si>
    <t>12/23/2013</t>
  </si>
  <si>
    <t>10/15/2012</t>
  </si>
  <si>
    <t>12/31/2012</t>
  </si>
  <si>
    <t>11/22/2010</t>
  </si>
  <si>
    <t>2/12/2014</t>
  </si>
  <si>
    <t>3/10/2011</t>
  </si>
  <si>
    <t>4/25/2016</t>
  </si>
  <si>
    <t>3/19/2012</t>
  </si>
  <si>
    <t>4/2/2011</t>
  </si>
  <si>
    <t>4/1/2013</t>
  </si>
  <si>
    <t>1/26/2011</t>
  </si>
  <si>
    <t>10/10/2013</t>
  </si>
  <si>
    <t>5/1/2015</t>
  </si>
  <si>
    <t>3/19/2014</t>
  </si>
  <si>
    <t>7/29/2011</t>
  </si>
  <si>
    <t>11/14/2011</t>
  </si>
  <si>
    <t>1/10/2012</t>
  </si>
  <si>
    <t>2/21/2011</t>
  </si>
  <si>
    <t>3/11/2010</t>
  </si>
  <si>
    <t>6/28/2011</t>
  </si>
  <si>
    <t>7/14/2011</t>
  </si>
  <si>
    <t>9/2/2016</t>
  </si>
  <si>
    <t>4/2/2015</t>
  </si>
  <si>
    <t>8/11/2016</t>
  </si>
  <si>
    <t>9/22/2014</t>
  </si>
  <si>
    <t>4/20/2015</t>
  </si>
  <si>
    <t>12/5/2016</t>
  </si>
  <si>
    <t>5/11/2015</t>
  </si>
  <si>
    <t>3/4/2015</t>
  </si>
  <si>
    <t>9/15/2016</t>
  </si>
  <si>
    <t>8/31/2014</t>
  </si>
  <si>
    <t>5/19/2014</t>
  </si>
  <si>
    <t>6/20/2016</t>
  </si>
  <si>
    <t>9/23/2014</t>
  </si>
  <si>
    <t>5/1/2016</t>
  </si>
  <si>
    <t>8/5/2015</t>
  </si>
  <si>
    <t>5/29/2014</t>
  </si>
  <si>
    <t>8/23/2015</t>
  </si>
  <si>
    <t>7/1/2015</t>
  </si>
  <si>
    <t>7/2/2015</t>
  </si>
  <si>
    <t>2/17/2015</t>
  </si>
  <si>
    <t>4/15/2015</t>
  </si>
  <si>
    <t>10/26/2014</t>
  </si>
  <si>
    <t>7/7/2016</t>
  </si>
  <si>
    <t>2/12/2015</t>
  </si>
  <si>
    <t>11/18/2016</t>
  </si>
  <si>
    <t>11/26/2014</t>
  </si>
  <si>
    <t>1/28/2016</t>
  </si>
  <si>
    <t>11/24/2014</t>
  </si>
  <si>
    <t>4/19/2015</t>
  </si>
  <si>
    <t>8/23/2014</t>
  </si>
  <si>
    <t>10/21/2014</t>
  </si>
  <si>
    <t>4/21/2015</t>
  </si>
  <si>
    <t>6/13/2015</t>
  </si>
  <si>
    <t>1/27/2016</t>
  </si>
  <si>
    <t>9/21/2014</t>
  </si>
  <si>
    <t>5/24/2016</t>
  </si>
  <si>
    <t>6/16/2015</t>
  </si>
  <si>
    <t>6/2/2014</t>
  </si>
  <si>
    <t>7/14/2014</t>
  </si>
  <si>
    <t>8/27/2015</t>
  </si>
  <si>
    <t>12/13/2015</t>
  </si>
  <si>
    <t>6/5/2015</t>
  </si>
  <si>
    <t>9/18/2014</t>
  </si>
  <si>
    <t>7/31/2015</t>
  </si>
  <si>
    <t>6/12/2016</t>
  </si>
  <si>
    <t>3/9/2015</t>
  </si>
  <si>
    <t>8/4/2014</t>
  </si>
  <si>
    <t>7/6/2015</t>
  </si>
  <si>
    <t>3/6/2015</t>
  </si>
  <si>
    <t>10/27/2015</t>
  </si>
  <si>
    <t>2/2/2016</t>
  </si>
  <si>
    <t>5/23/2015</t>
  </si>
  <si>
    <t>12/7/2016</t>
  </si>
  <si>
    <t>10/27/2014</t>
  </si>
  <si>
    <t>7/5/2014</t>
  </si>
  <si>
    <t>7/19/2016</t>
  </si>
  <si>
    <t>2/1/2017</t>
  </si>
  <si>
    <t>6/27/2015</t>
  </si>
  <si>
    <t>8/5/2014</t>
  </si>
  <si>
    <t>7/5/2016</t>
  </si>
  <si>
    <t>6/6/2016</t>
  </si>
  <si>
    <t>9/17/2014</t>
  </si>
  <si>
    <t>9/29/2014</t>
  </si>
  <si>
    <t>1/6/2016</t>
  </si>
  <si>
    <t>9/12/2015</t>
  </si>
  <si>
    <t>1/6/2017</t>
  </si>
  <si>
    <t>8/1/2016</t>
  </si>
  <si>
    <t>8/15/2014</t>
  </si>
  <si>
    <t>1/19/2015</t>
  </si>
  <si>
    <t>9/8/2015</t>
  </si>
  <si>
    <t>11/30/2014</t>
  </si>
  <si>
    <t>9/1/2015</t>
  </si>
  <si>
    <t>7/15/2016</t>
  </si>
  <si>
    <t>12/4/2014</t>
  </si>
  <si>
    <t>11/16/2014</t>
  </si>
  <si>
    <t>6/10/2015</t>
  </si>
  <si>
    <t>8/19/2015</t>
  </si>
  <si>
    <t>2/16/2016</t>
  </si>
  <si>
    <t>7/17/2015</t>
  </si>
  <si>
    <t>1/5/2015</t>
  </si>
  <si>
    <t>3/3/2015</t>
  </si>
  <si>
    <t>11/27/2014</t>
  </si>
  <si>
    <t>3/16/2015</t>
  </si>
  <si>
    <t>2/29/2016</t>
  </si>
  <si>
    <t>7/10/2015</t>
  </si>
  <si>
    <t>1/27/2015</t>
  </si>
  <si>
    <t>4/21/2016</t>
  </si>
  <si>
    <t>3/9/2016</t>
  </si>
  <si>
    <t>4/12/2015</t>
  </si>
  <si>
    <t>6/9/2015</t>
  </si>
  <si>
    <t>1/14/2016</t>
  </si>
  <si>
    <t>5/5/2015</t>
  </si>
  <si>
    <t>12/3/2015</t>
  </si>
  <si>
    <t>8/30/2016</t>
  </si>
  <si>
    <t>11/12/2015</t>
  </si>
  <si>
    <t>1/8/2016</t>
  </si>
  <si>
    <t>12/9/2016</t>
  </si>
  <si>
    <t>10/19/2015</t>
  </si>
  <si>
    <t>3/21/2013</t>
  </si>
  <si>
    <t>11/6/2014</t>
  </si>
  <si>
    <t>11/15/2011</t>
  </si>
  <si>
    <t>1/22/2014</t>
  </si>
  <si>
    <t>2/4/2010</t>
  </si>
  <si>
    <t>7/16/2012</t>
  </si>
  <si>
    <t>10/29/2010</t>
  </si>
  <si>
    <t>9/9/2010</t>
  </si>
  <si>
    <t>11/23/2011</t>
  </si>
  <si>
    <t>6/3/2010</t>
  </si>
  <si>
    <t>5/7/2013</t>
  </si>
  <si>
    <t>4/14/2012</t>
  </si>
  <si>
    <t>3/29/2010</t>
  </si>
  <si>
    <t>1/16/2012</t>
  </si>
  <si>
    <t>9/16/2015</t>
  </si>
  <si>
    <t>2/14/2011</t>
  </si>
  <si>
    <t>2/14/2013</t>
  </si>
  <si>
    <t>4/19/2016</t>
  </si>
  <si>
    <t>5/18/2011</t>
  </si>
  <si>
    <t>6/1/2010</t>
  </si>
  <si>
    <t>4/18/2012</t>
  </si>
  <si>
    <t>1/12/2011</t>
  </si>
  <si>
    <t>8/28/2012</t>
  </si>
  <si>
    <t>4/11/2012</t>
  </si>
  <si>
    <t>3/30/2010</t>
  </si>
  <si>
    <t>1/26/2010</t>
  </si>
  <si>
    <t>5/26/2014</t>
  </si>
  <si>
    <t>9/22/2011</t>
  </si>
  <si>
    <t>1/22/2017</t>
  </si>
  <si>
    <t>4/4/2011</t>
  </si>
  <si>
    <t>12/3/2013</t>
  </si>
  <si>
    <t>2/26/2010</t>
  </si>
  <si>
    <t>6/3/2011</t>
  </si>
  <si>
    <t>3/1/2012</t>
  </si>
  <si>
    <t>10/10/2012</t>
  </si>
  <si>
    <t>2/27/2012</t>
  </si>
  <si>
    <t>4/23/2015</t>
  </si>
  <si>
    <t>9/11/2012</t>
  </si>
  <si>
    <t>1/24/2017</t>
  </si>
  <si>
    <t>4/15/2014</t>
  </si>
  <si>
    <t>5/16/2009</t>
  </si>
  <si>
    <t>1/16/2010</t>
  </si>
  <si>
    <t>5/12/2011</t>
  </si>
  <si>
    <t>12/27/2011</t>
  </si>
  <si>
    <t>8/20/2013</t>
  </si>
  <si>
    <t>2/8/2013</t>
  </si>
  <si>
    <t>10/2/2012</t>
  </si>
  <si>
    <t>5/21/2012</t>
  </si>
  <si>
    <t>10/3/2013</t>
  </si>
  <si>
    <t>12/14/2010</t>
  </si>
  <si>
    <t>4/12/2013</t>
  </si>
  <si>
    <t>9/26/2011</t>
  </si>
  <si>
    <t>6/13/2010</t>
  </si>
  <si>
    <t>9/1/2013</t>
  </si>
  <si>
    <t>8/13/2012</t>
  </si>
  <si>
    <t>3/11/2014</t>
  </si>
  <si>
    <t>10/18/2010</t>
  </si>
  <si>
    <t>3/24/2011</t>
  </si>
  <si>
    <t>2/7/2013</t>
  </si>
  <si>
    <t>1/25/2012</t>
  </si>
  <si>
    <t>5/2/2012</t>
  </si>
  <si>
    <t>7/23/2012</t>
  </si>
  <si>
    <t>2/9/2012</t>
  </si>
  <si>
    <t>2/28/2013</t>
  </si>
  <si>
    <t>1/8/2013</t>
  </si>
  <si>
    <t>1/24/2011</t>
  </si>
  <si>
    <t>10/4/2011</t>
  </si>
  <si>
    <t>11/21/2011</t>
  </si>
  <si>
    <t>3/15/2013</t>
  </si>
  <si>
    <t>6/28/2010</t>
  </si>
  <si>
    <t>1/30/2013</t>
  </si>
  <si>
    <t>11/7/2014</t>
  </si>
  <si>
    <t>11/11/2013</t>
  </si>
  <si>
    <t>2/24/2013</t>
  </si>
  <si>
    <t>11/6/2009</t>
  </si>
  <si>
    <t>11/23/2015</t>
  </si>
  <si>
    <t>10/4/2016</t>
  </si>
  <si>
    <t>4/13/2016</t>
  </si>
  <si>
    <t>11/23/2016</t>
  </si>
  <si>
    <t>6/29/2015</t>
  </si>
  <si>
    <t>11/14/2016</t>
  </si>
  <si>
    <t>2/9/2017</t>
  </si>
  <si>
    <t>2/23/2015</t>
  </si>
  <si>
    <t>10/1/2015</t>
  </si>
  <si>
    <t>4/15/2013</t>
  </si>
  <si>
    <t>5/17/2016</t>
  </si>
  <si>
    <t>3/8/2016</t>
  </si>
  <si>
    <t>4/7/2015</t>
  </si>
  <si>
    <t>2/11/2015</t>
  </si>
  <si>
    <t>7/8/2016</t>
  </si>
  <si>
    <t>3/30/2015</t>
  </si>
  <si>
    <t>2/6/2017</t>
  </si>
  <si>
    <t>9/12/2014</t>
  </si>
  <si>
    <t>3/30/2016</t>
  </si>
  <si>
    <t>10/14/2014</t>
  </si>
  <si>
    <t>4/17/2015</t>
  </si>
  <si>
    <t>9/14/2015</t>
  </si>
  <si>
    <t>10/15/2015</t>
  </si>
  <si>
    <t>7/22/2015</t>
  </si>
  <si>
    <t>1/25/2017</t>
  </si>
  <si>
    <t>8/3/2016</t>
  </si>
  <si>
    <t>2/27/2016</t>
  </si>
  <si>
    <t>9/7/2014</t>
  </si>
  <si>
    <t>10/20/2015</t>
  </si>
  <si>
    <t>10/31/2014</t>
  </si>
  <si>
    <t>2/15/2016</t>
  </si>
  <si>
    <t>3/15/2015</t>
  </si>
  <si>
    <t>10/22/2014</t>
  </si>
  <si>
    <t>6/8/2015</t>
  </si>
  <si>
    <t>10/23/2014</t>
  </si>
  <si>
    <t>7/17/2014</t>
  </si>
  <si>
    <t>3/18/2010</t>
  </si>
  <si>
    <t>5/21/2014</t>
  </si>
  <si>
    <t>1/29/2014</t>
  </si>
  <si>
    <t>4/20/2012</t>
  </si>
  <si>
    <t>3/22/2013</t>
  </si>
  <si>
    <t>2/8/2015</t>
  </si>
  <si>
    <t>12/16/2011</t>
  </si>
  <si>
    <t>12/18/2012</t>
  </si>
  <si>
    <t>2/25/2016</t>
  </si>
  <si>
    <t>6/18/2012</t>
  </si>
  <si>
    <t>8/2/2011</t>
  </si>
  <si>
    <t>1/18/2014</t>
  </si>
  <si>
    <t>7/25/2016</t>
  </si>
  <si>
    <t>1/1/2016</t>
  </si>
  <si>
    <t>12/29/2015</t>
  </si>
  <si>
    <t>6/25/2012</t>
  </si>
  <si>
    <t>8/23/2012</t>
  </si>
  <si>
    <t>4/25/2014</t>
  </si>
  <si>
    <t>12/7/2014</t>
  </si>
  <si>
    <t>7/26/2015</t>
  </si>
  <si>
    <t>6/27/2016</t>
  </si>
  <si>
    <t>2/3/2014</t>
  </si>
  <si>
    <t>11/17/2011</t>
  </si>
  <si>
    <t>8/8/2011</t>
  </si>
  <si>
    <t>9/9/2013</t>
  </si>
  <si>
    <t>2/17/2016</t>
  </si>
  <si>
    <t>3/22/2012</t>
  </si>
  <si>
    <t>6/22/2012</t>
  </si>
  <si>
    <t>7/20/2010</t>
  </si>
  <si>
    <t>11/13/2016</t>
  </si>
  <si>
    <t>4/16/2014</t>
  </si>
  <si>
    <t>7/8/2011</t>
  </si>
  <si>
    <t>6/24/2011</t>
  </si>
  <si>
    <t>1/7/2014</t>
  </si>
  <si>
    <t>9/20/2011</t>
  </si>
  <si>
    <t>9/26/2013</t>
  </si>
  <si>
    <t>6/22/2016</t>
  </si>
  <si>
    <t>11/19/2013</t>
  </si>
  <si>
    <t>6/19/2012</t>
  </si>
  <si>
    <t>9/11/2013</t>
  </si>
  <si>
    <t>1/9/2014</t>
  </si>
  <si>
    <t>3/27/2013</t>
  </si>
  <si>
    <t>6/23/2015</t>
  </si>
  <si>
    <t>4/30/2013</t>
  </si>
  <si>
    <t>6/22/2015</t>
  </si>
  <si>
    <t>8/12/2014</t>
  </si>
  <si>
    <t>5/6/2013</t>
  </si>
  <si>
    <t>9/28/2015</t>
  </si>
  <si>
    <t>1/31/2016</t>
  </si>
  <si>
    <t>10/8/2015</t>
  </si>
  <si>
    <t>9/14/2009</t>
  </si>
  <si>
    <t>8/26/2013</t>
  </si>
  <si>
    <t>6/5/2016</t>
  </si>
  <si>
    <t>8/22/2015</t>
  </si>
  <si>
    <t>8/12/2015</t>
  </si>
  <si>
    <t>10/29/2013</t>
  </si>
  <si>
    <t>8/14/2013</t>
  </si>
  <si>
    <t>7/1/2013</t>
  </si>
  <si>
    <t>8/9/2016</t>
  </si>
  <si>
    <t>10/7/2014</t>
  </si>
  <si>
    <t>2/23/2016</t>
  </si>
  <si>
    <t>1/20/2015</t>
  </si>
  <si>
    <t>1/10/2014</t>
  </si>
  <si>
    <t>12/17/2011</t>
  </si>
  <si>
    <t>5/6/2015</t>
  </si>
  <si>
    <t>2/1/2015</t>
  </si>
  <si>
    <t>2/26/2013</t>
  </si>
  <si>
    <t>9/17/2013</t>
  </si>
  <si>
    <t>1/15/2014</t>
  </si>
  <si>
    <t>12/26/2013</t>
  </si>
  <si>
    <t>4/13/2015</t>
  </si>
  <si>
    <t>2/3/2015</t>
  </si>
  <si>
    <t>3/2/2012</t>
  </si>
  <si>
    <t>9/30/2013</t>
  </si>
  <si>
    <t>4/14/2013</t>
  </si>
  <si>
    <t>9/14/2011</t>
  </si>
  <si>
    <t>4/30/2014</t>
  </si>
  <si>
    <t>5/13/2013</t>
  </si>
  <si>
    <t>6/10/2011</t>
  </si>
  <si>
    <t>7/26/2011</t>
  </si>
  <si>
    <t>4/28/2016</t>
  </si>
  <si>
    <t>6/10/2014</t>
  </si>
  <si>
    <t>8/8/2012</t>
  </si>
  <si>
    <t>8/14/2012</t>
  </si>
  <si>
    <t>5/11/2012</t>
  </si>
  <si>
    <t>7/7/2014</t>
  </si>
  <si>
    <t>11/26/2013</t>
  </si>
  <si>
    <t>3/5/2014</t>
  </si>
  <si>
    <t>7/24/2014</t>
  </si>
  <si>
    <t>1/18/2017</t>
  </si>
  <si>
    <t>4/5/2015</t>
  </si>
  <si>
    <t>4/28/2014</t>
  </si>
  <si>
    <t>3/2/2015</t>
  </si>
  <si>
    <t>7/10/2013</t>
  </si>
  <si>
    <t>9/10/2012</t>
  </si>
  <si>
    <t>3/18/2016</t>
  </si>
  <si>
    <t>11/29/2012</t>
  </si>
  <si>
    <t>9/25/2015</t>
  </si>
  <si>
    <t>4/17/2013</t>
  </si>
  <si>
    <t>5/2/2014</t>
  </si>
  <si>
    <t>10/26/2016</t>
  </si>
  <si>
    <t>12/5/2011</t>
  </si>
  <si>
    <t>12/28/2015</t>
  </si>
  <si>
    <t>8/13/2016</t>
  </si>
  <si>
    <t>6/9/2014</t>
  </si>
  <si>
    <t>12/12/2013</t>
  </si>
  <si>
    <t>11/1/2014</t>
  </si>
  <si>
    <t>11/11/2011</t>
  </si>
  <si>
    <t>8/18/2009</t>
  </si>
  <si>
    <t>3/10/2010</t>
  </si>
  <si>
    <t>6/9/2011</t>
  </si>
  <si>
    <t>2/17/2012</t>
  </si>
  <si>
    <t>12/18/2014</t>
  </si>
  <si>
    <t>2/10/2012</t>
  </si>
  <si>
    <t>7/11/2013</t>
  </si>
  <si>
    <t>9/4/2012</t>
  </si>
  <si>
    <t>3/26/2012</t>
  </si>
  <si>
    <t>5/29/2015</t>
  </si>
  <si>
    <t>1/30/2016</t>
  </si>
  <si>
    <t>3/7/2013</t>
  </si>
  <si>
    <t>10/6/2016</t>
  </si>
  <si>
    <t>7/1/2016</t>
  </si>
  <si>
    <t>7/10/2014</t>
  </si>
  <si>
    <t>3/28/2015</t>
  </si>
  <si>
    <t>1/3/2017</t>
  </si>
  <si>
    <t>8/7/2015</t>
  </si>
  <si>
    <t>11/5/2012</t>
  </si>
  <si>
    <t>11/10/2015</t>
  </si>
  <si>
    <t>10/2/2016</t>
  </si>
  <si>
    <t>8/21/2015</t>
  </si>
  <si>
    <t>5/2/2016</t>
  </si>
  <si>
    <t>7/30/2014</t>
  </si>
  <si>
    <t>7/7/2015</t>
  </si>
  <si>
    <t>1/17/2017</t>
  </si>
  <si>
    <t>5/31/2015</t>
  </si>
  <si>
    <t>12/20/2016</t>
  </si>
  <si>
    <t>6/2/2015</t>
  </si>
  <si>
    <t>11/1/2016</t>
  </si>
  <si>
    <t>4/12/2016</t>
  </si>
  <si>
    <t>4/22/2016</t>
  </si>
  <si>
    <t>6/24/2015</t>
  </si>
  <si>
    <t>10/5/2015</t>
  </si>
  <si>
    <t>6/13/2016</t>
  </si>
  <si>
    <t>3/4/2016</t>
  </si>
  <si>
    <t>10/1/2014</t>
  </si>
  <si>
    <t>6/4/2016</t>
  </si>
  <si>
    <t>10/6/2015</t>
  </si>
  <si>
    <t>9/2/2015</t>
  </si>
  <si>
    <t>1/11/2016</t>
  </si>
  <si>
    <t>9/29/2015</t>
  </si>
  <si>
    <t>6/18/2015</t>
  </si>
  <si>
    <t>10/15/2014</t>
  </si>
  <si>
    <t>9/19/2014</t>
  </si>
  <si>
    <t>5/13/2016</t>
  </si>
  <si>
    <t>12/7/2015</t>
  </si>
  <si>
    <t>11/2/2016</t>
  </si>
  <si>
    <t>2/22/2015</t>
  </si>
  <si>
    <t>11/13/2015</t>
  </si>
  <si>
    <t>11/17/2014</t>
  </si>
  <si>
    <t>9/21/2015</t>
  </si>
  <si>
    <t>1/17/2015</t>
  </si>
  <si>
    <t>2/11/2016</t>
  </si>
  <si>
    <t>6/14/2016</t>
  </si>
  <si>
    <t>12/2/2014</t>
  </si>
  <si>
    <t>12/10/2015</t>
  </si>
  <si>
    <t>12/2/2015</t>
  </si>
  <si>
    <t>1/19/2016</t>
  </si>
  <si>
    <t>11/19/2014</t>
  </si>
  <si>
    <t>9/19/2016</t>
  </si>
  <si>
    <t>5/14/2015</t>
  </si>
  <si>
    <t>3/21/2016</t>
  </si>
  <si>
    <t>11/25/2014</t>
  </si>
  <si>
    <t>8/23/2016</t>
  </si>
  <si>
    <t>2/20/2015</t>
  </si>
  <si>
    <t>2/14/2015</t>
  </si>
  <si>
    <t>1/16/2015</t>
  </si>
  <si>
    <t>3/17/2015</t>
  </si>
  <si>
    <t>9/18/2016</t>
  </si>
  <si>
    <t>11/3/2014</t>
  </si>
  <si>
    <t>3/7/2015</t>
  </si>
  <si>
    <t>3/19/2015</t>
  </si>
  <si>
    <t>10/3/2016</t>
  </si>
  <si>
    <t>6/24/2016</t>
  </si>
  <si>
    <t>11/4/2014</t>
  </si>
  <si>
    <t>3/10/2015</t>
  </si>
  <si>
    <t>5/19/2015</t>
  </si>
  <si>
    <t>7/28/2014</t>
  </si>
  <si>
    <t>7/9/2015</t>
  </si>
  <si>
    <t>4/8/2015</t>
  </si>
  <si>
    <t>10/23/2015</t>
  </si>
  <si>
    <t>5/16/2015</t>
  </si>
  <si>
    <t>10/29/2015</t>
  </si>
  <si>
    <t>3/23/2015</t>
  </si>
  <si>
    <t>11/20/2015</t>
  </si>
  <si>
    <t>8/2/2016</t>
  </si>
  <si>
    <t>8/31/2015</t>
  </si>
  <si>
    <t>8/25/2015</t>
  </si>
  <si>
    <t>1/26/2017</t>
  </si>
  <si>
    <t>3/24/2015</t>
  </si>
  <si>
    <t>9/26/2014</t>
  </si>
  <si>
    <t>7/11/2014</t>
  </si>
  <si>
    <t>6/7/2016</t>
  </si>
  <si>
    <t>6/11/2016</t>
  </si>
  <si>
    <t>4/27/2015</t>
  </si>
  <si>
    <t>4/14/2015</t>
  </si>
  <si>
    <t>2/24/2017</t>
  </si>
  <si>
    <t>7/13/2015</t>
  </si>
  <si>
    <t>1/15/2016</t>
  </si>
  <si>
    <t>6/13/2014</t>
  </si>
  <si>
    <t>4/14/2016</t>
  </si>
  <si>
    <t>4/29/2016</t>
  </si>
  <si>
    <t>10/26/2015</t>
  </si>
  <si>
    <t>3/12/2015</t>
  </si>
  <si>
    <t>5/7/2015</t>
  </si>
  <si>
    <t>1/27/2017</t>
  </si>
  <si>
    <t>8/14/2014</t>
  </si>
  <si>
    <t>11/9/2016</t>
  </si>
  <si>
    <t>7/14/2015</t>
  </si>
  <si>
    <t>4/6/2015</t>
  </si>
  <si>
    <t>9/16/2014</t>
  </si>
  <si>
    <t>7/12/2014</t>
  </si>
  <si>
    <t>9/9/2014</t>
  </si>
  <si>
    <t>8/26/2014</t>
  </si>
  <si>
    <t>10/19/2014</t>
  </si>
  <si>
    <t>11/12/2014</t>
  </si>
  <si>
    <t>2/10/2015</t>
  </si>
  <si>
    <t>7/24/2015</t>
  </si>
  <si>
    <t>10/10/2014</t>
  </si>
  <si>
    <t>9/23/2016</t>
  </si>
  <si>
    <t>12/17/2014</t>
  </si>
  <si>
    <t>3/14/2015</t>
  </si>
  <si>
    <t>7/18/2014</t>
  </si>
  <si>
    <t>3/27/2015</t>
  </si>
  <si>
    <t>5/16/2016</t>
  </si>
  <si>
    <t>12/11/2014</t>
  </si>
  <si>
    <t>12/1/2014</t>
  </si>
  <si>
    <t>1/8/2015</t>
  </si>
  <si>
    <t>5/14/2016</t>
  </si>
  <si>
    <t>8/13/2014</t>
  </si>
  <si>
    <t>9/26/2016</t>
  </si>
  <si>
    <t>2/12/2017</t>
  </si>
  <si>
    <t>9/21/2016</t>
  </si>
  <si>
    <t>6/19/2014</t>
  </si>
  <si>
    <t>7/4/2015</t>
  </si>
  <si>
    <t>7/28/2016</t>
  </si>
  <si>
    <t>11/22/2016</t>
  </si>
  <si>
    <t>3/31/2015</t>
  </si>
  <si>
    <t>1/2/2017</t>
  </si>
  <si>
    <t>6/25/2014</t>
  </si>
  <si>
    <t>10/16/2013</t>
  </si>
  <si>
    <t>12/11/2016</t>
  </si>
  <si>
    <t>6/23/2014</t>
  </si>
  <si>
    <t>10/25/2016</t>
  </si>
  <si>
    <t>12/21/2016</t>
  </si>
  <si>
    <t>12/22/2016</t>
  </si>
  <si>
    <t>11/4/2016</t>
  </si>
  <si>
    <t>12/30/2016</t>
  </si>
  <si>
    <t>10/28/2014</t>
  </si>
  <si>
    <t>8/6/2014</t>
  </si>
  <si>
    <t>2/8/2016</t>
  </si>
  <si>
    <t>1/1/2012</t>
  </si>
  <si>
    <t>3/9/2012</t>
  </si>
  <si>
    <t>5/31/2011</t>
  </si>
  <si>
    <t>3/12/2013</t>
  </si>
  <si>
    <t>12/3/2012</t>
  </si>
  <si>
    <t>7/7/2011</t>
  </si>
  <si>
    <t>7/20/2012</t>
  </si>
  <si>
    <t>11/7/2011</t>
  </si>
  <si>
    <t>12/2/2011</t>
  </si>
  <si>
    <t>7/31/2013</t>
  </si>
  <si>
    <t>11/20/2013</t>
  </si>
  <si>
    <t>11/2/2014</t>
  </si>
  <si>
    <t>11/1/2013</t>
  </si>
  <si>
    <t>1/28/2014</t>
  </si>
  <si>
    <t>7/9/2014</t>
  </si>
  <si>
    <t>6/6/2015</t>
  </si>
  <si>
    <t>2/19/2014</t>
  </si>
  <si>
    <t>11/13/2012</t>
  </si>
  <si>
    <t>4/3/2013</t>
  </si>
  <si>
    <t>12/15/2014</t>
  </si>
  <si>
    <t>12/29/2016</t>
  </si>
  <si>
    <t>1/25/2013</t>
  </si>
  <si>
    <t>6/19/2011</t>
  </si>
  <si>
    <t>1/15/2015</t>
  </si>
  <si>
    <t>12/6/2012</t>
  </si>
  <si>
    <t>4/19/2013</t>
  </si>
  <si>
    <t>2/16/2011</t>
  </si>
  <si>
    <t>11/21/2012</t>
  </si>
  <si>
    <t>9/8/2010</t>
  </si>
  <si>
    <t>10/27/2016</t>
  </si>
  <si>
    <t>1/3/2014</t>
  </si>
  <si>
    <t>11/16/2016</t>
  </si>
  <si>
    <t>7/16/2013</t>
  </si>
  <si>
    <t>8/10/2015</t>
  </si>
  <si>
    <t>11/15/2013</t>
  </si>
  <si>
    <t>1/15/2013</t>
  </si>
  <si>
    <t>12/11/2015</t>
  </si>
  <si>
    <t>9/11/2009</t>
  </si>
  <si>
    <t>9/3/2015</t>
  </si>
  <si>
    <t>3/31/2014</t>
  </si>
  <si>
    <t>9/15/2010</t>
  </si>
  <si>
    <t>4/3/2011</t>
  </si>
  <si>
    <t>7/26/2012</t>
  </si>
  <si>
    <t>2/4/2014</t>
  </si>
  <si>
    <t>1/29/2013</t>
  </si>
  <si>
    <t>3/14/2012</t>
  </si>
  <si>
    <t>10/2/2013</t>
  </si>
  <si>
    <t>5/29/2012</t>
  </si>
  <si>
    <t>1/2/2013</t>
  </si>
  <si>
    <t>1/1/2013</t>
  </si>
  <si>
    <t>10/8/2013</t>
  </si>
  <si>
    <t>6/17/2013</t>
  </si>
  <si>
    <t>7/11/2011</t>
  </si>
  <si>
    <t>2/24/2012</t>
  </si>
  <si>
    <t>8/16/2013</t>
  </si>
  <si>
    <t>6/1/2011</t>
  </si>
  <si>
    <t>8/1/2012</t>
  </si>
  <si>
    <t>5/2/2011</t>
  </si>
  <si>
    <t>7/5/2011</t>
  </si>
  <si>
    <t>5/27/2011</t>
  </si>
  <si>
    <t>11/18/2014</t>
  </si>
  <si>
    <t>12/20/2013</t>
  </si>
  <si>
    <t>6/18/2013</t>
  </si>
  <si>
    <t>1/7/2013</t>
  </si>
  <si>
    <t>6/20/2012</t>
  </si>
  <si>
    <t>5/16/2011</t>
  </si>
  <si>
    <t>10/2/2014</t>
  </si>
  <si>
    <t>3/8/2013</t>
  </si>
  <si>
    <t>1/17/2012</t>
  </si>
  <si>
    <t>7/30/2012</t>
  </si>
  <si>
    <t>12/11/2013</t>
  </si>
  <si>
    <t>5/9/2014</t>
  </si>
  <si>
    <t>9/5/2012</t>
  </si>
  <si>
    <t>3/13/2010</t>
  </si>
  <si>
    <t>10/4/2012</t>
  </si>
  <si>
    <t>3/4/2012</t>
  </si>
  <si>
    <t>1/19/2012</t>
  </si>
  <si>
    <t>6/12/2012</t>
  </si>
  <si>
    <t>2/20/2013</t>
  </si>
  <si>
    <t>11/22/2011</t>
  </si>
  <si>
    <t>3/20/2014</t>
  </si>
  <si>
    <t>5/28/2013</t>
  </si>
  <si>
    <t>4/6/2012</t>
  </si>
  <si>
    <t>9/6/2013</t>
  </si>
  <si>
    <t>4/1/2014</t>
  </si>
  <si>
    <t>12/18/2011</t>
  </si>
  <si>
    <t>8/25/2016</t>
  </si>
  <si>
    <t>10/11/2014</t>
  </si>
  <si>
    <t>11/21/2016</t>
  </si>
  <si>
    <t>7/26/2016</t>
  </si>
  <si>
    <t>2/24/2014</t>
  </si>
  <si>
    <t>2/15/2015</t>
  </si>
  <si>
    <t>3/23/2016</t>
  </si>
  <si>
    <t>6/1/2016</t>
  </si>
  <si>
    <t>10/13/2016</t>
  </si>
  <si>
    <t>11/28/2016</t>
  </si>
  <si>
    <t>6/23/2016</t>
  </si>
  <si>
    <t>8/27/2016</t>
  </si>
  <si>
    <t>5/4/2015</t>
  </si>
  <si>
    <t>10/23/2013</t>
  </si>
  <si>
    <t>8/17/2016</t>
  </si>
  <si>
    <t>10/12/2013</t>
  </si>
  <si>
    <t>1/12/2012</t>
  </si>
  <si>
    <t>9/23/2013</t>
  </si>
  <si>
    <t>11/17/2012</t>
  </si>
  <si>
    <t>1/21/2015</t>
  </si>
  <si>
    <t>10/1/2009</t>
  </si>
  <si>
    <t>12/7/2013</t>
  </si>
  <si>
    <t>3/9/2013</t>
  </si>
  <si>
    <t>8/1/2013</t>
  </si>
  <si>
    <t>10/30/2013</t>
  </si>
  <si>
    <t>10/1/2012</t>
  </si>
  <si>
    <t>4/4/2013</t>
  </si>
  <si>
    <t>11/23/2010</t>
  </si>
  <si>
    <t>5/8/2012</t>
  </si>
  <si>
    <t>9/27/2012</t>
  </si>
  <si>
    <t>11/30/2011</t>
  </si>
  <si>
    <t>8/4/2011</t>
  </si>
  <si>
    <t>1/2/2016</t>
  </si>
  <si>
    <t>3/13/2012</t>
  </si>
  <si>
    <t>8/21/2016</t>
  </si>
  <si>
    <t>4/27/2012</t>
  </si>
  <si>
    <t>7/27/2011</t>
  </si>
  <si>
    <t>10/22/2013</t>
  </si>
  <si>
    <t>5/5/2010</t>
  </si>
  <si>
    <t>8/2/2015</t>
  </si>
  <si>
    <t>10/29/2012</t>
  </si>
  <si>
    <t>12/1/2011</t>
  </si>
  <si>
    <t>4/12/2011</t>
  </si>
  <si>
    <t>4/23/2010</t>
  </si>
  <si>
    <t>11/25/2010</t>
  </si>
  <si>
    <t>2/10/2014</t>
  </si>
  <si>
    <t>8/11/2011</t>
  </si>
  <si>
    <t>6/11/2010</t>
  </si>
  <si>
    <t>6/21/2012</t>
  </si>
  <si>
    <t>1/2/2014</t>
  </si>
  <si>
    <t>10/11/2012</t>
  </si>
  <si>
    <t>4/4/2012</t>
  </si>
  <si>
    <t>1/29/2012</t>
  </si>
  <si>
    <t>9/13/2010</t>
  </si>
  <si>
    <t>11/14/2012</t>
  </si>
  <si>
    <t>10/15/2013</t>
  </si>
  <si>
    <t>10/30/2011</t>
  </si>
  <si>
    <t>1/14/2013</t>
  </si>
  <si>
    <t>10/28/2013</t>
  </si>
  <si>
    <t>6/8/2010</t>
  </si>
  <si>
    <t>9/28/2012</t>
  </si>
  <si>
    <t>3/10/2012</t>
  </si>
  <si>
    <t>5/14/2010</t>
  </si>
  <si>
    <t>2/5/2013</t>
  </si>
  <si>
    <t>3/12/2014</t>
  </si>
  <si>
    <t>4/4/2014</t>
  </si>
  <si>
    <t>12/30/2015</t>
  </si>
  <si>
    <t>10/4/2013</t>
  </si>
  <si>
    <t>8/3/2012</t>
  </si>
  <si>
    <t>5/22/2013</t>
  </si>
  <si>
    <t>6/26/2015</t>
  </si>
  <si>
    <t>1/10/2017</t>
  </si>
  <si>
    <t>1/13/2016</t>
  </si>
  <si>
    <t>10/30/2016</t>
  </si>
  <si>
    <t>3/15/2016</t>
  </si>
  <si>
    <t>12/28/2016</t>
  </si>
  <si>
    <t>8/10/2016</t>
  </si>
  <si>
    <t>12/18/2015</t>
  </si>
  <si>
    <t>4/20/2016</t>
  </si>
  <si>
    <t>10/19/2016</t>
  </si>
  <si>
    <t>12/25/2014</t>
  </si>
  <si>
    <t>8/4/2016</t>
  </si>
  <si>
    <t>2/25/2015</t>
  </si>
  <si>
    <t>10/17/2016</t>
  </si>
  <si>
    <t>12/19/2014</t>
  </si>
  <si>
    <t>1/5/2017</t>
  </si>
  <si>
    <t>1/4/2016</t>
  </si>
  <si>
    <t>9/12/2016</t>
  </si>
  <si>
    <t>7/23/2015</t>
  </si>
  <si>
    <t>9/6/2016</t>
  </si>
  <si>
    <t>2/22/2016</t>
  </si>
  <si>
    <t>7/16/2014</t>
  </si>
  <si>
    <t>1/7/2017</t>
  </si>
  <si>
    <t>12/17/2016</t>
  </si>
  <si>
    <t>2/24/2016</t>
  </si>
  <si>
    <t>1/22/2016</t>
  </si>
  <si>
    <t>1/26/2016</t>
  </si>
  <si>
    <t>7/23/2016</t>
  </si>
  <si>
    <t>12/1/2015</t>
  </si>
  <si>
    <t>5/14/2014</t>
  </si>
  <si>
    <t>9/1/2016</t>
  </si>
  <si>
    <t>8/29/2016</t>
  </si>
  <si>
    <t>6/17/2016</t>
  </si>
  <si>
    <t>10/9/2016</t>
  </si>
  <si>
    <t>10/9/2014</t>
  </si>
  <si>
    <t>6/27/2014</t>
  </si>
  <si>
    <t>10/4/2015</t>
  </si>
  <si>
    <t>1/13/2017</t>
  </si>
  <si>
    <t>11/17/2015</t>
  </si>
  <si>
    <t>2/14/2017</t>
  </si>
  <si>
    <t>12/3/2014</t>
  </si>
  <si>
    <t>5/20/2016</t>
  </si>
  <si>
    <t>7/10/2016</t>
  </si>
  <si>
    <t>12/10/2016</t>
  </si>
  <si>
    <t>11/11/2014</t>
  </si>
  <si>
    <t>2/21/2016</t>
  </si>
  <si>
    <t>10/12/2015</t>
  </si>
  <si>
    <t>5/2/2015</t>
  </si>
  <si>
    <t>9/24/2015</t>
  </si>
  <si>
    <t>5/21/2015</t>
  </si>
  <si>
    <t>2/26/2016</t>
  </si>
  <si>
    <t>1/20/2017</t>
  </si>
  <si>
    <t>2/9/2015</t>
  </si>
  <si>
    <t>7/3/2016</t>
  </si>
  <si>
    <t>1/12/2015</t>
  </si>
  <si>
    <t>4/25/2015</t>
  </si>
  <si>
    <t>2/18/2016</t>
  </si>
  <si>
    <t>11/17/2016</t>
  </si>
  <si>
    <t>7/31/2014</t>
  </si>
  <si>
    <t>1/7/2015</t>
  </si>
  <si>
    <t>11/11/2015</t>
  </si>
  <si>
    <t>10/6/2014</t>
  </si>
  <si>
    <t>8/15/2016</t>
  </si>
  <si>
    <t>8/15/2015</t>
  </si>
  <si>
    <t>7/29/2014</t>
  </si>
  <si>
    <t>4/23/2016</t>
  </si>
  <si>
    <t>2/8/2017</t>
  </si>
  <si>
    <t>2/6/2016</t>
  </si>
  <si>
    <t>3/3/2016</t>
  </si>
  <si>
    <t>7/31/2016</t>
  </si>
  <si>
    <t>5/23/2013</t>
  </si>
  <si>
    <t>6/20/2013</t>
  </si>
  <si>
    <t>11/21/2013</t>
  </si>
  <si>
    <t>3/11/2016</t>
  </si>
  <si>
    <t>10/25/2013</t>
  </si>
  <si>
    <t>10/18/2015</t>
  </si>
  <si>
    <t>1/6/2014</t>
  </si>
  <si>
    <t>9/16/2011</t>
  </si>
  <si>
    <t>12/14/2015</t>
  </si>
  <si>
    <t>6/6/2011</t>
  </si>
  <si>
    <t>4/10/2014</t>
  </si>
  <si>
    <t>12/29/2014</t>
  </si>
  <si>
    <t>7/11/2012</t>
  </si>
  <si>
    <t>2/13/2016</t>
  </si>
  <si>
    <t>7/25/2014</t>
  </si>
  <si>
    <t>5/16/2014</t>
  </si>
  <si>
    <t>3/25/2014</t>
  </si>
  <si>
    <t>5/26/2015</t>
  </si>
  <si>
    <t>4/28/2015</t>
  </si>
  <si>
    <t>9/3/2014</t>
  </si>
  <si>
    <t>1/21/2014</t>
  </si>
  <si>
    <t>3/14/2014</t>
  </si>
  <si>
    <t>5/12/2014</t>
  </si>
  <si>
    <t>2/21/2014</t>
  </si>
  <si>
    <t>3/5/2012</t>
  </si>
  <si>
    <t>2/13/2012</t>
  </si>
  <si>
    <t>11/7/2012</t>
  </si>
  <si>
    <t>12/8/2015</t>
  </si>
  <si>
    <t>11/20/2014</t>
  </si>
  <si>
    <t>4/10/2012</t>
  </si>
  <si>
    <t>3/24/2014</t>
  </si>
  <si>
    <t>9/13/2011</t>
  </si>
  <si>
    <t>2/12/2016</t>
  </si>
  <si>
    <t>5/16/2013</t>
  </si>
  <si>
    <t>7/27/2015</t>
  </si>
  <si>
    <t>11/24/2015</t>
  </si>
  <si>
    <t>12/1/2016</t>
  </si>
  <si>
    <t>7/1/2014</t>
  </si>
  <si>
    <t>11/15/2014</t>
  </si>
  <si>
    <t>3/24/2016</t>
  </si>
  <si>
    <t>1/1/2017</t>
  </si>
  <si>
    <t>3/29/2015</t>
  </si>
  <si>
    <t>8/3/2014</t>
  </si>
  <si>
    <t>8/20/2014</t>
  </si>
  <si>
    <t>10/31/2016</t>
  </si>
  <si>
    <t>8/6/2015</t>
  </si>
  <si>
    <t>1/24/2015</t>
  </si>
  <si>
    <t>11/8/2014</t>
  </si>
  <si>
    <t>5/30/2015</t>
  </si>
  <si>
    <t>8/25/2014</t>
  </si>
  <si>
    <t>5/19/2016</t>
  </si>
  <si>
    <t>1/23/2015</t>
  </si>
  <si>
    <t>4/30/2015</t>
  </si>
  <si>
    <t>6/28/2015</t>
  </si>
  <si>
    <t>6/15/2015</t>
  </si>
  <si>
    <t>9/15/2014</t>
  </si>
  <si>
    <t>5/22/2014</t>
  </si>
  <si>
    <t>1/30/2015</t>
  </si>
  <si>
    <t>12/24/2016</t>
  </si>
  <si>
    <t>4/29/2015</t>
  </si>
  <si>
    <t>6/8/2016</t>
  </si>
  <si>
    <t>8/1/2014</t>
  </si>
  <si>
    <t>2/19/2016</t>
  </si>
  <si>
    <t>1/12/2017</t>
  </si>
  <si>
    <t>2/9/2016</t>
  </si>
  <si>
    <t>10/21/2015</t>
  </si>
  <si>
    <t>11/18/2015</t>
  </si>
  <si>
    <t>6/15/2016</t>
  </si>
  <si>
    <t>5/28/2015</t>
  </si>
  <si>
    <t>3/1/2016</t>
  </si>
  <si>
    <t>5/8/2015</t>
  </si>
  <si>
    <t>12/27/2016</t>
  </si>
  <si>
    <t>4/10/2015</t>
  </si>
  <si>
    <t>9/20/2016</t>
  </si>
  <si>
    <t>11/6/2016</t>
  </si>
  <si>
    <t>10/10/2016</t>
  </si>
  <si>
    <t>4/7/2014</t>
  </si>
  <si>
    <t>8/23/2013</t>
  </si>
  <si>
    <t>3/17/2014</t>
  </si>
  <si>
    <t>7/30/2011</t>
  </si>
  <si>
    <t>3/17/2012</t>
  </si>
  <si>
    <t>1/25/2011</t>
  </si>
  <si>
    <t>7/8/2015</t>
  </si>
  <si>
    <t>1/31/2012</t>
  </si>
  <si>
    <t>1/3/2015</t>
  </si>
  <si>
    <t>8/4/2012</t>
  </si>
  <si>
    <t>12/6/2011</t>
  </si>
  <si>
    <t>5/14/2013</t>
  </si>
  <si>
    <t>8/26/2011</t>
  </si>
  <si>
    <t>5/8/2011</t>
  </si>
  <si>
    <t>5/15/2014</t>
  </si>
  <si>
    <t>10/21/2011</t>
  </si>
  <si>
    <t>4/6/2013</t>
  </si>
  <si>
    <t>5/8/2014</t>
  </si>
  <si>
    <t>6/7/2012</t>
  </si>
  <si>
    <t>7/23/2014</t>
  </si>
  <si>
    <t>11/5/2010</t>
  </si>
  <si>
    <t>1/13/2012</t>
  </si>
  <si>
    <t>2/12/2011</t>
  </si>
  <si>
    <t>5/7/2014</t>
  </si>
  <si>
    <t>1/27/2014</t>
  </si>
  <si>
    <t>12/30/2013</t>
  </si>
  <si>
    <t>1/17/2014</t>
  </si>
  <si>
    <t>10/14/2010</t>
  </si>
  <si>
    <t>6/24/2013</t>
  </si>
  <si>
    <t>8/21/2013</t>
  </si>
  <si>
    <t>3/16/2016</t>
  </si>
  <si>
    <t>10/14/2013</t>
  </si>
  <si>
    <t>4/6/2010</t>
  </si>
  <si>
    <t>7/3/2013</t>
  </si>
  <si>
    <t>7/13/2009</t>
  </si>
  <si>
    <t>7/31/2012</t>
  </si>
  <si>
    <t>2/11/2014</t>
  </si>
  <si>
    <t>12/1/2010</t>
  </si>
  <si>
    <t>7/8/2013</t>
  </si>
  <si>
    <t>11/8/2013</t>
  </si>
  <si>
    <t>2/15/2013</t>
  </si>
  <si>
    <t>12/8/2016</t>
  </si>
  <si>
    <t>2/4/2015</t>
  </si>
  <si>
    <t>7/9/2016</t>
  </si>
  <si>
    <t>12/4/2016</t>
  </si>
  <si>
    <t>3/1/2015</t>
  </si>
  <si>
    <t>3/29/2016</t>
  </si>
  <si>
    <t>6/14/2015</t>
  </si>
  <si>
    <t>1/11/2017</t>
  </si>
  <si>
    <t>1/18/2016</t>
  </si>
  <si>
    <t>9/10/2015</t>
  </si>
  <si>
    <t>1/24/2016</t>
  </si>
  <si>
    <t>5/30/2016</t>
  </si>
  <si>
    <t>6/26/2014</t>
  </si>
  <si>
    <t>3/22/2016</t>
  </si>
  <si>
    <t>9/13/2016</t>
  </si>
  <si>
    <t>11/29/2016</t>
  </si>
  <si>
    <t>7/18/2016</t>
  </si>
  <si>
    <t>6/15/2014</t>
  </si>
  <si>
    <t>2/10/2016</t>
  </si>
  <si>
    <t>11/5/2015</t>
  </si>
  <si>
    <t>7/3/2015</t>
  </si>
  <si>
    <t>10/24/2014</t>
  </si>
  <si>
    <t>6/17/2015</t>
  </si>
  <si>
    <t>6/21/2016</t>
  </si>
  <si>
    <t>5/27/2013</t>
  </si>
  <si>
    <t>2/5/2015</t>
  </si>
  <si>
    <t>2/3/2013</t>
  </si>
  <si>
    <t>5/12/2016</t>
  </si>
  <si>
    <t>10/31/2012</t>
  </si>
  <si>
    <t>6/4/2013</t>
  </si>
  <si>
    <t>5/26/2011</t>
  </si>
  <si>
    <t>5/5/2011</t>
  </si>
  <si>
    <t>7/5/2012</t>
  </si>
  <si>
    <t>7/9/2013</t>
  </si>
  <si>
    <t>10/12/2014</t>
  </si>
  <si>
    <t>11/30/2016</t>
  </si>
  <si>
    <t>12/15/2016</t>
  </si>
  <si>
    <t>11/3/2016</t>
  </si>
  <si>
    <t>7/17/2016</t>
  </si>
  <si>
    <t>5/17/2015</t>
  </si>
  <si>
    <t>12/2/2016</t>
  </si>
  <si>
    <t>7/14/2016</t>
  </si>
  <si>
    <t>7/2/2016</t>
  </si>
  <si>
    <t>1/16/2017</t>
  </si>
  <si>
    <t>1/14/2015</t>
  </si>
  <si>
    <t>9/27/2016</t>
  </si>
  <si>
    <t>9/6/2014</t>
  </si>
  <si>
    <t>5/8/2016</t>
  </si>
  <si>
    <t>5/5/2013</t>
  </si>
  <si>
    <t>6/25/2013</t>
  </si>
  <si>
    <t>10/29/2014</t>
  </si>
  <si>
    <t>10/22/2015</t>
  </si>
  <si>
    <t>9/9/2016</t>
  </si>
  <si>
    <t>6/3/2016</t>
  </si>
  <si>
    <t>1/9/2015</t>
  </si>
  <si>
    <t>6/25/2015</t>
  </si>
  <si>
    <t>8/19/2016</t>
  </si>
  <si>
    <t>5/18/2015</t>
  </si>
  <si>
    <t>9/11/2015</t>
  </si>
  <si>
    <t>6/6/2014</t>
  </si>
  <si>
    <t>4/26/2016</t>
  </si>
  <si>
    <t>12/3/2016</t>
  </si>
  <si>
    <t>5/15/2015</t>
  </si>
  <si>
    <t>1/20/2016</t>
  </si>
  <si>
    <t>6/28/2014</t>
  </si>
  <si>
    <t>3/1/2017</t>
  </si>
  <si>
    <t>4/3/2016</t>
  </si>
  <si>
    <t>11/3/2015</t>
  </si>
  <si>
    <t>10/3/2014</t>
  </si>
  <si>
    <t>3/11/2013</t>
  </si>
  <si>
    <t>2/21/2013</t>
  </si>
  <si>
    <t>1/17/2013</t>
  </si>
  <si>
    <t>2/20/2012</t>
  </si>
  <si>
    <t>1/16/2013</t>
  </si>
  <si>
    <t>12/7/2012</t>
  </si>
  <si>
    <t>9/16/2013</t>
  </si>
  <si>
    <t>8/10/2011</t>
  </si>
  <si>
    <t>10/24/2011</t>
  </si>
  <si>
    <t>8/15/2012</t>
  </si>
  <si>
    <t>6/26/2016</t>
  </si>
  <si>
    <t>5/23/2012</t>
  </si>
  <si>
    <t>12/6/2013</t>
  </si>
  <si>
    <t>10/16/2012</t>
  </si>
  <si>
    <t>9/3/2013</t>
  </si>
  <si>
    <t>5/19/2011</t>
  </si>
  <si>
    <t>5/17/2013</t>
  </si>
  <si>
    <t>7/28/2011</t>
  </si>
  <si>
    <t>6/19/2013</t>
  </si>
  <si>
    <t>7/20/2014</t>
  </si>
  <si>
    <t>8/24/2016</t>
  </si>
  <si>
    <t>5/13/2014</t>
  </si>
  <si>
    <t>2/14/2016</t>
  </si>
  <si>
    <t>6/24/2014</t>
  </si>
  <si>
    <t>3/17/2010</t>
  </si>
  <si>
    <t>6/16/2014</t>
  </si>
  <si>
    <t>8/18/2015</t>
  </si>
  <si>
    <t>11/5/2014</t>
  </si>
  <si>
    <t>5/23/2014</t>
  </si>
  <si>
    <t>11/21/2014</t>
  </si>
  <si>
    <t>1/21/2017</t>
  </si>
  <si>
    <t>3/13/2016</t>
  </si>
  <si>
    <t>4/24/2016</t>
  </si>
  <si>
    <t>7/28/2015</t>
  </si>
  <si>
    <t>12/8/2014</t>
  </si>
  <si>
    <t>7/19/2014</t>
  </si>
  <si>
    <t>2/16/2017</t>
  </si>
  <si>
    <t>10/3/2015</t>
  </si>
  <si>
    <t>9/10/2014</t>
  </si>
  <si>
    <t>8/3/2015</t>
  </si>
  <si>
    <t>6/30/2015</t>
  </si>
  <si>
    <t>10/7/2013</t>
  </si>
  <si>
    <t>9/23/2009</t>
  </si>
  <si>
    <t>1/13/2014</t>
  </si>
  <si>
    <t>5/9/2011</t>
  </si>
  <si>
    <t>6/28/2016</t>
  </si>
  <si>
    <t>2/1/2014</t>
  </si>
  <si>
    <t>4/25/2013</t>
  </si>
  <si>
    <t>5/20/2015</t>
  </si>
  <si>
    <t>2/3/2016</t>
  </si>
  <si>
    <t>2/19/2017</t>
  </si>
  <si>
    <t>1/13/2015</t>
  </si>
  <si>
    <t>5/25/2012</t>
  </si>
  <si>
    <t>8/8/2010</t>
  </si>
  <si>
    <t>7/26/2013</t>
  </si>
  <si>
    <t>3/21/2012</t>
  </si>
  <si>
    <t>8/30/2015</t>
  </si>
  <si>
    <t>11/13/2014</t>
  </si>
  <si>
    <t>1/1/2015</t>
  </si>
  <si>
    <t>8/24/2015</t>
  </si>
  <si>
    <t>5/27/2015</t>
  </si>
  <si>
    <t>5/31/2014</t>
  </si>
  <si>
    <t>9/2/2011</t>
  </si>
  <si>
    <t>11/28/2011</t>
  </si>
  <si>
    <t>2/6/2012</t>
  </si>
  <si>
    <t>7/22/2011</t>
  </si>
  <si>
    <t>12/23/2010</t>
  </si>
  <si>
    <t>5/24/2012</t>
  </si>
  <si>
    <t>11/29/2013</t>
  </si>
  <si>
    <t>11/15/2012</t>
  </si>
  <si>
    <t>6/4/2014</t>
  </si>
  <si>
    <t>10/12/2012</t>
  </si>
  <si>
    <t>9/29/2013</t>
  </si>
  <si>
    <t>1/27/2013</t>
  </si>
  <si>
    <t>8/24/2014</t>
  </si>
  <si>
    <t>2/16/2013</t>
  </si>
  <si>
    <t>6/28/2013</t>
  </si>
  <si>
    <t>11/30/2012</t>
  </si>
  <si>
    <t>10/23/2012</t>
  </si>
  <si>
    <t>9/12/2012</t>
  </si>
  <si>
    <t>12/19/2011</t>
  </si>
  <si>
    <t>4/24/2011</t>
  </si>
  <si>
    <t>4/29/2011</t>
  </si>
  <si>
    <t>11/5/2009</t>
  </si>
  <si>
    <t>2/2/2012</t>
  </si>
  <si>
    <t>5/24/2011</t>
  </si>
  <si>
    <t>8/25/2012</t>
  </si>
  <si>
    <t>9/22/2012</t>
  </si>
  <si>
    <t>9/4/2013</t>
  </si>
  <si>
    <t>7/13/2014</t>
  </si>
  <si>
    <t>5/10/2012</t>
  </si>
  <si>
    <t>2/18/2011</t>
  </si>
  <si>
    <t>4/8/2014</t>
  </si>
  <si>
    <t>3/23/2011</t>
  </si>
  <si>
    <t>3/6/2012</t>
  </si>
  <si>
    <t>4/24/2012</t>
  </si>
  <si>
    <t>11/10/2012</t>
  </si>
  <si>
    <t>11/18/2013</t>
  </si>
  <si>
    <t>12/5/2015</t>
  </si>
  <si>
    <t>10/31/2011</t>
  </si>
  <si>
    <t>1/21/2011</t>
  </si>
  <si>
    <t>5/15/2010</t>
  </si>
  <si>
    <t>5/5/2012</t>
  </si>
  <si>
    <t>1/23/2014</t>
  </si>
  <si>
    <t>2/7/2017</t>
  </si>
  <si>
    <t>2/13/2017</t>
  </si>
  <si>
    <t>3/14/2017</t>
  </si>
  <si>
    <t>2/17/2017</t>
  </si>
  <si>
    <t>2/22/2017</t>
  </si>
  <si>
    <t>2/26/2017</t>
  </si>
  <si>
    <t>3/7/2017</t>
  </si>
  <si>
    <t>3/10/2017</t>
  </si>
  <si>
    <t>2/21/2017</t>
  </si>
  <si>
    <t>3/9/2017</t>
  </si>
  <si>
    <t>2/25/2017</t>
  </si>
  <si>
    <t>3/6/2017</t>
  </si>
  <si>
    <t>3/12/2017</t>
  </si>
  <si>
    <t>2/28/2015</t>
  </si>
  <si>
    <t>8/28/2015</t>
  </si>
  <si>
    <t>4/1/2015</t>
  </si>
  <si>
    <t>3/31/2016</t>
  </si>
  <si>
    <t>9/30/2014</t>
  </si>
  <si>
    <t>4/10/2016</t>
  </si>
  <si>
    <t>9/2/2014</t>
  </si>
  <si>
    <t>3/6/2016</t>
  </si>
  <si>
    <t>4/26/2015</t>
  </si>
  <si>
    <t>12/6/2016</t>
  </si>
  <si>
    <t>1/22/2015</t>
  </si>
  <si>
    <t>10/24/2016</t>
  </si>
  <si>
    <t>1/23/2017</t>
  </si>
  <si>
    <t>3/25/2016</t>
  </si>
  <si>
    <t>9/14/2016</t>
  </si>
  <si>
    <t>2/20/2016</t>
  </si>
  <si>
    <t>9/5/2015</t>
  </si>
  <si>
    <t>5/15/2016</t>
  </si>
  <si>
    <t>7/4/2014</t>
  </si>
  <si>
    <t>12/14/2014</t>
  </si>
  <si>
    <t>12/5/2014</t>
  </si>
  <si>
    <t>10/18/2014</t>
  </si>
  <si>
    <t>5/3/2016</t>
  </si>
  <si>
    <t>12/30/2014</t>
  </si>
  <si>
    <t>9/14/2014</t>
  </si>
  <si>
    <t>1/6/2015</t>
  </si>
  <si>
    <t>11/15/2016</t>
  </si>
  <si>
    <t>12/6/2015</t>
  </si>
  <si>
    <t>9/10/2016</t>
  </si>
  <si>
    <t>6/4/2015</t>
  </si>
  <si>
    <t>8/28/2014</t>
  </si>
  <si>
    <t>1/25/2015</t>
  </si>
  <si>
    <t>8/9/2014</t>
  </si>
  <si>
    <t>6/30/2014</t>
  </si>
  <si>
    <t>1/18/2012</t>
  </si>
  <si>
    <t>9/24/2012</t>
  </si>
  <si>
    <t>12/18/2013</t>
  </si>
  <si>
    <t>12/3/2010</t>
  </si>
  <si>
    <t>1/25/2014</t>
  </si>
  <si>
    <t>2/2/2011</t>
  </si>
  <si>
    <t>1/28/2013</t>
  </si>
  <si>
    <t>1/31/2013</t>
  </si>
  <si>
    <t>5/3/2011</t>
  </si>
  <si>
    <t>6/2/2016</t>
  </si>
  <si>
    <t>5/28/2011</t>
  </si>
  <si>
    <t>9/17/2012</t>
  </si>
  <si>
    <t>3/18/2015</t>
  </si>
  <si>
    <t>4/23/2013</t>
  </si>
  <si>
    <t>11/22/2013</t>
  </si>
  <si>
    <t>10/16/2011</t>
  </si>
  <si>
    <t>1/16/2014</t>
  </si>
  <si>
    <t>12/27/2014</t>
  </si>
  <si>
    <t>5/17/2014</t>
  </si>
  <si>
    <t>10/22/2012</t>
  </si>
  <si>
    <t>7/8/2012</t>
  </si>
  <si>
    <t>10/13/2014</t>
  </si>
  <si>
    <t>5/1/2010</t>
  </si>
  <si>
    <t>6/6/2010</t>
  </si>
  <si>
    <t>3/30/2011</t>
  </si>
  <si>
    <t>9/20/2015</t>
  </si>
  <si>
    <t>12/27/2015</t>
  </si>
  <si>
    <t>9/8/2012</t>
  </si>
  <si>
    <t>4/22/2015</t>
  </si>
  <si>
    <t>2/2/2015</t>
  </si>
  <si>
    <t>8/8/2014</t>
  </si>
  <si>
    <t>9/17/2015</t>
  </si>
  <si>
    <t>9/8/2014</t>
  </si>
  <si>
    <t>6/14/2012</t>
  </si>
  <si>
    <t>11/12/2013</t>
  </si>
  <si>
    <t>8/17/2011</t>
  </si>
  <si>
    <t>9/18/2013</t>
  </si>
  <si>
    <t>10/5/2010</t>
  </si>
  <si>
    <t>2/21/2012</t>
  </si>
  <si>
    <t>4/7/2013</t>
  </si>
  <si>
    <t>5/23/2011</t>
  </si>
  <si>
    <t>1/3/2012</t>
  </si>
  <si>
    <t>11/18/2011</t>
  </si>
  <si>
    <t>11/5/2011</t>
  </si>
  <si>
    <t>6/1/2013</t>
  </si>
  <si>
    <t>5/7/2011</t>
  </si>
  <si>
    <t>4/5/2011</t>
  </si>
  <si>
    <t>2/18/2014</t>
  </si>
  <si>
    <t>10/16/2009</t>
  </si>
  <si>
    <t>3/21/2011</t>
  </si>
  <si>
    <t>10/8/2016</t>
  </si>
  <si>
    <t>2/1/2012</t>
  </si>
  <si>
    <t>1/25/2016</t>
  </si>
  <si>
    <t>4/21/2012</t>
  </si>
  <si>
    <t>9/26/2012</t>
  </si>
  <si>
    <t>8/26/2012</t>
  </si>
  <si>
    <t>4/13/2014</t>
  </si>
  <si>
    <t>12/20/2011</t>
  </si>
  <si>
    <t>7/6/2016</t>
  </si>
  <si>
    <t>2/18/2013</t>
  </si>
  <si>
    <t>10/18/2012</t>
  </si>
  <si>
    <t>6/13/2013</t>
  </si>
  <si>
    <t>10/13/2015</t>
  </si>
  <si>
    <t>7/4/2016</t>
  </si>
  <si>
    <t>7/21/2015</t>
  </si>
  <si>
    <t>11/11/2016</t>
  </si>
  <si>
    <t>6/12/2015</t>
  </si>
  <si>
    <t>1/18/2015</t>
  </si>
  <si>
    <t>11/21/2015</t>
  </si>
  <si>
    <t>10/7/2016</t>
  </si>
  <si>
    <t>7/27/2014</t>
  </si>
  <si>
    <t>5/12/2015</t>
  </si>
  <si>
    <t>6/17/2010</t>
  </si>
  <si>
    <t>6/18/2010</t>
  </si>
  <si>
    <t>8/6/2011</t>
  </si>
  <si>
    <t>10/18/2016</t>
  </si>
  <si>
    <t>12/9/2015</t>
  </si>
  <si>
    <t>5/9/2016</t>
  </si>
  <si>
    <t>2/19/2013</t>
  </si>
  <si>
    <t>3/6/2014</t>
  </si>
  <si>
    <t>2/13/2015</t>
  </si>
  <si>
    <t>2/6/2010</t>
  </si>
  <si>
    <t>10/30/2012</t>
  </si>
  <si>
    <t>4/9/2014</t>
  </si>
  <si>
    <t>10/31/2013</t>
  </si>
  <si>
    <t>5/30/2013</t>
  </si>
  <si>
    <t>10/11/2016</t>
  </si>
  <si>
    <t>6/8/2012</t>
  </si>
  <si>
    <t>4/22/2013</t>
  </si>
  <si>
    <t>11/25/2013</t>
  </si>
  <si>
    <t>1/5/2016</t>
  </si>
  <si>
    <t>4/2/2014</t>
  </si>
  <si>
    <t>3/18/2013</t>
  </si>
  <si>
    <t>12/23/2015</t>
  </si>
  <si>
    <t>5/24/2014</t>
  </si>
  <si>
    <t>5/29/2016</t>
  </si>
  <si>
    <t>8/18/2016</t>
  </si>
  <si>
    <t>4/7/2016</t>
  </si>
  <si>
    <t>4/6/2016</t>
  </si>
  <si>
    <t>9/24/2011</t>
  </si>
  <si>
    <t>11/13/2011</t>
  </si>
  <si>
    <t>8/5/2010</t>
  </si>
  <si>
    <t>6/27/2013</t>
  </si>
  <si>
    <t>1/30/2012</t>
  </si>
  <si>
    <t>8/3/2011</t>
  </si>
  <si>
    <t>10/2/2011</t>
  </si>
  <si>
    <t>12/14/2011</t>
  </si>
  <si>
    <t>4/29/2013</t>
  </si>
  <si>
    <t>12/27/2012</t>
  </si>
  <si>
    <t>6/8/2011</t>
  </si>
  <si>
    <t>8/19/2014</t>
  </si>
  <si>
    <t>10/7/2010</t>
  </si>
  <si>
    <t>1/20/2011</t>
  </si>
  <si>
    <t>11/13/2013</t>
  </si>
  <si>
    <t>12/12/2016</t>
  </si>
  <si>
    <t>1/20/2010</t>
  </si>
  <si>
    <t>10/12/2010</t>
  </si>
  <si>
    <t>7/5/2015</t>
  </si>
  <si>
    <t>6/11/2015</t>
  </si>
  <si>
    <t>1/4/2014</t>
  </si>
  <si>
    <t>3/16/2011</t>
  </si>
  <si>
    <t>3/28/2013</t>
  </si>
  <si>
    <t>9/19/2013</t>
  </si>
  <si>
    <t>10/9/2013</t>
  </si>
  <si>
    <t>12/12/2012</t>
  </si>
  <si>
    <t>8/13/2013</t>
  </si>
  <si>
    <t>6/25/2010</t>
  </si>
  <si>
    <t>2/13/2014</t>
  </si>
  <si>
    <t>1/8/2014</t>
  </si>
  <si>
    <t>8/2/2013</t>
  </si>
  <si>
    <t>11/20/2016</t>
  </si>
  <si>
    <t>12/21/2012</t>
  </si>
  <si>
    <t>6/16/2011</t>
  </si>
  <si>
    <t>4/19/2012</t>
  </si>
  <si>
    <t>8/31/2012</t>
  </si>
  <si>
    <t>2/27/2017</t>
  </si>
  <si>
    <t>8/9/2013</t>
  </si>
  <si>
    <t>4/5/2016</t>
  </si>
  <si>
    <t>7/13/2016</t>
  </si>
  <si>
    <t>12/19/2016</t>
  </si>
  <si>
    <t>3/11/2015</t>
  </si>
  <si>
    <t>10/2/2015</t>
  </si>
  <si>
    <t>2/2/2017</t>
  </si>
  <si>
    <t>10/21/2016</t>
  </si>
  <si>
    <t>7/12/2015</t>
  </si>
  <si>
    <t>9/15/2015</t>
  </si>
  <si>
    <t>2/7/2012</t>
  </si>
  <si>
    <t>4/3/2014</t>
  </si>
  <si>
    <t>2/16/2012</t>
  </si>
  <si>
    <t>10/1/2013</t>
  </si>
  <si>
    <t>2/19/2012</t>
  </si>
  <si>
    <t>8/6/2012</t>
  </si>
  <si>
    <t>7/20/2015</t>
  </si>
  <si>
    <t>6/26/2013</t>
  </si>
  <si>
    <t>12/29/2011</t>
  </si>
  <si>
    <t>10/1/2016</t>
  </si>
  <si>
    <t>1/12/2016</t>
  </si>
  <si>
    <t>7/29/2013</t>
  </si>
  <si>
    <t>5/29/2013</t>
  </si>
  <si>
    <t>2/26/2015</t>
  </si>
  <si>
    <t>3/3/2013</t>
  </si>
  <si>
    <t>7/26/2014</t>
  </si>
  <si>
    <t>7/22/2016</t>
  </si>
  <si>
    <t>11/8/2016</t>
  </si>
  <si>
    <t>1/10/2015</t>
  </si>
  <si>
    <t>4/9/2016</t>
  </si>
  <si>
    <t>2/10/2017</t>
  </si>
  <si>
    <t>11/7/2015</t>
  </si>
  <si>
    <t>2/15/2017</t>
  </si>
  <si>
    <t>11/22/2014</t>
  </si>
  <si>
    <t>1/28/2012</t>
  </si>
  <si>
    <t>11/30/2015</t>
  </si>
  <si>
    <t>11/14/2015</t>
  </si>
  <si>
    <t>2/11/2011</t>
  </si>
  <si>
    <t>8/8/2013</t>
  </si>
  <si>
    <t>10/24/2013</t>
  </si>
  <si>
    <t>8/30/2012</t>
  </si>
  <si>
    <t>2/8/2012</t>
  </si>
  <si>
    <t>5/21/2013</t>
  </si>
  <si>
    <t>11/27/2013</t>
  </si>
  <si>
    <t>11/2/2011</t>
  </si>
  <si>
    <t>11/20/2010</t>
  </si>
  <si>
    <t>4/5/2012</t>
  </si>
  <si>
    <t>2/2/2013</t>
  </si>
  <si>
    <t>4/6/2014</t>
  </si>
  <si>
    <t>4/3/2012</t>
  </si>
  <si>
    <t>1/14/2010</t>
  </si>
  <si>
    <t>8/25/2009</t>
  </si>
  <si>
    <t>11/14/2013</t>
  </si>
  <si>
    <t>2/26/2014</t>
  </si>
  <si>
    <t>3/5/2017</t>
  </si>
  <si>
    <t>3/13/2017</t>
  </si>
  <si>
    <t>9/30/2016</t>
  </si>
  <si>
    <t>2/24/2015</t>
  </si>
  <si>
    <t>4/9/2015</t>
  </si>
  <si>
    <t>7/30/2015</t>
  </si>
  <si>
    <t>8/20/2015</t>
  </si>
  <si>
    <t>12/9/2014</t>
  </si>
  <si>
    <t>7/19/2015</t>
  </si>
  <si>
    <t>8/8/2015</t>
  </si>
  <si>
    <t>10/12/2016</t>
  </si>
  <si>
    <t>12/20/2014</t>
  </si>
  <si>
    <t>9/27/2014</t>
  </si>
  <si>
    <t>2/6/2015</t>
  </si>
  <si>
    <t>9/18/2015</t>
  </si>
  <si>
    <t>8/26/2015</t>
  </si>
  <si>
    <t>10/30/2014</t>
  </si>
  <si>
    <t>2/3/2017</t>
  </si>
  <si>
    <t>5/5/2016</t>
  </si>
  <si>
    <t>2/7/2016</t>
  </si>
  <si>
    <t>8/28/2011</t>
  </si>
  <si>
    <t>6/28/2012</t>
  </si>
  <si>
    <t>8/24/2012</t>
  </si>
  <si>
    <t>4/8/2013</t>
  </si>
  <si>
    <t>4/26/2012</t>
  </si>
  <si>
    <t>9/21/2012</t>
  </si>
  <si>
    <t>1/14/2011</t>
  </si>
  <si>
    <t>4/23/2012</t>
  </si>
  <si>
    <t>6/24/2010</t>
  </si>
  <si>
    <t>8/26/2010</t>
  </si>
  <si>
    <t>5/12/2010</t>
  </si>
  <si>
    <t>12/14/2012</t>
  </si>
  <si>
    <t>7/17/2012</t>
  </si>
  <si>
    <t>8/11/2015</t>
  </si>
  <si>
    <t>3/31/2012</t>
  </si>
  <si>
    <t>6/17/2011</t>
  </si>
  <si>
    <t>8/16/2011</t>
  </si>
  <si>
    <t>9/7/2011</t>
  </si>
  <si>
    <t>3/23/2012</t>
  </si>
  <si>
    <t>10/17/2011</t>
  </si>
  <si>
    <t>4/9/2013</t>
  </si>
  <si>
    <t>12/30/2010</t>
  </si>
  <si>
    <t>4/25/2012</t>
  </si>
  <si>
    <t>3/14/2013</t>
  </si>
  <si>
    <t>5/7/2012</t>
  </si>
  <si>
    <t>2/22/2013</t>
  </si>
  <si>
    <t>8/7/2014</t>
  </si>
  <si>
    <t>6/18/2014</t>
  </si>
  <si>
    <t>9/22/2015</t>
  </si>
  <si>
    <t>11/9/2014</t>
  </si>
  <si>
    <t>8/1/2015</t>
  </si>
  <si>
    <t>11/10/2009</t>
  </si>
  <si>
    <t>6/2/2011</t>
  </si>
  <si>
    <t>1/24/2013</t>
  </si>
  <si>
    <t>7/28/2013</t>
  </si>
  <si>
    <t>9/7/2013</t>
  </si>
  <si>
    <t>9/5/2016</t>
  </si>
  <si>
    <t>4/26/2013</t>
  </si>
  <si>
    <t>2/22/2012</t>
  </si>
  <si>
    <t>7/22/2012</t>
  </si>
  <si>
    <t>11/9/2012</t>
  </si>
  <si>
    <t>10/13/2011</t>
  </si>
  <si>
    <t>9/13/2015</t>
  </si>
  <si>
    <t>8/12/2016</t>
  </si>
  <si>
    <t>8/17/2015</t>
  </si>
  <si>
    <t>1/9/2017</t>
  </si>
  <si>
    <t>3/20/2016</t>
  </si>
  <si>
    <t>3/13/2015</t>
  </si>
  <si>
    <t>4/27/2016</t>
  </si>
  <si>
    <t>12/12/2014</t>
  </si>
  <si>
    <t>4/16/2015</t>
  </si>
  <si>
    <t>10/17/2015</t>
  </si>
  <si>
    <t>9/29/2016</t>
  </si>
  <si>
    <t>6/5/2014</t>
  </si>
  <si>
    <t>8/29/2012</t>
  </si>
  <si>
    <t>12/9/2013</t>
  </si>
  <si>
    <t>3/28/2014</t>
  </si>
  <si>
    <t>8/22/2012</t>
  </si>
  <si>
    <t>9/20/2014</t>
  </si>
  <si>
    <t>9/26/2015</t>
  </si>
  <si>
    <t>10/15/2016</t>
  </si>
  <si>
    <t>11/10/2014</t>
  </si>
  <si>
    <t>8/29/2014</t>
  </si>
  <si>
    <t>6/30/2016</t>
  </si>
  <si>
    <t>9/25/2013</t>
  </si>
  <si>
    <t>11/4/2015</t>
  </si>
  <si>
    <t>3/20/2015</t>
  </si>
  <si>
    <t>3/7/2016</t>
  </si>
  <si>
    <t>4/18/2015</t>
  </si>
  <si>
    <t>5/28/2014</t>
  </si>
  <si>
    <t>4/27/2013</t>
  </si>
  <si>
    <t>5/22/2016</t>
  </si>
  <si>
    <t>6/6/2013</t>
  </si>
  <si>
    <t>9/16/2016</t>
  </si>
  <si>
    <t>8/7/2013</t>
  </si>
  <si>
    <t>8/21/2014</t>
  </si>
  <si>
    <t>2/10/2013</t>
  </si>
  <si>
    <t>5/1/2012</t>
  </si>
  <si>
    <t>5/15/2012</t>
  </si>
  <si>
    <t>4/18/2014</t>
  </si>
  <si>
    <t>11/8/2011</t>
  </si>
  <si>
    <t>7/27/2012</t>
  </si>
  <si>
    <t>7/12/2011</t>
  </si>
  <si>
    <t>2/28/2012</t>
  </si>
  <si>
    <t>2/16/2014</t>
  </si>
  <si>
    <t>9/20/2013</t>
  </si>
  <si>
    <t>10/8/2014</t>
  </si>
  <si>
    <t>6/29/2016</t>
  </si>
  <si>
    <t>6/8/2014</t>
  </si>
  <si>
    <t>7/16/2015</t>
  </si>
  <si>
    <t>8/30/2014</t>
  </si>
  <si>
    <t>4/29/2014</t>
  </si>
  <si>
    <t>2/19/2015</t>
  </si>
  <si>
    <t>11/19/2016</t>
  </si>
  <si>
    <t>2/1/2016</t>
  </si>
  <si>
    <t>5/4/2016</t>
  </si>
  <si>
    <t>9/7/2015</t>
  </si>
  <si>
    <t>10/30/2015</t>
  </si>
  <si>
    <t>8/2/2014</t>
  </si>
  <si>
    <t>5/25/2014</t>
  </si>
  <si>
    <t>12/31/2015</t>
  </si>
  <si>
    <t>6/9/2016</t>
  </si>
  <si>
    <t>6/19/2016</t>
  </si>
  <si>
    <t>12/18/2016</t>
  </si>
  <si>
    <t>4/4/2016</t>
  </si>
  <si>
    <t>10/29/2016</t>
  </si>
  <si>
    <t>12/21/2015</t>
  </si>
  <si>
    <t>10/4/2014</t>
  </si>
  <si>
    <t>6/21/2014</t>
  </si>
  <si>
    <t>11/27/2016</t>
  </si>
  <si>
    <t>7/25/2015</t>
  </si>
  <si>
    <t>10/17/2014</t>
  </si>
  <si>
    <t>12/15/2015</t>
  </si>
  <si>
    <t>4/26/2014</t>
  </si>
  <si>
    <t>8/29/2015</t>
  </si>
  <si>
    <t>7/6/2014</t>
  </si>
  <si>
    <t>12/31/2014</t>
  </si>
  <si>
    <t>11/26/2015</t>
  </si>
  <si>
    <t>7/16/2016</t>
  </si>
  <si>
    <t>12/24/2015</t>
  </si>
  <si>
    <t>1/26/2015</t>
  </si>
  <si>
    <t>5/7/2016</t>
  </si>
  <si>
    <t>6/7/2015</t>
  </si>
  <si>
    <t>8/9/2015</t>
  </si>
  <si>
    <t>3/2/2016</t>
  </si>
  <si>
    <t>5/21/2016</t>
  </si>
  <si>
    <t>11/28/2015</t>
  </si>
  <si>
    <t>1/21/2016</t>
  </si>
  <si>
    <t>5/18/2014</t>
  </si>
  <si>
    <t>11/26/2012</t>
  </si>
  <si>
    <t>1/29/2016</t>
  </si>
  <si>
    <t>11/14/2014</t>
  </si>
  <si>
    <t>12/23/2014</t>
  </si>
  <si>
    <t>5/22/2015</t>
  </si>
  <si>
    <t>9/6/2012</t>
  </si>
  <si>
    <t>2/18/2015</t>
  </si>
  <si>
    <t>7/19/2010</t>
  </si>
  <si>
    <t>12/2/2013</t>
  </si>
  <si>
    <t>9/6/2015</t>
  </si>
  <si>
    <t>8/11/2014</t>
  </si>
  <si>
    <t>3/14/2016</t>
  </si>
  <si>
    <t>9/17/2016</t>
  </si>
  <si>
    <t>6/10/2016</t>
  </si>
  <si>
    <t>10/16/2015</t>
  </si>
  <si>
    <t>1/2/2015</t>
  </si>
  <si>
    <t>2/27/2015</t>
  </si>
  <si>
    <t>2/20/2017</t>
  </si>
  <si>
    <t>2/23/2017</t>
  </si>
  <si>
    <t>3/15/2017</t>
  </si>
  <si>
    <t>3/8/2017</t>
  </si>
  <si>
    <t>3/2/2017</t>
  </si>
  <si>
    <t>11/12/2012</t>
  </si>
  <si>
    <t>10/27/2010</t>
  </si>
  <si>
    <t>11/20/2012</t>
  </si>
  <si>
    <t>6/22/2013</t>
  </si>
  <si>
    <t>4/10/2011</t>
  </si>
  <si>
    <t>1/15/2012</t>
  </si>
  <si>
    <t>12/19/2010</t>
  </si>
  <si>
    <t>7/22/2013</t>
  </si>
  <si>
    <t>4/11/2013</t>
  </si>
  <si>
    <t>8/5/2013</t>
  </si>
  <si>
    <t>8/17/2014</t>
  </si>
  <si>
    <t>4/24/2015</t>
  </si>
  <si>
    <t>8/10/2014</t>
  </si>
  <si>
    <t>11/29/2015</t>
  </si>
  <si>
    <t>10/5/2016</t>
  </si>
  <si>
    <t>9/30/2015</t>
  </si>
  <si>
    <t>6/1/2015</t>
  </si>
  <si>
    <t>1/19/2017</t>
  </si>
  <si>
    <t>9/11/2014</t>
  </si>
  <si>
    <t>8/8/2016</t>
  </si>
  <si>
    <t>8/20/2016</t>
  </si>
  <si>
    <t>10/7/2015</t>
  </si>
  <si>
    <t>5/13/2015</t>
  </si>
  <si>
    <t>1/10/2016</t>
  </si>
  <si>
    <t>8/16/2015</t>
  </si>
  <si>
    <t>11/1/2015</t>
  </si>
  <si>
    <t>11/7/2016</t>
  </si>
  <si>
    <t>2/21/2015</t>
  </si>
  <si>
    <t>4/11/2015</t>
  </si>
  <si>
    <t>8/26/2016</t>
  </si>
  <si>
    <t>7/2/2014</t>
  </si>
  <si>
    <t>5/24/2015</t>
  </si>
  <si>
    <t>10/25/2015</t>
  </si>
  <si>
    <t>5/6/2014</t>
  </si>
  <si>
    <t>10/25/2014</t>
  </si>
  <si>
    <t>5/5/2014</t>
  </si>
  <si>
    <t>1/9/2016</t>
  </si>
  <si>
    <t>4/23/2014</t>
  </si>
  <si>
    <t>3/19/2016</t>
  </si>
  <si>
    <t>2/4/2016</t>
  </si>
  <si>
    <t>3/25/2015</t>
  </si>
  <si>
    <t>9/1/2014</t>
  </si>
  <si>
    <t>5/31/2016</t>
  </si>
  <si>
    <t>1/3/2016</t>
  </si>
  <si>
    <t>4/17/2016</t>
  </si>
  <si>
    <t>7/30/2016</t>
  </si>
  <si>
    <t>7/29/2015</t>
  </si>
  <si>
    <t>7/20/2016</t>
  </si>
  <si>
    <t>5/26/2016</t>
  </si>
  <si>
    <t>4/2/2016</t>
  </si>
  <si>
    <t>1/11/2015</t>
  </si>
  <si>
    <t>7/18/2015</t>
  </si>
  <si>
    <t>12/24/2014</t>
  </si>
  <si>
    <t>8/4/2015</t>
  </si>
  <si>
    <t>11/26/2016</t>
  </si>
  <si>
    <t>10/22/2016</t>
  </si>
  <si>
    <t>8/16/2016</t>
  </si>
  <si>
    <t>8/14/2016</t>
  </si>
  <si>
    <t>10/31/2015</t>
  </si>
  <si>
    <t>5/9/2015</t>
  </si>
  <si>
    <t>12/10/2014</t>
  </si>
  <si>
    <t>9/8/2016</t>
  </si>
  <si>
    <t>9/4/2014</t>
  </si>
  <si>
    <t>6/25/2016</t>
  </si>
  <si>
    <t>10/23/2016</t>
  </si>
  <si>
    <t>3/21/2015</t>
  </si>
  <si>
    <t>4/11/2014</t>
  </si>
  <si>
    <t>1/28/2017</t>
  </si>
  <si>
    <t>12/26/2014</t>
  </si>
  <si>
    <t>8/16/2014</t>
  </si>
  <si>
    <t>11/5/2016</t>
  </si>
  <si>
    <t>10/20/2016</t>
  </si>
  <si>
    <t>9/24/2014</t>
  </si>
  <si>
    <t>12/20/2015</t>
  </si>
  <si>
    <t>10/14/2016</t>
  </si>
  <si>
    <t>3/10/2016</t>
  </si>
  <si>
    <t>5/23/2016</t>
  </si>
  <si>
    <t>12/4/2015</t>
  </si>
  <si>
    <t>6/11/2014</t>
  </si>
  <si>
    <t>2/4/2017</t>
  </si>
  <si>
    <t>6/19/2015</t>
  </si>
  <si>
    <t>9/7/2016</t>
  </si>
  <si>
    <t>6/14/2014</t>
  </si>
  <si>
    <t>10/28/2015</t>
  </si>
  <si>
    <t>12/21/2014</t>
  </si>
  <si>
    <t>8/31/2016</t>
  </si>
  <si>
    <t>11/2/2015</t>
  </si>
  <si>
    <t>4/18/2016</t>
  </si>
  <si>
    <t>12/14/2016</t>
  </si>
  <si>
    <t>1/15/2017</t>
  </si>
  <si>
    <t>12/26/2016</t>
  </si>
  <si>
    <t>4/15/2016</t>
  </si>
  <si>
    <t>Column Labels</t>
  </si>
  <si>
    <t>(blank)</t>
  </si>
  <si>
    <t>#VALUE!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</si>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</sst>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2" fillId="0" borderId="0" xfId="0" applyFont="1" applyAlignment="1">
      <alignment vertical="center"/>
    </xf>
    <xf numFmtId="0" fontId="1" fillId="0" borderId="0" xfId="0" applyFont="1"/>
    <xf numFmtId="10" fontId="2" fillId="0" borderId="0" xfId="0" applyNumberFormat="1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 tint="-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[StarterBook.xlsx]Pivoting on Category!PivotTable2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'Pivoting on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'Pivoting on Category'!$A$4:$A$34</c:f>
              <c:multiLvlStrCache>
                <c:ptCount val="26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journalism</c:v>
                  </c:pt>
                  <c:pt idx="3">
                    <c:v>music</c:v>
                  </c:pt>
                  <c:pt idx="4">
                    <c:v>publishing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film &amp; video</c:v>
                  </c:pt>
                  <c:pt idx="8">
                    <c:v>food</c:v>
                  </c:pt>
                  <c:pt idx="9">
                    <c:v>games</c:v>
                  </c:pt>
                  <c:pt idx="10">
                    <c:v>music</c:v>
                  </c:pt>
                  <c:pt idx="11">
                    <c:v>photography</c:v>
                  </c:pt>
                  <c:pt idx="12">
                    <c:v>publishing</c:v>
                  </c:pt>
                  <c:pt idx="13">
                    <c:v>technology</c:v>
                  </c:pt>
                  <c:pt idx="14">
                    <c:v>theater</c:v>
                  </c:pt>
                  <c:pt idx="15">
                    <c:v>food</c:v>
                  </c:pt>
                  <c:pt idx="16">
                    <c:v>music</c:v>
                  </c:pt>
                  <c:pt idx="17">
                    <c:v>theater</c:v>
                  </c:pt>
                  <c:pt idx="18">
                    <c:v>film &amp; video</c:v>
                  </c:pt>
                  <c:pt idx="19">
                    <c:v>food</c:v>
                  </c:pt>
                  <c:pt idx="20">
                    <c:v>games</c:v>
                  </c:pt>
                  <c:pt idx="21">
                    <c:v>music</c:v>
                  </c:pt>
                  <c:pt idx="22">
                    <c:v>photography</c:v>
                  </c:pt>
                  <c:pt idx="23">
                    <c:v>publishing</c:v>
                  </c:pt>
                  <c:pt idx="24">
                    <c:v>technology</c:v>
                  </c:pt>
                  <c:pt idx="25">
                    <c:v>theater</c:v>
                  </c:pt>
                </c:lvl>
                <c:lvl>
                  <c:pt idx="0">
                    <c:v>canceled</c:v>
                  </c:pt>
                  <c:pt idx="7">
                    <c:v>failed</c:v>
                  </c:pt>
                  <c:pt idx="15">
                    <c:v>live</c:v>
                  </c:pt>
                  <c:pt idx="18">
                    <c:v>successful</c:v>
                  </c:pt>
                </c:lvl>
              </c:multiLvlStrCache>
            </c:multiLvlStrRef>
          </c:cat>
          <c:val>
            <c:numRef>
              <c:f>'Pivoting on Category'!$B$4:$B$34</c:f>
              <c:numCache>
                <c:formatCode>General</c:formatCode>
                <c:ptCount val="26"/>
                <c:pt idx="0">
                  <c:v>40</c:v>
                </c:pt>
                <c:pt idx="1">
                  <c:v>20</c:v>
                </c:pt>
                <c:pt idx="2">
                  <c:v>24</c:v>
                </c:pt>
                <c:pt idx="3">
                  <c:v>20</c:v>
                </c:pt>
                <c:pt idx="4">
                  <c:v>30</c:v>
                </c:pt>
                <c:pt idx="5">
                  <c:v>178</c:v>
                </c:pt>
                <c:pt idx="6">
                  <c:v>37</c:v>
                </c:pt>
                <c:pt idx="7">
                  <c:v>180</c:v>
                </c:pt>
                <c:pt idx="8">
                  <c:v>140</c:v>
                </c:pt>
                <c:pt idx="9">
                  <c:v>140</c:v>
                </c:pt>
                <c:pt idx="10">
                  <c:v>120</c:v>
                </c:pt>
                <c:pt idx="11">
                  <c:v>117</c:v>
                </c:pt>
                <c:pt idx="12">
                  <c:v>127</c:v>
                </c:pt>
                <c:pt idx="13">
                  <c:v>213</c:v>
                </c:pt>
                <c:pt idx="14">
                  <c:v>493</c:v>
                </c:pt>
                <c:pt idx="15">
                  <c:v>6</c:v>
                </c:pt>
                <c:pt idx="16">
                  <c:v>20</c:v>
                </c:pt>
                <c:pt idx="17">
                  <c:v>24</c:v>
                </c:pt>
                <c:pt idx="18">
                  <c:v>300</c:v>
                </c:pt>
                <c:pt idx="19">
                  <c:v>34</c:v>
                </c:pt>
                <c:pt idx="20">
                  <c:v>80</c:v>
                </c:pt>
                <c:pt idx="21">
                  <c:v>540</c:v>
                </c:pt>
                <c:pt idx="22">
                  <c:v>103</c:v>
                </c:pt>
                <c:pt idx="23">
                  <c:v>80</c:v>
                </c:pt>
                <c:pt idx="24">
                  <c:v>209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1-481D-AB89-EA69D37A0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745264"/>
        <c:axId val="298747232"/>
      </c:barChart>
      <c:catAx>
        <c:axId val="29874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47232"/>
        <c:crosses val="autoZero"/>
        <c:auto val="1"/>
        <c:lblAlgn val="ctr"/>
        <c:lblOffset val="100"/>
        <c:noMultiLvlLbl val="0"/>
      </c:catAx>
      <c:valAx>
        <c:axId val="29874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4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[StarterBook.xlsx]Pivoting on sub category!PivotTable5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'Pivoting on sub category'!$B$4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'Pivoting on sub category'!$A$5:$A$69</c:f>
              <c:multiLvlStrCache>
                <c:ptCount val="60"/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science fiction</c:v>
                  </c:pt>
                  <c:pt idx="5">
                    <c:v>space exploration</c:v>
                  </c:pt>
                  <c:pt idx="6">
                    <c:v>spaces</c:v>
                  </c:pt>
                  <c:pt idx="7">
                    <c:v>translations</c:v>
                  </c:pt>
                  <c:pt idx="8">
                    <c:v>wearables</c:v>
                  </c:pt>
                  <c:pt idx="9">
                    <c:v>web</c:v>
                  </c:pt>
                  <c:pt idx="10">
                    <c:v>world music</c:v>
                  </c:pt>
                  <c:pt idx="11">
                    <c:v>animation</c:v>
                  </c:pt>
                  <c:pt idx="12">
                    <c:v>children's books</c:v>
                  </c:pt>
                  <c:pt idx="13">
                    <c:v>drama</c:v>
                  </c:pt>
                  <c:pt idx="14">
                    <c:v>faith</c:v>
                  </c:pt>
                  <c:pt idx="15">
                    <c:v>fiction</c:v>
                  </c:pt>
                  <c:pt idx="16">
                    <c:v>food trucks</c:v>
                  </c:pt>
                  <c:pt idx="17">
                    <c:v>gadgets</c:v>
                  </c:pt>
                  <c:pt idx="18">
                    <c:v>indie rock</c:v>
                  </c:pt>
                  <c:pt idx="19">
                    <c:v>jazz</c:v>
                  </c:pt>
                  <c:pt idx="20">
                    <c:v>makerspaces</c:v>
                  </c:pt>
                  <c:pt idx="21">
                    <c:v>mobile games</c:v>
                  </c:pt>
                  <c:pt idx="22">
                    <c:v>musical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plays</c:v>
                  </c:pt>
                  <c:pt idx="28">
                    <c:v>restaurants</c:v>
                  </c:pt>
                  <c:pt idx="29">
                    <c:v>space exploration</c:v>
                  </c:pt>
                  <c:pt idx="30">
                    <c:v>spaces</c:v>
                  </c:pt>
                  <c:pt idx="31">
                    <c:v>translations</c:v>
                  </c:pt>
                  <c:pt idx="32">
                    <c:v>video games</c:v>
                  </c:pt>
                  <c:pt idx="33">
                    <c:v>wearables</c:v>
                  </c:pt>
                  <c:pt idx="34">
                    <c:v>web</c:v>
                  </c:pt>
                  <c:pt idx="35">
                    <c:v>faith</c:v>
                  </c:pt>
                  <c:pt idx="36">
                    <c:v>plays</c:v>
                  </c:pt>
                  <c:pt idx="37">
                    <c:v>small batch</c:v>
                  </c:pt>
                  <c:pt idx="38">
                    <c:v>spaces</c:v>
                  </c:pt>
                  <c:pt idx="39">
                    <c:v>classical music</c:v>
                  </c:pt>
                  <c:pt idx="40">
                    <c:v>documentary</c:v>
                  </c:pt>
                  <c:pt idx="41">
                    <c:v>electronic music</c:v>
                  </c:pt>
                  <c:pt idx="42">
                    <c:v>hardware</c:v>
                  </c:pt>
                  <c:pt idx="43">
                    <c:v>indie rock</c:v>
                  </c:pt>
                  <c:pt idx="44">
                    <c:v>makerspaces</c:v>
                  </c:pt>
                  <c:pt idx="45">
                    <c:v>metal</c:v>
                  </c:pt>
                  <c:pt idx="46">
                    <c:v>musical</c:v>
                  </c:pt>
                  <c:pt idx="47">
                    <c:v>nonfiction</c:v>
                  </c:pt>
                  <c:pt idx="48">
                    <c:v>photobooks</c:v>
                  </c:pt>
                  <c:pt idx="49">
                    <c:v>plays</c:v>
                  </c:pt>
                  <c:pt idx="50">
                    <c:v>pop</c:v>
                  </c:pt>
                  <c:pt idx="51">
                    <c:v>radio &amp; podcasts</c:v>
                  </c:pt>
                  <c:pt idx="52">
                    <c:v>rock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</c:lvl>
              </c:multiLvlStrCache>
            </c:multiLvlStrRef>
          </c:cat>
          <c:val>
            <c:numRef>
              <c:f>'Pivoting on sub category'!$B$5:$B$69</c:f>
              <c:numCache>
                <c:formatCode>General</c:formatCode>
                <c:ptCount val="60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60</c:v>
                </c:pt>
                <c:pt idx="9">
                  <c:v>100</c:v>
                </c:pt>
                <c:pt idx="10">
                  <c:v>20</c:v>
                </c:pt>
                <c:pt idx="11">
                  <c:v>100</c:v>
                </c:pt>
                <c:pt idx="12">
                  <c:v>40</c:v>
                </c:pt>
                <c:pt idx="13">
                  <c:v>80</c:v>
                </c:pt>
                <c:pt idx="14">
                  <c:v>40</c:v>
                </c:pt>
                <c:pt idx="15">
                  <c:v>40</c:v>
                </c:pt>
                <c:pt idx="16">
                  <c:v>120</c:v>
                </c:pt>
                <c:pt idx="17">
                  <c:v>20</c:v>
                </c:pt>
                <c:pt idx="18">
                  <c:v>20</c:v>
                </c:pt>
                <c:pt idx="19">
                  <c:v>60</c:v>
                </c:pt>
                <c:pt idx="20">
                  <c:v>11</c:v>
                </c:pt>
                <c:pt idx="21">
                  <c:v>40</c:v>
                </c:pt>
                <c:pt idx="22">
                  <c:v>60</c:v>
                </c:pt>
                <c:pt idx="23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28">
                  <c:v>20</c:v>
                </c:pt>
                <c:pt idx="29">
                  <c:v>2</c:v>
                </c:pt>
                <c:pt idx="30">
                  <c:v>80</c:v>
                </c:pt>
                <c:pt idx="31">
                  <c:v>47</c:v>
                </c:pt>
                <c:pt idx="32">
                  <c:v>100</c:v>
                </c:pt>
                <c:pt idx="33">
                  <c:v>120</c:v>
                </c:pt>
                <c:pt idx="34">
                  <c:v>60</c:v>
                </c:pt>
                <c:pt idx="35">
                  <c:v>20</c:v>
                </c:pt>
                <c:pt idx="36">
                  <c:v>19</c:v>
                </c:pt>
                <c:pt idx="37">
                  <c:v>6</c:v>
                </c:pt>
                <c:pt idx="38">
                  <c:v>5</c:v>
                </c:pt>
                <c:pt idx="39">
                  <c:v>40</c:v>
                </c:pt>
                <c:pt idx="40">
                  <c:v>180</c:v>
                </c:pt>
                <c:pt idx="41">
                  <c:v>40</c:v>
                </c:pt>
                <c:pt idx="42">
                  <c:v>140</c:v>
                </c:pt>
                <c:pt idx="43">
                  <c:v>140</c:v>
                </c:pt>
                <c:pt idx="44">
                  <c:v>9</c:v>
                </c:pt>
                <c:pt idx="45">
                  <c:v>20</c:v>
                </c:pt>
                <c:pt idx="46">
                  <c:v>60</c:v>
                </c:pt>
                <c:pt idx="47">
                  <c:v>60</c:v>
                </c:pt>
                <c:pt idx="48">
                  <c:v>103</c:v>
                </c:pt>
                <c:pt idx="49">
                  <c:v>694</c:v>
                </c:pt>
                <c:pt idx="50">
                  <c:v>40</c:v>
                </c:pt>
                <c:pt idx="51">
                  <c:v>20</c:v>
                </c:pt>
                <c:pt idx="52">
                  <c:v>260</c:v>
                </c:pt>
                <c:pt idx="53">
                  <c:v>60</c:v>
                </c:pt>
                <c:pt idx="54">
                  <c:v>34</c:v>
                </c:pt>
                <c:pt idx="55">
                  <c:v>40</c:v>
                </c:pt>
                <c:pt idx="56">
                  <c:v>85</c:v>
                </c:pt>
                <c:pt idx="57">
                  <c:v>80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E-4AC5-96AE-61E4641D6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749528"/>
        <c:axId val="298752152"/>
      </c:barChart>
      <c:catAx>
        <c:axId val="29874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52152"/>
        <c:crosses val="autoZero"/>
        <c:auto val="1"/>
        <c:lblAlgn val="ctr"/>
        <c:lblOffset val="100"/>
        <c:noMultiLvlLbl val="0"/>
      </c:catAx>
      <c:valAx>
        <c:axId val="29875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4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9426149712937275E-2"/>
          <c:y val="3.2347147082805124E-2"/>
          <c:w val="0.77101509100353283"/>
          <c:h val="0.52387796763499805"/>
        </c:manualLayout>
      </c:layout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Sheet3!$A$6:$A$1610</c:f>
              <c:strCache>
                <c:ptCount val="1604"/>
                <c:pt idx="0">
                  <c:v>3/23/2016</c:v>
                </c:pt>
                <c:pt idx="1">
                  <c:v>7/9/2014</c:v>
                </c:pt>
                <c:pt idx="2">
                  <c:v>4/7/2015</c:v>
                </c:pt>
                <c:pt idx="3">
                  <c:v>3/1/2016</c:v>
                </c:pt>
                <c:pt idx="4">
                  <c:v>6/29/2015</c:v>
                </c:pt>
                <c:pt idx="5">
                  <c:v>6/17/2014</c:v>
                </c:pt>
                <c:pt idx="6">
                  <c:v>5/12/2015</c:v>
                </c:pt>
                <c:pt idx="7">
                  <c:v>5/21/2014</c:v>
                </c:pt>
                <c:pt idx="8">
                  <c:v>3/19/2012</c:v>
                </c:pt>
                <c:pt idx="9">
                  <c:v>2/18/2015</c:v>
                </c:pt>
                <c:pt idx="10">
                  <c:v>10/14/2015</c:v>
                </c:pt>
                <c:pt idx="11">
                  <c:v>1/22/2015</c:v>
                </c:pt>
                <c:pt idx="12">
                  <c:v>11/1/2016</c:v>
                </c:pt>
                <c:pt idx="13">
                  <c:v>1/12/2015</c:v>
                </c:pt>
                <c:pt idx="14">
                  <c:v>10/15/2015</c:v>
                </c:pt>
                <c:pt idx="15">
                  <c:v>9/23/2015</c:v>
                </c:pt>
                <c:pt idx="16">
                  <c:v>7/15/2015</c:v>
                </c:pt>
                <c:pt idx="17">
                  <c:v>6/8/2015</c:v>
                </c:pt>
                <c:pt idx="18">
                  <c:v>7/8/2015</c:v>
                </c:pt>
                <c:pt idx="19">
                  <c:v>7/14/2015</c:v>
                </c:pt>
                <c:pt idx="20">
                  <c:v>7/8/2014</c:v>
                </c:pt>
                <c:pt idx="21">
                  <c:v>4/1/2016</c:v>
                </c:pt>
                <c:pt idx="22">
                  <c:v>6/16/2014</c:v>
                </c:pt>
                <c:pt idx="23">
                  <c:v>6/2/2015</c:v>
                </c:pt>
                <c:pt idx="24">
                  <c:v>4/6/2016</c:v>
                </c:pt>
                <c:pt idx="25">
                  <c:v>6/16/2015</c:v>
                </c:pt>
                <c:pt idx="26">
                  <c:v>4/1/2014</c:v>
                </c:pt>
                <c:pt idx="27">
                  <c:v>6/18/2014</c:v>
                </c:pt>
                <c:pt idx="28">
                  <c:v>6/30/2014</c:v>
                </c:pt>
                <c:pt idx="29">
                  <c:v>6/10/2014</c:v>
                </c:pt>
                <c:pt idx="30">
                  <c:v>5/27/2014</c:v>
                </c:pt>
                <c:pt idx="31">
                  <c:v>3/1/2015</c:v>
                </c:pt>
                <c:pt idx="32">
                  <c:v>2/17/2015</c:v>
                </c:pt>
                <c:pt idx="33">
                  <c:v>2/17/2016</c:v>
                </c:pt>
                <c:pt idx="34">
                  <c:v>2/23/2015</c:v>
                </c:pt>
                <c:pt idx="35">
                  <c:v>11/15/2016</c:v>
                </c:pt>
                <c:pt idx="36">
                  <c:v>8/27/2014</c:v>
                </c:pt>
                <c:pt idx="37">
                  <c:v>9/6/2016</c:v>
                </c:pt>
                <c:pt idx="38">
                  <c:v>8/8/2011</c:v>
                </c:pt>
                <c:pt idx="39">
                  <c:v>7/2/2016</c:v>
                </c:pt>
                <c:pt idx="40">
                  <c:v>9/9/2013</c:v>
                </c:pt>
                <c:pt idx="41">
                  <c:v>7/21/2014</c:v>
                </c:pt>
                <c:pt idx="42">
                  <c:v>8/28/2014</c:v>
                </c:pt>
                <c:pt idx="43">
                  <c:v>7/22/2014</c:v>
                </c:pt>
                <c:pt idx="44">
                  <c:v>7/7/2014</c:v>
                </c:pt>
                <c:pt idx="45">
                  <c:v>8/1/2014</c:v>
                </c:pt>
                <c:pt idx="46">
                  <c:v>8/12/2014</c:v>
                </c:pt>
                <c:pt idx="47">
                  <c:v>6/18/2015</c:v>
                </c:pt>
                <c:pt idx="48">
                  <c:v>4/24/2014</c:v>
                </c:pt>
                <c:pt idx="49">
                  <c:v>5/9/2016</c:v>
                </c:pt>
                <c:pt idx="50">
                  <c:v>6/5/2015</c:v>
                </c:pt>
                <c:pt idx="51">
                  <c:v>5/13/2016</c:v>
                </c:pt>
                <c:pt idx="52">
                  <c:v>5/26/2015</c:v>
                </c:pt>
                <c:pt idx="53">
                  <c:v>4/17/2015</c:v>
                </c:pt>
                <c:pt idx="54">
                  <c:v>3/9/2015</c:v>
                </c:pt>
                <c:pt idx="55">
                  <c:v>5/1/2015</c:v>
                </c:pt>
                <c:pt idx="56">
                  <c:v>4/19/2016</c:v>
                </c:pt>
                <c:pt idx="57">
                  <c:v>5/12/2016</c:v>
                </c:pt>
                <c:pt idx="58">
                  <c:v>5/29/2012</c:v>
                </c:pt>
                <c:pt idx="59">
                  <c:v>5/14/2015</c:v>
                </c:pt>
                <c:pt idx="60">
                  <c:v>5/3/2016</c:v>
                </c:pt>
                <c:pt idx="61">
                  <c:v>5/15/2016</c:v>
                </c:pt>
                <c:pt idx="62">
                  <c:v>5/4/2015</c:v>
                </c:pt>
                <c:pt idx="63">
                  <c:v>5/16/2014</c:v>
                </c:pt>
                <c:pt idx="64">
                  <c:v>5/5/2016</c:v>
                </c:pt>
                <c:pt idx="65">
                  <c:v>5/28/2015</c:v>
                </c:pt>
                <c:pt idx="66">
                  <c:v>5/22/2016</c:v>
                </c:pt>
                <c:pt idx="67">
                  <c:v>2/9/2017</c:v>
                </c:pt>
                <c:pt idx="68">
                  <c:v>2/19/2016</c:v>
                </c:pt>
                <c:pt idx="69">
                  <c:v>12/16/2014</c:v>
                </c:pt>
                <c:pt idx="70">
                  <c:v>2/20/2015</c:v>
                </c:pt>
                <c:pt idx="71">
                  <c:v>3/26/2015</c:v>
                </c:pt>
                <c:pt idx="72">
                  <c:v>3/28/2012</c:v>
                </c:pt>
                <c:pt idx="73">
                  <c:v>12/15/2014</c:v>
                </c:pt>
                <c:pt idx="74">
                  <c:v>3/30/2015</c:v>
                </c:pt>
                <c:pt idx="75">
                  <c:v>2/14/2015</c:v>
                </c:pt>
                <c:pt idx="76">
                  <c:v>3/5/2015</c:v>
                </c:pt>
                <c:pt idx="77">
                  <c:v>3/24/2015</c:v>
                </c:pt>
                <c:pt idx="78">
                  <c:v>2/25/2016</c:v>
                </c:pt>
                <c:pt idx="79">
                  <c:v>2/2/2015</c:v>
                </c:pt>
                <c:pt idx="80">
                  <c:v>3/31/2016</c:v>
                </c:pt>
                <c:pt idx="81">
                  <c:v>2/23/2016</c:v>
                </c:pt>
                <c:pt idx="82">
                  <c:v>2/6/2017</c:v>
                </c:pt>
                <c:pt idx="83">
                  <c:v>10/3/2014</c:v>
                </c:pt>
                <c:pt idx="84">
                  <c:v>1/12/2016</c:v>
                </c:pt>
                <c:pt idx="85">
                  <c:v>1/5/2016</c:v>
                </c:pt>
                <c:pt idx="86">
                  <c:v>1/11/2016</c:v>
                </c:pt>
                <c:pt idx="87">
                  <c:v>1/10/2017</c:v>
                </c:pt>
                <c:pt idx="88">
                  <c:v>10/31/2014</c:v>
                </c:pt>
                <c:pt idx="89">
                  <c:v>11/23/2015</c:v>
                </c:pt>
                <c:pt idx="90">
                  <c:v>11/15/2015</c:v>
                </c:pt>
                <c:pt idx="91">
                  <c:v>11/25/2015</c:v>
                </c:pt>
                <c:pt idx="92">
                  <c:v>11/21/2014</c:v>
                </c:pt>
                <c:pt idx="93">
                  <c:v>10/22/2014</c:v>
                </c:pt>
                <c:pt idx="94">
                  <c:v>10/29/2014</c:v>
                </c:pt>
                <c:pt idx="95">
                  <c:v>11/3/2015</c:v>
                </c:pt>
                <c:pt idx="96">
                  <c:v>10/20/2014</c:v>
                </c:pt>
                <c:pt idx="97">
                  <c:v>10/15/2014</c:v>
                </c:pt>
                <c:pt idx="98">
                  <c:v>7/13/2016</c:v>
                </c:pt>
                <c:pt idx="99">
                  <c:v>9/1/2015</c:v>
                </c:pt>
                <c:pt idx="100">
                  <c:v>8/3/2015</c:v>
                </c:pt>
                <c:pt idx="101">
                  <c:v>7/8/2016</c:v>
                </c:pt>
                <c:pt idx="102">
                  <c:v>9/15/2014</c:v>
                </c:pt>
                <c:pt idx="103">
                  <c:v>7/9/2012</c:v>
                </c:pt>
                <c:pt idx="104">
                  <c:v>7/2/2014</c:v>
                </c:pt>
                <c:pt idx="105">
                  <c:v>7/19/2016</c:v>
                </c:pt>
                <c:pt idx="106">
                  <c:v>8/4/2014</c:v>
                </c:pt>
                <c:pt idx="107">
                  <c:v>7/22/2015</c:v>
                </c:pt>
                <c:pt idx="108">
                  <c:v>9/14/2015</c:v>
                </c:pt>
                <c:pt idx="109">
                  <c:v>8/11/2014</c:v>
                </c:pt>
                <c:pt idx="110">
                  <c:v>9/20/2015</c:v>
                </c:pt>
                <c:pt idx="111">
                  <c:v>8/11/2015</c:v>
                </c:pt>
                <c:pt idx="112">
                  <c:v>7/14/2014</c:v>
                </c:pt>
                <c:pt idx="113">
                  <c:v>7/25/2016</c:v>
                </c:pt>
                <c:pt idx="114">
                  <c:v>8/29/2016</c:v>
                </c:pt>
                <c:pt idx="115">
                  <c:v>8/13/2012</c:v>
                </c:pt>
                <c:pt idx="116">
                  <c:v>8/30/2016</c:v>
                </c:pt>
                <c:pt idx="117">
                  <c:v>8/14/2014</c:v>
                </c:pt>
                <c:pt idx="118">
                  <c:v>7/7/2015</c:v>
                </c:pt>
                <c:pt idx="119">
                  <c:v>8/14/2015</c:v>
                </c:pt>
                <c:pt idx="120">
                  <c:v>9/12/2014</c:v>
                </c:pt>
                <c:pt idx="121">
                  <c:v>8/17/2015</c:v>
                </c:pt>
                <c:pt idx="122">
                  <c:v>9/14/2016</c:v>
                </c:pt>
                <c:pt idx="123">
                  <c:v>8/18/2015</c:v>
                </c:pt>
                <c:pt idx="124">
                  <c:v>9/17/2014</c:v>
                </c:pt>
                <c:pt idx="125">
                  <c:v>7/26/2015</c:v>
                </c:pt>
                <c:pt idx="126">
                  <c:v>9/20/2016</c:v>
                </c:pt>
                <c:pt idx="127">
                  <c:v>8/23/2012</c:v>
                </c:pt>
                <c:pt idx="128">
                  <c:v>9/28/2015</c:v>
                </c:pt>
                <c:pt idx="129">
                  <c:v>8/26/2014</c:v>
                </c:pt>
                <c:pt idx="130">
                  <c:v>7/31/2014</c:v>
                </c:pt>
                <c:pt idx="131">
                  <c:v>9/9/2014</c:v>
                </c:pt>
                <c:pt idx="132">
                  <c:v>5/30/2014</c:v>
                </c:pt>
                <c:pt idx="133">
                  <c:v>6/27/2016</c:v>
                </c:pt>
                <c:pt idx="134">
                  <c:v>6/15/2012</c:v>
                </c:pt>
                <c:pt idx="135">
                  <c:v>4/21/2015</c:v>
                </c:pt>
                <c:pt idx="136">
                  <c:v>5/22/2015</c:v>
                </c:pt>
                <c:pt idx="137">
                  <c:v>4/25/2014</c:v>
                </c:pt>
                <c:pt idx="138">
                  <c:v>6/1/2016</c:v>
                </c:pt>
                <c:pt idx="139">
                  <c:v>4/27/2012</c:v>
                </c:pt>
                <c:pt idx="140">
                  <c:v>6/2/2014</c:v>
                </c:pt>
                <c:pt idx="141">
                  <c:v>4/27/2015</c:v>
                </c:pt>
                <c:pt idx="142">
                  <c:v>5/21/2015</c:v>
                </c:pt>
                <c:pt idx="143">
                  <c:v>4/29/2014</c:v>
                </c:pt>
                <c:pt idx="144">
                  <c:v>5/26/2014</c:v>
                </c:pt>
                <c:pt idx="145">
                  <c:v>4/3/2015</c:v>
                </c:pt>
                <c:pt idx="146">
                  <c:v>4/13/2016</c:v>
                </c:pt>
                <c:pt idx="147">
                  <c:v>4/30/2015</c:v>
                </c:pt>
                <c:pt idx="148">
                  <c:v>6/12/2014</c:v>
                </c:pt>
                <c:pt idx="149">
                  <c:v>4/4/2011</c:v>
                </c:pt>
                <c:pt idx="150">
                  <c:v>4/15/2014</c:v>
                </c:pt>
                <c:pt idx="151">
                  <c:v>4/5/2016</c:v>
                </c:pt>
                <c:pt idx="152">
                  <c:v>6/2/2016</c:v>
                </c:pt>
                <c:pt idx="153">
                  <c:v>4/1/2013</c:v>
                </c:pt>
                <c:pt idx="154">
                  <c:v>5/20/2014</c:v>
                </c:pt>
                <c:pt idx="155">
                  <c:v>4/7/2016</c:v>
                </c:pt>
                <c:pt idx="156">
                  <c:v>5/22/2014</c:v>
                </c:pt>
                <c:pt idx="157">
                  <c:v>4/8/2015</c:v>
                </c:pt>
                <c:pt idx="158">
                  <c:v>5/25/2016</c:v>
                </c:pt>
                <c:pt idx="159">
                  <c:v>4/9/2015</c:v>
                </c:pt>
                <c:pt idx="160">
                  <c:v>5/29/2014</c:v>
                </c:pt>
                <c:pt idx="161">
                  <c:v>5/1/2014</c:v>
                </c:pt>
                <c:pt idx="162">
                  <c:v>5/8/2013</c:v>
                </c:pt>
                <c:pt idx="163">
                  <c:v>5/11/2015</c:v>
                </c:pt>
                <c:pt idx="164">
                  <c:v>6/1/2014</c:v>
                </c:pt>
                <c:pt idx="165">
                  <c:v>5/12/2014</c:v>
                </c:pt>
                <c:pt idx="166">
                  <c:v>6/10/2015</c:v>
                </c:pt>
                <c:pt idx="167">
                  <c:v>3/9/2012</c:v>
                </c:pt>
                <c:pt idx="168">
                  <c:v>6/14/2012</c:v>
                </c:pt>
                <c:pt idx="169">
                  <c:v>5/13/2014</c:v>
                </c:pt>
                <c:pt idx="170">
                  <c:v>6/15/2015</c:v>
                </c:pt>
                <c:pt idx="171">
                  <c:v>5/15/2015</c:v>
                </c:pt>
                <c:pt idx="172">
                  <c:v>6/19/2014</c:v>
                </c:pt>
                <c:pt idx="173">
                  <c:v>5/17/2015</c:v>
                </c:pt>
                <c:pt idx="174">
                  <c:v>4/15/2015</c:v>
                </c:pt>
                <c:pt idx="175">
                  <c:v>5/17/2016</c:v>
                </c:pt>
                <c:pt idx="176">
                  <c:v>6/24/2015</c:v>
                </c:pt>
                <c:pt idx="177">
                  <c:v>5/19/2015</c:v>
                </c:pt>
                <c:pt idx="178">
                  <c:v>6/30/2015</c:v>
                </c:pt>
                <c:pt idx="179">
                  <c:v>5/2/2015</c:v>
                </c:pt>
                <c:pt idx="180">
                  <c:v>6/7/2012</c:v>
                </c:pt>
                <c:pt idx="181">
                  <c:v>12/29/2016</c:v>
                </c:pt>
                <c:pt idx="182">
                  <c:v>2/7/2013</c:v>
                </c:pt>
                <c:pt idx="183">
                  <c:v>2/3/2017</c:v>
                </c:pt>
                <c:pt idx="184">
                  <c:v>2/8/2012</c:v>
                </c:pt>
                <c:pt idx="185">
                  <c:v>12/22/2015</c:v>
                </c:pt>
                <c:pt idx="186">
                  <c:v>2/8/2013</c:v>
                </c:pt>
                <c:pt idx="187">
                  <c:v>3/26/2014</c:v>
                </c:pt>
                <c:pt idx="188">
                  <c:v>2/9/2015</c:v>
                </c:pt>
                <c:pt idx="189">
                  <c:v>3/29/2016</c:v>
                </c:pt>
                <c:pt idx="190">
                  <c:v>2/1/2016</c:v>
                </c:pt>
                <c:pt idx="191">
                  <c:v>3/18/2015</c:v>
                </c:pt>
                <c:pt idx="192">
                  <c:v>11/7/2014</c:v>
                </c:pt>
                <c:pt idx="193">
                  <c:v>3/21/2014</c:v>
                </c:pt>
                <c:pt idx="194">
                  <c:v>2/16/2016</c:v>
                </c:pt>
                <c:pt idx="195">
                  <c:v>12/7/2016</c:v>
                </c:pt>
                <c:pt idx="196">
                  <c:v>3/12/2015</c:v>
                </c:pt>
                <c:pt idx="197">
                  <c:v>2/26/2016</c:v>
                </c:pt>
                <c:pt idx="198">
                  <c:v>3/15/2015</c:v>
                </c:pt>
                <c:pt idx="199">
                  <c:v>3/29/2012</c:v>
                </c:pt>
                <c:pt idx="200">
                  <c:v>3/16/2016</c:v>
                </c:pt>
                <c:pt idx="201">
                  <c:v>2/1/2015</c:v>
                </c:pt>
                <c:pt idx="202">
                  <c:v>3/17/2016</c:v>
                </c:pt>
                <c:pt idx="203">
                  <c:v>3/18/2014</c:v>
                </c:pt>
                <c:pt idx="204">
                  <c:v>2/24/2014</c:v>
                </c:pt>
                <c:pt idx="205">
                  <c:v>1/31/2017</c:v>
                </c:pt>
                <c:pt idx="206">
                  <c:v>11/10/2015</c:v>
                </c:pt>
                <c:pt idx="207">
                  <c:v>10/6/2014</c:v>
                </c:pt>
                <c:pt idx="208">
                  <c:v>10/11/2014</c:v>
                </c:pt>
                <c:pt idx="209">
                  <c:v>1/25/2013</c:v>
                </c:pt>
                <c:pt idx="210">
                  <c:v>10/11/2016</c:v>
                </c:pt>
                <c:pt idx="211">
                  <c:v>11/30/2015</c:v>
                </c:pt>
                <c:pt idx="212">
                  <c:v>10/12/2015</c:v>
                </c:pt>
                <c:pt idx="213">
                  <c:v>11/1/2013</c:v>
                </c:pt>
                <c:pt idx="214">
                  <c:v>10/14/2013</c:v>
                </c:pt>
                <c:pt idx="215">
                  <c:v>11/14/2016</c:v>
                </c:pt>
                <c:pt idx="216">
                  <c:v>10/14/2014</c:v>
                </c:pt>
                <c:pt idx="217">
                  <c:v>11/18/2016</c:v>
                </c:pt>
                <c:pt idx="218">
                  <c:v>1/16/2015</c:v>
                </c:pt>
                <c:pt idx="219">
                  <c:v>11/28/2016</c:v>
                </c:pt>
                <c:pt idx="220">
                  <c:v>11/4/2015</c:v>
                </c:pt>
                <c:pt idx="221">
                  <c:v>10/10/2012</c:v>
                </c:pt>
                <c:pt idx="222">
                  <c:v>1/17/2017</c:v>
                </c:pt>
                <c:pt idx="223">
                  <c:v>10/7/2015</c:v>
                </c:pt>
                <c:pt idx="224">
                  <c:v>10/17/2016</c:v>
                </c:pt>
                <c:pt idx="225">
                  <c:v>1/25/2012</c:v>
                </c:pt>
                <c:pt idx="226">
                  <c:v>10/18/2016</c:v>
                </c:pt>
                <c:pt idx="227">
                  <c:v>11/13/2012</c:v>
                </c:pt>
                <c:pt idx="228">
                  <c:v>10/19/2015</c:v>
                </c:pt>
                <c:pt idx="229">
                  <c:v>11/15/2012</c:v>
                </c:pt>
                <c:pt idx="230">
                  <c:v>1/20/2015</c:v>
                </c:pt>
                <c:pt idx="231">
                  <c:v>1/30/2013</c:v>
                </c:pt>
                <c:pt idx="232">
                  <c:v>10/20/2015</c:v>
                </c:pt>
                <c:pt idx="233">
                  <c:v>1/31/2012</c:v>
                </c:pt>
                <c:pt idx="234">
                  <c:v>1/21/2011</c:v>
                </c:pt>
                <c:pt idx="235">
                  <c:v>1/14/2015</c:v>
                </c:pt>
                <c:pt idx="236">
                  <c:v>10/28/2011</c:v>
                </c:pt>
                <c:pt idx="237">
                  <c:v>10/1/2015</c:v>
                </c:pt>
                <c:pt idx="238">
                  <c:v>1/12/2011</c:v>
                </c:pt>
                <c:pt idx="239">
                  <c:v>11/30/2016</c:v>
                </c:pt>
                <c:pt idx="240">
                  <c:v>1/23/2017</c:v>
                </c:pt>
                <c:pt idx="241">
                  <c:v>1/24/2017</c:v>
                </c:pt>
                <c:pt idx="242">
                  <c:v>10/2/2014</c:v>
                </c:pt>
                <c:pt idx="243">
                  <c:v>9/26/2016</c:v>
                </c:pt>
                <c:pt idx="244">
                  <c:v>9/15/2016</c:v>
                </c:pt>
                <c:pt idx="245">
                  <c:v>7/6/2016</c:v>
                </c:pt>
                <c:pt idx="246">
                  <c:v>8/10/2011</c:v>
                </c:pt>
                <c:pt idx="247">
                  <c:v>9/20/2014</c:v>
                </c:pt>
                <c:pt idx="248">
                  <c:v>7/20/2010</c:v>
                </c:pt>
                <c:pt idx="249">
                  <c:v>9/5/2015</c:v>
                </c:pt>
                <c:pt idx="250">
                  <c:v>7/20/2015</c:v>
                </c:pt>
                <c:pt idx="251">
                  <c:v>9/13/2016</c:v>
                </c:pt>
                <c:pt idx="252">
                  <c:v>7/20/2016</c:v>
                </c:pt>
                <c:pt idx="253">
                  <c:v>9/18/2013</c:v>
                </c:pt>
                <c:pt idx="254">
                  <c:v>7/10/2015</c:v>
                </c:pt>
                <c:pt idx="255">
                  <c:v>6/9/2014</c:v>
                </c:pt>
                <c:pt idx="256">
                  <c:v>7/21/2016</c:v>
                </c:pt>
                <c:pt idx="257">
                  <c:v>9/30/2013</c:v>
                </c:pt>
                <c:pt idx="258">
                  <c:v>7/15/2014</c:v>
                </c:pt>
                <c:pt idx="259">
                  <c:v>9/7/2014</c:v>
                </c:pt>
                <c:pt idx="260">
                  <c:v>7/12/2016</c:v>
                </c:pt>
                <c:pt idx="261">
                  <c:v>9/11/2014</c:v>
                </c:pt>
                <c:pt idx="262">
                  <c:v>8/18/2014</c:v>
                </c:pt>
                <c:pt idx="263">
                  <c:v>7/8/2013</c:v>
                </c:pt>
                <c:pt idx="264">
                  <c:v>7/23/2012</c:v>
                </c:pt>
                <c:pt idx="265">
                  <c:v>7/18/2015</c:v>
                </c:pt>
                <c:pt idx="266">
                  <c:v>8/18/2016</c:v>
                </c:pt>
                <c:pt idx="267">
                  <c:v>9/2/2011</c:v>
                </c:pt>
                <c:pt idx="268">
                  <c:v>7/23/2015</c:v>
                </c:pt>
                <c:pt idx="269">
                  <c:v>7/13/2015</c:v>
                </c:pt>
                <c:pt idx="270">
                  <c:v>9/9/2015</c:v>
                </c:pt>
                <c:pt idx="271">
                  <c:v>9/25/2015</c:v>
                </c:pt>
                <c:pt idx="272">
                  <c:v>8/21/2014</c:v>
                </c:pt>
                <c:pt idx="273">
                  <c:v>9/29/2013</c:v>
                </c:pt>
                <c:pt idx="274">
                  <c:v>8/22/2014</c:v>
                </c:pt>
                <c:pt idx="275">
                  <c:v>9/30/2015</c:v>
                </c:pt>
                <c:pt idx="276">
                  <c:v>6/8/2012</c:v>
                </c:pt>
                <c:pt idx="277">
                  <c:v>9/6/2015</c:v>
                </c:pt>
                <c:pt idx="278">
                  <c:v>7/16/2012</c:v>
                </c:pt>
                <c:pt idx="279">
                  <c:v>8/1/2015</c:v>
                </c:pt>
                <c:pt idx="280">
                  <c:v>8/23/2016</c:v>
                </c:pt>
                <c:pt idx="281">
                  <c:v>9/1/2016</c:v>
                </c:pt>
                <c:pt idx="282">
                  <c:v>8/24/2014</c:v>
                </c:pt>
                <c:pt idx="283">
                  <c:v>7/17/2012</c:v>
                </c:pt>
                <c:pt idx="284">
                  <c:v>8/25/2016</c:v>
                </c:pt>
                <c:pt idx="285">
                  <c:v>7/17/2014</c:v>
                </c:pt>
                <c:pt idx="286">
                  <c:v>7/26/2012</c:v>
                </c:pt>
                <c:pt idx="287">
                  <c:v>7/18/2014</c:v>
                </c:pt>
                <c:pt idx="288">
                  <c:v>7/26/2014</c:v>
                </c:pt>
                <c:pt idx="289">
                  <c:v>9/16/2015</c:v>
                </c:pt>
                <c:pt idx="290">
                  <c:v>8/27/2016</c:v>
                </c:pt>
                <c:pt idx="291">
                  <c:v>9/17/2015</c:v>
                </c:pt>
                <c:pt idx="292">
                  <c:v>7/16/2014</c:v>
                </c:pt>
                <c:pt idx="293">
                  <c:v>9/19/2014</c:v>
                </c:pt>
                <c:pt idx="294">
                  <c:v>7/28/2015</c:v>
                </c:pt>
                <c:pt idx="295">
                  <c:v>9/2/2014</c:v>
                </c:pt>
                <c:pt idx="296">
                  <c:v>7/30/2014</c:v>
                </c:pt>
                <c:pt idx="297">
                  <c:v>7/18/2016</c:v>
                </c:pt>
                <c:pt idx="298">
                  <c:v>8/3/2016</c:v>
                </c:pt>
                <c:pt idx="299">
                  <c:v>9/22/2014</c:v>
                </c:pt>
                <c:pt idx="300">
                  <c:v>8/30/2011</c:v>
                </c:pt>
                <c:pt idx="301">
                  <c:v>9/24/2012</c:v>
                </c:pt>
                <c:pt idx="302">
                  <c:v>8/30/2014</c:v>
                </c:pt>
                <c:pt idx="303">
                  <c:v>9/26/2013</c:v>
                </c:pt>
                <c:pt idx="304">
                  <c:v>7/16/2016</c:v>
                </c:pt>
                <c:pt idx="305">
                  <c:v>8/1/2012</c:v>
                </c:pt>
                <c:pt idx="306">
                  <c:v>8/31/2014</c:v>
                </c:pt>
                <c:pt idx="307">
                  <c:v>9/3/2015</c:v>
                </c:pt>
                <c:pt idx="308">
                  <c:v>7/5/2016</c:v>
                </c:pt>
                <c:pt idx="309">
                  <c:v>9/30/2014</c:v>
                </c:pt>
                <c:pt idx="310">
                  <c:v>8/5/2015</c:v>
                </c:pt>
                <c:pt idx="311">
                  <c:v>9/5/2014</c:v>
                </c:pt>
                <c:pt idx="312">
                  <c:v>8/6/2015</c:v>
                </c:pt>
                <c:pt idx="313">
                  <c:v>9/6/2014</c:v>
                </c:pt>
                <c:pt idx="314">
                  <c:v>7/6/2011</c:v>
                </c:pt>
                <c:pt idx="315">
                  <c:v>7/1/2015</c:v>
                </c:pt>
                <c:pt idx="316">
                  <c:v>8/8/2016</c:v>
                </c:pt>
                <c:pt idx="317">
                  <c:v>9/9/2011</c:v>
                </c:pt>
                <c:pt idx="318">
                  <c:v>8/9/2015</c:v>
                </c:pt>
                <c:pt idx="319">
                  <c:v>8/9/2016</c:v>
                </c:pt>
                <c:pt idx="320">
                  <c:v>8/2/2015</c:v>
                </c:pt>
                <c:pt idx="321">
                  <c:v>8/20/2014</c:v>
                </c:pt>
                <c:pt idx="322">
                  <c:v>8/23/2011</c:v>
                </c:pt>
                <c:pt idx="323">
                  <c:v>6/24/2011</c:v>
                </c:pt>
                <c:pt idx="324">
                  <c:v>4/25/2016</c:v>
                </c:pt>
                <c:pt idx="325">
                  <c:v>5/6/2015</c:v>
                </c:pt>
                <c:pt idx="326">
                  <c:v>3/9/2016</c:v>
                </c:pt>
                <c:pt idx="327">
                  <c:v>6/13/2014</c:v>
                </c:pt>
                <c:pt idx="328">
                  <c:v>4/30/2014</c:v>
                </c:pt>
                <c:pt idx="329">
                  <c:v>6/28/2016</c:v>
                </c:pt>
                <c:pt idx="330">
                  <c:v>4/2/2014</c:v>
                </c:pt>
                <c:pt idx="331">
                  <c:v>5/8/2011</c:v>
                </c:pt>
                <c:pt idx="332">
                  <c:v>4/4/2012</c:v>
                </c:pt>
                <c:pt idx="333">
                  <c:v>6/10/2016</c:v>
                </c:pt>
                <c:pt idx="334">
                  <c:v>4/4/2015</c:v>
                </c:pt>
                <c:pt idx="335">
                  <c:v>6/21/2015</c:v>
                </c:pt>
                <c:pt idx="336">
                  <c:v>4/5/2011</c:v>
                </c:pt>
                <c:pt idx="337">
                  <c:v>6/25/2014</c:v>
                </c:pt>
                <c:pt idx="338">
                  <c:v>4/5/2012</c:v>
                </c:pt>
                <c:pt idx="339">
                  <c:v>6/4/2014</c:v>
                </c:pt>
                <c:pt idx="340">
                  <c:v>4/6/2013</c:v>
                </c:pt>
                <c:pt idx="341">
                  <c:v>5/7/2013</c:v>
                </c:pt>
                <c:pt idx="342">
                  <c:v>4/6/2015</c:v>
                </c:pt>
                <c:pt idx="343">
                  <c:v>5/8/2014</c:v>
                </c:pt>
                <c:pt idx="344">
                  <c:v>4/7/2014</c:v>
                </c:pt>
                <c:pt idx="345">
                  <c:v>4/14/2012</c:v>
                </c:pt>
                <c:pt idx="346">
                  <c:v>3/8/2016</c:v>
                </c:pt>
                <c:pt idx="347">
                  <c:v>6/12/2012</c:v>
                </c:pt>
                <c:pt idx="348">
                  <c:v>4/20/2015</c:v>
                </c:pt>
                <c:pt idx="349">
                  <c:v>6/15/2016</c:v>
                </c:pt>
                <c:pt idx="350">
                  <c:v>4/8/2016</c:v>
                </c:pt>
                <c:pt idx="351">
                  <c:v>6/23/2015</c:v>
                </c:pt>
                <c:pt idx="352">
                  <c:v>5/10/2012</c:v>
                </c:pt>
                <c:pt idx="353">
                  <c:v>4/29/2016</c:v>
                </c:pt>
                <c:pt idx="354">
                  <c:v>4/22/2016</c:v>
                </c:pt>
                <c:pt idx="355">
                  <c:v>6/28/2011</c:v>
                </c:pt>
                <c:pt idx="356">
                  <c:v>5/15/2014</c:v>
                </c:pt>
                <c:pt idx="357">
                  <c:v>6/3/2014</c:v>
                </c:pt>
                <c:pt idx="358">
                  <c:v>4/23/2012</c:v>
                </c:pt>
                <c:pt idx="359">
                  <c:v>5/5/2012</c:v>
                </c:pt>
                <c:pt idx="360">
                  <c:v>5/16/2016</c:v>
                </c:pt>
                <c:pt idx="361">
                  <c:v>5/6/2016</c:v>
                </c:pt>
                <c:pt idx="362">
                  <c:v>4/23/2013</c:v>
                </c:pt>
                <c:pt idx="363">
                  <c:v>5/7/2014</c:v>
                </c:pt>
                <c:pt idx="364">
                  <c:v>5/18/2016</c:v>
                </c:pt>
                <c:pt idx="365">
                  <c:v>5/8/2012</c:v>
                </c:pt>
                <c:pt idx="366">
                  <c:v>5/19/2014</c:v>
                </c:pt>
                <c:pt idx="367">
                  <c:v>5/8/2016</c:v>
                </c:pt>
                <c:pt idx="368">
                  <c:v>5/2/2012</c:v>
                </c:pt>
                <c:pt idx="369">
                  <c:v>4/26/2012</c:v>
                </c:pt>
                <c:pt idx="370">
                  <c:v>5/2/2016</c:v>
                </c:pt>
                <c:pt idx="371">
                  <c:v>4/26/2015</c:v>
                </c:pt>
                <c:pt idx="372">
                  <c:v>4/24/2012</c:v>
                </c:pt>
                <c:pt idx="373">
                  <c:v>6/11/2015</c:v>
                </c:pt>
                <c:pt idx="374">
                  <c:v>5/21/2016</c:v>
                </c:pt>
                <c:pt idx="375">
                  <c:v>6/12/2015</c:v>
                </c:pt>
                <c:pt idx="376">
                  <c:v>5/23/2015</c:v>
                </c:pt>
                <c:pt idx="377">
                  <c:v>6/14/2016</c:v>
                </c:pt>
                <c:pt idx="378">
                  <c:v>5/24/2011</c:v>
                </c:pt>
                <c:pt idx="379">
                  <c:v>6/18/2013</c:v>
                </c:pt>
                <c:pt idx="380">
                  <c:v>5/25/2015</c:v>
                </c:pt>
                <c:pt idx="381">
                  <c:v>6/22/2015</c:v>
                </c:pt>
                <c:pt idx="382">
                  <c:v>4/24/2016</c:v>
                </c:pt>
                <c:pt idx="383">
                  <c:v>6/23/2016</c:v>
                </c:pt>
                <c:pt idx="384">
                  <c:v>6/6/2015</c:v>
                </c:pt>
                <c:pt idx="385">
                  <c:v>6/24/2014</c:v>
                </c:pt>
                <c:pt idx="386">
                  <c:v>5/28/2014</c:v>
                </c:pt>
                <c:pt idx="387">
                  <c:v>6/24/2016</c:v>
                </c:pt>
                <c:pt idx="388">
                  <c:v>4/25/2013</c:v>
                </c:pt>
                <c:pt idx="389">
                  <c:v>6/27/2014</c:v>
                </c:pt>
                <c:pt idx="390">
                  <c:v>4/12/2016</c:v>
                </c:pt>
                <c:pt idx="391">
                  <c:v>6/28/2012</c:v>
                </c:pt>
                <c:pt idx="392">
                  <c:v>5/30/2015</c:v>
                </c:pt>
                <c:pt idx="393">
                  <c:v>4/16/2014</c:v>
                </c:pt>
                <c:pt idx="394">
                  <c:v>5/31/2015</c:v>
                </c:pt>
                <c:pt idx="395">
                  <c:v>6/3/2016</c:v>
                </c:pt>
                <c:pt idx="396">
                  <c:v>5/31/2016</c:v>
                </c:pt>
                <c:pt idx="397">
                  <c:v>6/6/2014</c:v>
                </c:pt>
                <c:pt idx="398">
                  <c:v>5/4/2016</c:v>
                </c:pt>
                <c:pt idx="399">
                  <c:v>3/27/2015</c:v>
                </c:pt>
                <c:pt idx="400">
                  <c:v>2/11/2014</c:v>
                </c:pt>
                <c:pt idx="401">
                  <c:v>12/8/2014</c:v>
                </c:pt>
                <c:pt idx="402">
                  <c:v>2/19/2015</c:v>
                </c:pt>
                <c:pt idx="403">
                  <c:v>3/22/2012</c:v>
                </c:pt>
                <c:pt idx="404">
                  <c:v>11/8/2014</c:v>
                </c:pt>
                <c:pt idx="405">
                  <c:v>2/18/2016</c:v>
                </c:pt>
                <c:pt idx="406">
                  <c:v>12/17/2014</c:v>
                </c:pt>
                <c:pt idx="407">
                  <c:v>12/1/2010</c:v>
                </c:pt>
                <c:pt idx="408">
                  <c:v>2/2/2016</c:v>
                </c:pt>
                <c:pt idx="409">
                  <c:v>3/2/2012</c:v>
                </c:pt>
                <c:pt idx="410">
                  <c:v>12/18/2013</c:v>
                </c:pt>
                <c:pt idx="411">
                  <c:v>2/14/2017</c:v>
                </c:pt>
                <c:pt idx="412">
                  <c:v>2/21/2012</c:v>
                </c:pt>
                <c:pt idx="413">
                  <c:v>12/15/2016</c:v>
                </c:pt>
                <c:pt idx="414">
                  <c:v>2/21/2013</c:v>
                </c:pt>
                <c:pt idx="415">
                  <c:v>11/9/2016</c:v>
                </c:pt>
                <c:pt idx="416">
                  <c:v>2/22/2015</c:v>
                </c:pt>
                <c:pt idx="417">
                  <c:v>3/14/2016</c:v>
                </c:pt>
                <c:pt idx="418">
                  <c:v>2/22/2016</c:v>
                </c:pt>
                <c:pt idx="419">
                  <c:v>3/18/2013</c:v>
                </c:pt>
                <c:pt idx="420">
                  <c:v>12/2/2014</c:v>
                </c:pt>
                <c:pt idx="421">
                  <c:v>2/13/2017</c:v>
                </c:pt>
                <c:pt idx="422">
                  <c:v>12/2/2015</c:v>
                </c:pt>
                <c:pt idx="423">
                  <c:v>3/2/2016</c:v>
                </c:pt>
                <c:pt idx="424">
                  <c:v>3/5/2012</c:v>
                </c:pt>
                <c:pt idx="425">
                  <c:v>12/1/2015</c:v>
                </c:pt>
                <c:pt idx="426">
                  <c:v>12/20/2016</c:v>
                </c:pt>
                <c:pt idx="427">
                  <c:v>2/15/2015</c:v>
                </c:pt>
                <c:pt idx="428">
                  <c:v>12/22/2014</c:v>
                </c:pt>
                <c:pt idx="429">
                  <c:v>3/28/2016</c:v>
                </c:pt>
                <c:pt idx="430">
                  <c:v>2/26/2015</c:v>
                </c:pt>
                <c:pt idx="431">
                  <c:v>12/16/2011</c:v>
                </c:pt>
                <c:pt idx="432">
                  <c:v>11/8/2016</c:v>
                </c:pt>
                <c:pt idx="433">
                  <c:v>3/4/2016</c:v>
                </c:pt>
                <c:pt idx="434">
                  <c:v>2/27/2015</c:v>
                </c:pt>
                <c:pt idx="435">
                  <c:v>3/10/2015</c:v>
                </c:pt>
                <c:pt idx="436">
                  <c:v>2/29/2016</c:v>
                </c:pt>
                <c:pt idx="437">
                  <c:v>3/13/2016</c:v>
                </c:pt>
                <c:pt idx="438">
                  <c:v>2/3/2014</c:v>
                </c:pt>
                <c:pt idx="439">
                  <c:v>12/9/2014</c:v>
                </c:pt>
                <c:pt idx="440">
                  <c:v>12/27/2012</c:v>
                </c:pt>
                <c:pt idx="441">
                  <c:v>12/1/2014</c:v>
                </c:pt>
                <c:pt idx="442">
                  <c:v>2/4/2015</c:v>
                </c:pt>
                <c:pt idx="443">
                  <c:v>2/10/2015</c:v>
                </c:pt>
                <c:pt idx="444">
                  <c:v>2/5/2015</c:v>
                </c:pt>
                <c:pt idx="445">
                  <c:v>3/18/2016</c:v>
                </c:pt>
                <c:pt idx="446">
                  <c:v>2/5/2016</c:v>
                </c:pt>
                <c:pt idx="447">
                  <c:v>3/19/2015</c:v>
                </c:pt>
                <c:pt idx="448">
                  <c:v>2/6/2012</c:v>
                </c:pt>
                <c:pt idx="449">
                  <c:v>3/2/2015</c:v>
                </c:pt>
                <c:pt idx="450">
                  <c:v>2/6/2015</c:v>
                </c:pt>
                <c:pt idx="451">
                  <c:v>2/14/2013</c:v>
                </c:pt>
                <c:pt idx="452">
                  <c:v>11/9/2015</c:v>
                </c:pt>
                <c:pt idx="453">
                  <c:v>3/22/2013</c:v>
                </c:pt>
                <c:pt idx="454">
                  <c:v>12/3/2012</c:v>
                </c:pt>
                <c:pt idx="455">
                  <c:v>3/24/2011</c:v>
                </c:pt>
                <c:pt idx="456">
                  <c:v>2/7/2015</c:v>
                </c:pt>
                <c:pt idx="457">
                  <c:v>3/25/2015</c:v>
                </c:pt>
                <c:pt idx="458">
                  <c:v>12/3/2013</c:v>
                </c:pt>
                <c:pt idx="459">
                  <c:v>2/15/2016</c:v>
                </c:pt>
                <c:pt idx="460">
                  <c:v>12/3/2015</c:v>
                </c:pt>
                <c:pt idx="461">
                  <c:v>12/1/2016</c:v>
                </c:pt>
                <c:pt idx="462">
                  <c:v>2/8/2015</c:v>
                </c:pt>
                <c:pt idx="463">
                  <c:v>11/5/2014</c:v>
                </c:pt>
                <c:pt idx="464">
                  <c:v>2/8/2017</c:v>
                </c:pt>
                <c:pt idx="465">
                  <c:v>3/30/2011</c:v>
                </c:pt>
                <c:pt idx="466">
                  <c:v>12/6/2011</c:v>
                </c:pt>
                <c:pt idx="467">
                  <c:v>3/30/2016</c:v>
                </c:pt>
                <c:pt idx="468">
                  <c:v>2/9/2016</c:v>
                </c:pt>
                <c:pt idx="469">
                  <c:v>3/4/2015</c:v>
                </c:pt>
                <c:pt idx="470">
                  <c:v>12/6/2012</c:v>
                </c:pt>
                <c:pt idx="471">
                  <c:v>2/19/2013</c:v>
                </c:pt>
                <c:pt idx="472">
                  <c:v>12/6/2016</c:v>
                </c:pt>
                <c:pt idx="473">
                  <c:v>2/24/2015</c:v>
                </c:pt>
                <c:pt idx="474">
                  <c:v>2/2/2017</c:v>
                </c:pt>
                <c:pt idx="475">
                  <c:v>10/21/2016</c:v>
                </c:pt>
                <c:pt idx="476">
                  <c:v>1/18/2016</c:v>
                </c:pt>
                <c:pt idx="477">
                  <c:v>10/5/2015</c:v>
                </c:pt>
                <c:pt idx="478">
                  <c:v>1/24/2014</c:v>
                </c:pt>
                <c:pt idx="479">
                  <c:v>11/22/2016</c:v>
                </c:pt>
                <c:pt idx="480">
                  <c:v>1/1/2016</c:v>
                </c:pt>
                <c:pt idx="481">
                  <c:v>10/3/2013</c:v>
                </c:pt>
                <c:pt idx="482">
                  <c:v>1/25/2016</c:v>
                </c:pt>
                <c:pt idx="483">
                  <c:v>11/10/2014</c:v>
                </c:pt>
                <c:pt idx="484">
                  <c:v>1/26/2017</c:v>
                </c:pt>
                <c:pt idx="485">
                  <c:v>1/19/2012</c:v>
                </c:pt>
                <c:pt idx="486">
                  <c:v>1/27/2014</c:v>
                </c:pt>
                <c:pt idx="487">
                  <c:v>11/28/2014</c:v>
                </c:pt>
                <c:pt idx="488">
                  <c:v>1/27/2016</c:v>
                </c:pt>
                <c:pt idx="489">
                  <c:v>10/26/2015</c:v>
                </c:pt>
                <c:pt idx="490">
                  <c:v>1/28/2014</c:v>
                </c:pt>
                <c:pt idx="491">
                  <c:v>1/16/2017</c:v>
                </c:pt>
                <c:pt idx="492">
                  <c:v>1/28/2015</c:v>
                </c:pt>
                <c:pt idx="493">
                  <c:v>10/9/2014</c:v>
                </c:pt>
                <c:pt idx="494">
                  <c:v>1/29/2015</c:v>
                </c:pt>
                <c:pt idx="495">
                  <c:v>11/14/2015</c:v>
                </c:pt>
                <c:pt idx="496">
                  <c:v>1/12/2017</c:v>
                </c:pt>
                <c:pt idx="497">
                  <c:v>11/16/2016</c:v>
                </c:pt>
                <c:pt idx="498">
                  <c:v>1/31/2016</c:v>
                </c:pt>
                <c:pt idx="499">
                  <c:v>11/2/2016</c:v>
                </c:pt>
                <c:pt idx="500">
                  <c:v>1/6/2015</c:v>
                </c:pt>
                <c:pt idx="501">
                  <c:v>11/25/2013</c:v>
                </c:pt>
                <c:pt idx="502">
                  <c:v>1/6/2017</c:v>
                </c:pt>
                <c:pt idx="503">
                  <c:v>11/29/2016</c:v>
                </c:pt>
                <c:pt idx="504">
                  <c:v>1/7/2014</c:v>
                </c:pt>
                <c:pt idx="505">
                  <c:v>10/23/2012</c:v>
                </c:pt>
                <c:pt idx="506">
                  <c:v>10/1/2014</c:v>
                </c:pt>
                <c:pt idx="507">
                  <c:v>10/28/2014</c:v>
                </c:pt>
                <c:pt idx="508">
                  <c:v>1/13/2015</c:v>
                </c:pt>
                <c:pt idx="509">
                  <c:v>10/31/2013</c:v>
                </c:pt>
                <c:pt idx="510">
                  <c:v>10/1/2016</c:v>
                </c:pt>
                <c:pt idx="511">
                  <c:v>10/4/2016</c:v>
                </c:pt>
                <c:pt idx="512">
                  <c:v>1/13/2016</c:v>
                </c:pt>
                <c:pt idx="513">
                  <c:v>1/17/2012</c:v>
                </c:pt>
                <c:pt idx="514">
                  <c:v>10/10/2013</c:v>
                </c:pt>
                <c:pt idx="515">
                  <c:v>11/1/2014</c:v>
                </c:pt>
                <c:pt idx="516">
                  <c:v>10/12/2016</c:v>
                </c:pt>
                <c:pt idx="517">
                  <c:v>11/12/2014</c:v>
                </c:pt>
                <c:pt idx="518">
                  <c:v>10/13/2015</c:v>
                </c:pt>
                <c:pt idx="519">
                  <c:v>1/18/2014</c:v>
                </c:pt>
                <c:pt idx="520">
                  <c:v>10/13/2016</c:v>
                </c:pt>
                <c:pt idx="521">
                  <c:v>11/16/2015</c:v>
                </c:pt>
                <c:pt idx="522">
                  <c:v>1/14/2016</c:v>
                </c:pt>
                <c:pt idx="523">
                  <c:v>11/18/2014</c:v>
                </c:pt>
                <c:pt idx="524">
                  <c:v>10/16/2014</c:v>
                </c:pt>
                <c:pt idx="525">
                  <c:v>11/19/2016</c:v>
                </c:pt>
                <c:pt idx="526">
                  <c:v>10/17/2015</c:v>
                </c:pt>
                <c:pt idx="527">
                  <c:v>11/20/2014</c:v>
                </c:pt>
                <c:pt idx="528">
                  <c:v>1/15/2015</c:v>
                </c:pt>
                <c:pt idx="529">
                  <c:v>11/23/2016</c:v>
                </c:pt>
                <c:pt idx="530">
                  <c:v>10/19/2014</c:v>
                </c:pt>
                <c:pt idx="531">
                  <c:v>11/25/2014</c:v>
                </c:pt>
                <c:pt idx="532">
                  <c:v>10/2/2012</c:v>
                </c:pt>
                <c:pt idx="533">
                  <c:v>1/2/2013</c:v>
                </c:pt>
                <c:pt idx="534">
                  <c:v>10/2/2015</c:v>
                </c:pt>
                <c:pt idx="535">
                  <c:v>11/3/2014</c:v>
                </c:pt>
                <c:pt idx="536">
                  <c:v>10/21/2014</c:v>
                </c:pt>
                <c:pt idx="537">
                  <c:v>10/25/2013</c:v>
                </c:pt>
                <c:pt idx="538">
                  <c:v>9/21/2012</c:v>
                </c:pt>
                <c:pt idx="539">
                  <c:v>7/19/2010</c:v>
                </c:pt>
                <c:pt idx="540">
                  <c:v>9/6/2012</c:v>
                </c:pt>
                <c:pt idx="541">
                  <c:v>7/9/2013</c:v>
                </c:pt>
                <c:pt idx="542">
                  <c:v>7/3/2015</c:v>
                </c:pt>
                <c:pt idx="543">
                  <c:v>7/19/2014</c:v>
                </c:pt>
                <c:pt idx="544">
                  <c:v>9/26/2015</c:v>
                </c:pt>
                <c:pt idx="545">
                  <c:v>7/9/2015</c:v>
                </c:pt>
                <c:pt idx="546">
                  <c:v>8/5/2013</c:v>
                </c:pt>
                <c:pt idx="547">
                  <c:v>7/9/2016</c:v>
                </c:pt>
                <c:pt idx="548">
                  <c:v>9/11/2013</c:v>
                </c:pt>
                <c:pt idx="549">
                  <c:v>8/1/2013</c:v>
                </c:pt>
                <c:pt idx="550">
                  <c:v>7/30/2012</c:v>
                </c:pt>
                <c:pt idx="551">
                  <c:v>7/11/2015</c:v>
                </c:pt>
                <c:pt idx="552">
                  <c:v>9/24/2011</c:v>
                </c:pt>
                <c:pt idx="553">
                  <c:v>8/1/2016</c:v>
                </c:pt>
                <c:pt idx="554">
                  <c:v>9/30/2016</c:v>
                </c:pt>
                <c:pt idx="555">
                  <c:v>8/10/2014</c:v>
                </c:pt>
                <c:pt idx="556">
                  <c:v>9/8/2010</c:v>
                </c:pt>
                <c:pt idx="557">
                  <c:v>7/12/2014</c:v>
                </c:pt>
                <c:pt idx="558">
                  <c:v>7/27/2014</c:v>
                </c:pt>
                <c:pt idx="559">
                  <c:v>7/12/2015</c:v>
                </c:pt>
                <c:pt idx="560">
                  <c:v>7/28/2014</c:v>
                </c:pt>
                <c:pt idx="561">
                  <c:v>8/11/2016</c:v>
                </c:pt>
                <c:pt idx="562">
                  <c:v>9/14/2009</c:v>
                </c:pt>
                <c:pt idx="563">
                  <c:v>7/20/2012</c:v>
                </c:pt>
                <c:pt idx="564">
                  <c:v>9/16/2013</c:v>
                </c:pt>
                <c:pt idx="565">
                  <c:v>8/12/2015</c:v>
                </c:pt>
                <c:pt idx="566">
                  <c:v>7/31/2012</c:v>
                </c:pt>
                <c:pt idx="567">
                  <c:v>8/13/2014</c:v>
                </c:pt>
                <c:pt idx="568">
                  <c:v>9/22/2015</c:v>
                </c:pt>
                <c:pt idx="569">
                  <c:v>8/13/2015</c:v>
                </c:pt>
                <c:pt idx="570">
                  <c:v>7/5/2011</c:v>
                </c:pt>
                <c:pt idx="571">
                  <c:v>8/14/2012</c:v>
                </c:pt>
                <c:pt idx="572">
                  <c:v>9/3/2014</c:v>
                </c:pt>
                <c:pt idx="573">
                  <c:v>8/14/2013</c:v>
                </c:pt>
                <c:pt idx="574">
                  <c:v>9/5/2012</c:v>
                </c:pt>
                <c:pt idx="575">
                  <c:v>6/8/2014</c:v>
                </c:pt>
                <c:pt idx="576">
                  <c:v>9/7/2011</c:v>
                </c:pt>
                <c:pt idx="577">
                  <c:v>7/13/2009</c:v>
                </c:pt>
                <c:pt idx="578">
                  <c:v>7/11/2013</c:v>
                </c:pt>
                <c:pt idx="579">
                  <c:v>8/14/2016</c:v>
                </c:pt>
                <c:pt idx="580">
                  <c:v>8/6/2011</c:v>
                </c:pt>
                <c:pt idx="581">
                  <c:v>8/15/2012</c:v>
                </c:pt>
                <c:pt idx="582">
                  <c:v>8/7/2014</c:v>
                </c:pt>
                <c:pt idx="583">
                  <c:v>8/15/2014</c:v>
                </c:pt>
                <c:pt idx="584">
                  <c:v>8/9/2014</c:v>
                </c:pt>
                <c:pt idx="585">
                  <c:v>8/15/2016</c:v>
                </c:pt>
                <c:pt idx="586">
                  <c:v>9/1/2014</c:v>
                </c:pt>
                <c:pt idx="587">
                  <c:v>8/16/2011</c:v>
                </c:pt>
                <c:pt idx="588">
                  <c:v>9/12/2012</c:v>
                </c:pt>
                <c:pt idx="589">
                  <c:v>8/16/2013</c:v>
                </c:pt>
                <c:pt idx="590">
                  <c:v>7/3/2013</c:v>
                </c:pt>
                <c:pt idx="591">
                  <c:v>8/16/2015</c:v>
                </c:pt>
                <c:pt idx="592">
                  <c:v>7/3/2016</c:v>
                </c:pt>
                <c:pt idx="593">
                  <c:v>8/16/2016</c:v>
                </c:pt>
                <c:pt idx="594">
                  <c:v>9/16/2016</c:v>
                </c:pt>
                <c:pt idx="595">
                  <c:v>8/17/2011</c:v>
                </c:pt>
                <c:pt idx="596">
                  <c:v>7/30/2016</c:v>
                </c:pt>
                <c:pt idx="597">
                  <c:v>8/17/2014</c:v>
                </c:pt>
                <c:pt idx="598">
                  <c:v>9/20/2011</c:v>
                </c:pt>
                <c:pt idx="599">
                  <c:v>7/13/2014</c:v>
                </c:pt>
                <c:pt idx="600">
                  <c:v>9/22/2011</c:v>
                </c:pt>
                <c:pt idx="601">
                  <c:v>7/21/2015</c:v>
                </c:pt>
                <c:pt idx="602">
                  <c:v>9/23/2014</c:v>
                </c:pt>
                <c:pt idx="603">
                  <c:v>6/9/2015</c:v>
                </c:pt>
                <c:pt idx="604">
                  <c:v>9/24/2015</c:v>
                </c:pt>
                <c:pt idx="605">
                  <c:v>7/22/2011</c:v>
                </c:pt>
                <c:pt idx="606">
                  <c:v>9/26/2012</c:v>
                </c:pt>
                <c:pt idx="607">
                  <c:v>8/19/2014</c:v>
                </c:pt>
                <c:pt idx="608">
                  <c:v>9/27/2016</c:v>
                </c:pt>
                <c:pt idx="609">
                  <c:v>8/19/2015</c:v>
                </c:pt>
                <c:pt idx="610">
                  <c:v>7/6/2015</c:v>
                </c:pt>
                <c:pt idx="611">
                  <c:v>8/2/2011</c:v>
                </c:pt>
                <c:pt idx="612">
                  <c:v>9/4/2013</c:v>
                </c:pt>
                <c:pt idx="613">
                  <c:v>8/2/2014</c:v>
                </c:pt>
                <c:pt idx="614">
                  <c:v>7/11/2011</c:v>
                </c:pt>
                <c:pt idx="615">
                  <c:v>7/22/2012</c:v>
                </c:pt>
                <c:pt idx="616">
                  <c:v>7/17/2015</c:v>
                </c:pt>
                <c:pt idx="617">
                  <c:v>8/2/2016</c:v>
                </c:pt>
                <c:pt idx="618">
                  <c:v>7/8/2012</c:v>
                </c:pt>
                <c:pt idx="619">
                  <c:v>8/20/2013</c:v>
                </c:pt>
                <c:pt idx="620">
                  <c:v>9/9/2010</c:v>
                </c:pt>
                <c:pt idx="621">
                  <c:v>7/22/2013</c:v>
                </c:pt>
                <c:pt idx="622">
                  <c:v>9/9/2016</c:v>
                </c:pt>
                <c:pt idx="623">
                  <c:v>8/20/2015</c:v>
                </c:pt>
                <c:pt idx="624">
                  <c:v>8/5/2014</c:v>
                </c:pt>
                <c:pt idx="625">
                  <c:v>8/20/2016</c:v>
                </c:pt>
                <c:pt idx="626">
                  <c:v>8/6/2012</c:v>
                </c:pt>
                <c:pt idx="627">
                  <c:v>8/21/2013</c:v>
                </c:pt>
                <c:pt idx="628">
                  <c:v>8/7/2013</c:v>
                </c:pt>
                <c:pt idx="629">
                  <c:v>8/21/2015</c:v>
                </c:pt>
                <c:pt idx="630">
                  <c:v>8/7/2015</c:v>
                </c:pt>
                <c:pt idx="631">
                  <c:v>8/22/2012</c:v>
                </c:pt>
                <c:pt idx="632">
                  <c:v>8/9/2013</c:v>
                </c:pt>
                <c:pt idx="633">
                  <c:v>8/22/2016</c:v>
                </c:pt>
                <c:pt idx="634">
                  <c:v>7/28/2013</c:v>
                </c:pt>
                <c:pt idx="635">
                  <c:v>7/22/2016</c:v>
                </c:pt>
                <c:pt idx="636">
                  <c:v>9/1/2013</c:v>
                </c:pt>
                <c:pt idx="637">
                  <c:v>8/23/2013</c:v>
                </c:pt>
                <c:pt idx="638">
                  <c:v>9/11/2012</c:v>
                </c:pt>
                <c:pt idx="639">
                  <c:v>8/23/2015</c:v>
                </c:pt>
                <c:pt idx="640">
                  <c:v>7/29/2011</c:v>
                </c:pt>
                <c:pt idx="641">
                  <c:v>7/23/2014</c:v>
                </c:pt>
                <c:pt idx="642">
                  <c:v>7/29/2013</c:v>
                </c:pt>
                <c:pt idx="643">
                  <c:v>8/24/2012</c:v>
                </c:pt>
                <c:pt idx="644">
                  <c:v>7/29/2015</c:v>
                </c:pt>
                <c:pt idx="645">
                  <c:v>7/1/2014</c:v>
                </c:pt>
                <c:pt idx="646">
                  <c:v>9/15/2010</c:v>
                </c:pt>
                <c:pt idx="647">
                  <c:v>8/24/2015</c:v>
                </c:pt>
                <c:pt idx="648">
                  <c:v>9/15/2015</c:v>
                </c:pt>
                <c:pt idx="649">
                  <c:v>8/24/2016</c:v>
                </c:pt>
                <c:pt idx="650">
                  <c:v>9/16/2011</c:v>
                </c:pt>
                <c:pt idx="651">
                  <c:v>8/25/2009</c:v>
                </c:pt>
                <c:pt idx="652">
                  <c:v>9/16/2014</c:v>
                </c:pt>
                <c:pt idx="653">
                  <c:v>8/25/2012</c:v>
                </c:pt>
                <c:pt idx="654">
                  <c:v>9/17/2012</c:v>
                </c:pt>
                <c:pt idx="655">
                  <c:v>8/25/2014</c:v>
                </c:pt>
                <c:pt idx="656">
                  <c:v>9/18/2014</c:v>
                </c:pt>
                <c:pt idx="657">
                  <c:v>8/25/2015</c:v>
                </c:pt>
                <c:pt idx="658">
                  <c:v>9/19/2016</c:v>
                </c:pt>
                <c:pt idx="659">
                  <c:v>7/23/2016</c:v>
                </c:pt>
                <c:pt idx="660">
                  <c:v>7/31/2013</c:v>
                </c:pt>
                <c:pt idx="661">
                  <c:v>8/26/2010</c:v>
                </c:pt>
                <c:pt idx="662">
                  <c:v>7/10/2014</c:v>
                </c:pt>
                <c:pt idx="663">
                  <c:v>8/26/2012</c:v>
                </c:pt>
                <c:pt idx="664">
                  <c:v>9/21/2016</c:v>
                </c:pt>
                <c:pt idx="665">
                  <c:v>7/24/2014</c:v>
                </c:pt>
                <c:pt idx="666">
                  <c:v>9/22/2012</c:v>
                </c:pt>
                <c:pt idx="667">
                  <c:v>8/26/2015</c:v>
                </c:pt>
                <c:pt idx="668">
                  <c:v>9/23/2009</c:v>
                </c:pt>
                <c:pt idx="669">
                  <c:v>8/26/2016</c:v>
                </c:pt>
                <c:pt idx="670">
                  <c:v>9/23/2016</c:v>
                </c:pt>
                <c:pt idx="671">
                  <c:v>7/24/2015</c:v>
                </c:pt>
                <c:pt idx="672">
                  <c:v>7/4/2016</c:v>
                </c:pt>
                <c:pt idx="673">
                  <c:v>8/27/2015</c:v>
                </c:pt>
                <c:pt idx="674">
                  <c:v>9/25/2013</c:v>
                </c:pt>
                <c:pt idx="675">
                  <c:v>7/25/2014</c:v>
                </c:pt>
                <c:pt idx="676">
                  <c:v>9/26/2011</c:v>
                </c:pt>
                <c:pt idx="677">
                  <c:v>8/28/2011</c:v>
                </c:pt>
                <c:pt idx="678">
                  <c:v>7/5/2012</c:v>
                </c:pt>
                <c:pt idx="679">
                  <c:v>8/28/2012</c:v>
                </c:pt>
                <c:pt idx="680">
                  <c:v>9/27/2014</c:v>
                </c:pt>
                <c:pt idx="681">
                  <c:v>8/29/2012</c:v>
                </c:pt>
                <c:pt idx="682">
                  <c:v>7/16/2015</c:v>
                </c:pt>
                <c:pt idx="683">
                  <c:v>8/29/2014</c:v>
                </c:pt>
                <c:pt idx="684">
                  <c:v>7/6/2014</c:v>
                </c:pt>
                <c:pt idx="685">
                  <c:v>7/14/2016</c:v>
                </c:pt>
                <c:pt idx="686">
                  <c:v>7/10/2016</c:v>
                </c:pt>
                <c:pt idx="687">
                  <c:v>8/3/2011</c:v>
                </c:pt>
                <c:pt idx="688">
                  <c:v>9/4/2012</c:v>
                </c:pt>
                <c:pt idx="689">
                  <c:v>7/26/2011</c:v>
                </c:pt>
                <c:pt idx="690">
                  <c:v>9/4/2014</c:v>
                </c:pt>
                <c:pt idx="691">
                  <c:v>6/8/2016</c:v>
                </c:pt>
                <c:pt idx="692">
                  <c:v>7/7/2011</c:v>
                </c:pt>
                <c:pt idx="693">
                  <c:v>8/30/2012</c:v>
                </c:pt>
                <c:pt idx="694">
                  <c:v>9/5/2016</c:v>
                </c:pt>
                <c:pt idx="695">
                  <c:v>7/1/2016</c:v>
                </c:pt>
                <c:pt idx="696">
                  <c:v>9/6/2013</c:v>
                </c:pt>
                <c:pt idx="697">
                  <c:v>7/15/2016</c:v>
                </c:pt>
                <c:pt idx="698">
                  <c:v>7/8/2011</c:v>
                </c:pt>
                <c:pt idx="699">
                  <c:v>8/31/2012</c:v>
                </c:pt>
                <c:pt idx="700">
                  <c:v>9/7/2013</c:v>
                </c:pt>
                <c:pt idx="701">
                  <c:v>7/26/2016</c:v>
                </c:pt>
                <c:pt idx="702">
                  <c:v>9/7/2015</c:v>
                </c:pt>
                <c:pt idx="703">
                  <c:v>8/31/2015</c:v>
                </c:pt>
                <c:pt idx="704">
                  <c:v>9/8/2015</c:v>
                </c:pt>
                <c:pt idx="705">
                  <c:v>7/27/2011</c:v>
                </c:pt>
                <c:pt idx="706">
                  <c:v>7/17/2016</c:v>
                </c:pt>
                <c:pt idx="707">
                  <c:v>8/4/2015</c:v>
                </c:pt>
                <c:pt idx="708">
                  <c:v>7/11/2014</c:v>
                </c:pt>
                <c:pt idx="709">
                  <c:v>8/4/2016</c:v>
                </c:pt>
                <c:pt idx="710">
                  <c:v>#VALUE!</c:v>
                </c:pt>
                <c:pt idx="711">
                  <c:v>8/5/2010</c:v>
                </c:pt>
                <c:pt idx="712">
                  <c:v>8/8/2013</c:v>
                </c:pt>
                <c:pt idx="713">
                  <c:v>6/22/2014</c:v>
                </c:pt>
                <c:pt idx="714">
                  <c:v>4/19/2013</c:v>
                </c:pt>
                <c:pt idx="715">
                  <c:v>5/20/2015</c:v>
                </c:pt>
                <c:pt idx="716">
                  <c:v>5/21/2013</c:v>
                </c:pt>
                <c:pt idx="717">
                  <c:v>6/19/2011</c:v>
                </c:pt>
                <c:pt idx="718">
                  <c:v>4/11/2013</c:v>
                </c:pt>
                <c:pt idx="719">
                  <c:v>6/26/2013</c:v>
                </c:pt>
                <c:pt idx="720">
                  <c:v>4/8/2013</c:v>
                </c:pt>
                <c:pt idx="721">
                  <c:v>6/13/2013</c:v>
                </c:pt>
                <c:pt idx="722">
                  <c:v>4/8/2014</c:v>
                </c:pt>
                <c:pt idx="723">
                  <c:v>6/17/2015</c:v>
                </c:pt>
                <c:pt idx="724">
                  <c:v>3/9/2017</c:v>
                </c:pt>
                <c:pt idx="725">
                  <c:v>6/20/2013</c:v>
                </c:pt>
                <c:pt idx="726">
                  <c:v>4/24/2015</c:v>
                </c:pt>
                <c:pt idx="727">
                  <c:v>6/24/2013</c:v>
                </c:pt>
                <c:pt idx="728">
                  <c:v>6/7/2016</c:v>
                </c:pt>
                <c:pt idx="729">
                  <c:v>6/28/2013</c:v>
                </c:pt>
                <c:pt idx="730">
                  <c:v>5/23/2011</c:v>
                </c:pt>
                <c:pt idx="731">
                  <c:v>3/8/2013</c:v>
                </c:pt>
                <c:pt idx="732">
                  <c:v>5/23/2014</c:v>
                </c:pt>
                <c:pt idx="733">
                  <c:v>4/19/2012</c:v>
                </c:pt>
                <c:pt idx="734">
                  <c:v>4/3/2016</c:v>
                </c:pt>
                <c:pt idx="735">
                  <c:v>6/17/2010</c:v>
                </c:pt>
                <c:pt idx="736">
                  <c:v>5/24/2010</c:v>
                </c:pt>
                <c:pt idx="737">
                  <c:v>5/16/2015</c:v>
                </c:pt>
                <c:pt idx="738">
                  <c:v>4/2/2015</c:v>
                </c:pt>
                <c:pt idx="739">
                  <c:v>4/29/2013</c:v>
                </c:pt>
                <c:pt idx="740">
                  <c:v>5/24/2012</c:v>
                </c:pt>
                <c:pt idx="741">
                  <c:v>4/4/2013</c:v>
                </c:pt>
                <c:pt idx="742">
                  <c:v>5/24/2014</c:v>
                </c:pt>
                <c:pt idx="743">
                  <c:v>4/23/2014</c:v>
                </c:pt>
                <c:pt idx="744">
                  <c:v>5/24/2015</c:v>
                </c:pt>
                <c:pt idx="745">
                  <c:v>6/25/2012</c:v>
                </c:pt>
                <c:pt idx="746">
                  <c:v>5/24/2016</c:v>
                </c:pt>
                <c:pt idx="747">
                  <c:v>4/3/2011</c:v>
                </c:pt>
                <c:pt idx="748">
                  <c:v>4/9/2013</c:v>
                </c:pt>
                <c:pt idx="749">
                  <c:v>6/29/2016</c:v>
                </c:pt>
                <c:pt idx="750">
                  <c:v>4/9/2014</c:v>
                </c:pt>
                <c:pt idx="751">
                  <c:v>6/4/2013</c:v>
                </c:pt>
                <c:pt idx="752">
                  <c:v>5/26/2010</c:v>
                </c:pt>
                <c:pt idx="753">
                  <c:v>4/10/2015</c:v>
                </c:pt>
                <c:pt idx="754">
                  <c:v>5/26/2011</c:v>
                </c:pt>
                <c:pt idx="755">
                  <c:v>6/13/2015</c:v>
                </c:pt>
                <c:pt idx="756">
                  <c:v>4/25/2012</c:v>
                </c:pt>
                <c:pt idx="757">
                  <c:v>5/16/2011</c:v>
                </c:pt>
                <c:pt idx="758">
                  <c:v>4/11/2015</c:v>
                </c:pt>
                <c:pt idx="759">
                  <c:v>4/14/2015</c:v>
                </c:pt>
                <c:pt idx="760">
                  <c:v>4/20/2016</c:v>
                </c:pt>
                <c:pt idx="761">
                  <c:v>6/17/2013</c:v>
                </c:pt>
                <c:pt idx="762">
                  <c:v>6/7/2013</c:v>
                </c:pt>
                <c:pt idx="763">
                  <c:v>6/18/2010</c:v>
                </c:pt>
                <c:pt idx="764">
                  <c:v>4/17/2016</c:v>
                </c:pt>
                <c:pt idx="765">
                  <c:v>4/27/2016</c:v>
                </c:pt>
                <c:pt idx="766">
                  <c:v>4/12/2011</c:v>
                </c:pt>
                <c:pt idx="767">
                  <c:v>4/29/2011</c:v>
                </c:pt>
                <c:pt idx="768">
                  <c:v>5/28/2011</c:v>
                </c:pt>
                <c:pt idx="769">
                  <c:v>4/29/2015</c:v>
                </c:pt>
                <c:pt idx="770">
                  <c:v>5/28/2013</c:v>
                </c:pt>
                <c:pt idx="771">
                  <c:v>6/20/2016</c:v>
                </c:pt>
                <c:pt idx="772">
                  <c:v>4/9/2016</c:v>
                </c:pt>
                <c:pt idx="773">
                  <c:v>6/22/2012</c:v>
                </c:pt>
                <c:pt idx="774">
                  <c:v>4/12/2013</c:v>
                </c:pt>
                <c:pt idx="775">
                  <c:v>6/22/2016</c:v>
                </c:pt>
                <c:pt idx="776">
                  <c:v>4/12/2015</c:v>
                </c:pt>
                <c:pt idx="777">
                  <c:v>6/24/2010</c:v>
                </c:pt>
                <c:pt idx="778">
                  <c:v>5/29/2013</c:v>
                </c:pt>
                <c:pt idx="779">
                  <c:v>4/7/2013</c:v>
                </c:pt>
                <c:pt idx="780">
                  <c:v>5/1/2010</c:v>
                </c:pt>
                <c:pt idx="781">
                  <c:v>4/23/2015</c:v>
                </c:pt>
                <c:pt idx="782">
                  <c:v>5/29/2016</c:v>
                </c:pt>
                <c:pt idx="783">
                  <c:v>6/27/2013</c:v>
                </c:pt>
                <c:pt idx="784">
                  <c:v>5/3/2011</c:v>
                </c:pt>
                <c:pt idx="785">
                  <c:v>4/2/2011</c:v>
                </c:pt>
                <c:pt idx="786">
                  <c:v>4/21/2012</c:v>
                </c:pt>
                <c:pt idx="787">
                  <c:v>4/23/2016</c:v>
                </c:pt>
                <c:pt idx="788">
                  <c:v>5/30/2013</c:v>
                </c:pt>
                <c:pt idx="789">
                  <c:v>6/3/2011</c:v>
                </c:pt>
                <c:pt idx="790">
                  <c:v>4/18/2014</c:v>
                </c:pt>
                <c:pt idx="791">
                  <c:v>4/3/2012</c:v>
                </c:pt>
                <c:pt idx="792">
                  <c:v>4/1/2015</c:v>
                </c:pt>
                <c:pt idx="793">
                  <c:v>6/5/2012</c:v>
                </c:pt>
                <c:pt idx="794">
                  <c:v>5/30/2016</c:v>
                </c:pt>
                <c:pt idx="795">
                  <c:v>6/6/2010</c:v>
                </c:pt>
                <c:pt idx="796">
                  <c:v>5/31/2011</c:v>
                </c:pt>
                <c:pt idx="797">
                  <c:v>6/13/2010</c:v>
                </c:pt>
                <c:pt idx="798">
                  <c:v>5/31/2014</c:v>
                </c:pt>
                <c:pt idx="799">
                  <c:v>5/16/2009</c:v>
                </c:pt>
                <c:pt idx="800">
                  <c:v>5/1/2016</c:v>
                </c:pt>
                <c:pt idx="801">
                  <c:v>6/13/2016</c:v>
                </c:pt>
                <c:pt idx="802">
                  <c:v>4/6/2010</c:v>
                </c:pt>
                <c:pt idx="803">
                  <c:v>6/14/2015</c:v>
                </c:pt>
                <c:pt idx="804">
                  <c:v>4/13/2014</c:v>
                </c:pt>
                <c:pt idx="805">
                  <c:v>4/27/2013</c:v>
                </c:pt>
                <c:pt idx="806">
                  <c:v>6/6/2013</c:v>
                </c:pt>
                <c:pt idx="807">
                  <c:v>4/11/2012</c:v>
                </c:pt>
                <c:pt idx="808">
                  <c:v>4/18/2012</c:v>
                </c:pt>
                <c:pt idx="809">
                  <c:v>4/14/2016</c:v>
                </c:pt>
                <c:pt idx="810">
                  <c:v>5/12/2010</c:v>
                </c:pt>
                <c:pt idx="811">
                  <c:v>6/17/2011</c:v>
                </c:pt>
                <c:pt idx="812">
                  <c:v>5/5/2013</c:v>
                </c:pt>
                <c:pt idx="813">
                  <c:v>4/15/2011</c:v>
                </c:pt>
                <c:pt idx="814">
                  <c:v>5/5/2014</c:v>
                </c:pt>
                <c:pt idx="815">
                  <c:v>6/17/2016</c:v>
                </c:pt>
                <c:pt idx="816">
                  <c:v>5/5/2015</c:v>
                </c:pt>
                <c:pt idx="817">
                  <c:v>6/18/2012</c:v>
                </c:pt>
                <c:pt idx="818">
                  <c:v>4/13/2015</c:v>
                </c:pt>
                <c:pt idx="819">
                  <c:v>4/15/2013</c:v>
                </c:pt>
                <c:pt idx="820">
                  <c:v>5/6/2014</c:v>
                </c:pt>
                <c:pt idx="821">
                  <c:v>6/18/2016</c:v>
                </c:pt>
                <c:pt idx="822">
                  <c:v>5/12/2011</c:v>
                </c:pt>
                <c:pt idx="823">
                  <c:v>6/19/2012</c:v>
                </c:pt>
                <c:pt idx="824">
                  <c:v>4/22/2013</c:v>
                </c:pt>
                <c:pt idx="825">
                  <c:v>6/2/2011</c:v>
                </c:pt>
                <c:pt idx="826">
                  <c:v>5/7/2011</c:v>
                </c:pt>
                <c:pt idx="827">
                  <c:v>4/19/2015</c:v>
                </c:pt>
                <c:pt idx="828">
                  <c:v>5/7/2012</c:v>
                </c:pt>
                <c:pt idx="829">
                  <c:v>6/20/2012</c:v>
                </c:pt>
                <c:pt idx="830">
                  <c:v>4/22/2015</c:v>
                </c:pt>
                <c:pt idx="831">
                  <c:v>6/20/2015</c:v>
                </c:pt>
                <c:pt idx="832">
                  <c:v>4/10/2011</c:v>
                </c:pt>
                <c:pt idx="833">
                  <c:v>6/21/2012</c:v>
                </c:pt>
                <c:pt idx="834">
                  <c:v>5/7/2015</c:v>
                </c:pt>
                <c:pt idx="835">
                  <c:v>6/21/2016</c:v>
                </c:pt>
                <c:pt idx="836">
                  <c:v>5/7/2016</c:v>
                </c:pt>
                <c:pt idx="837">
                  <c:v>6/22/2013</c:v>
                </c:pt>
                <c:pt idx="838">
                  <c:v>4/6/2012</c:v>
                </c:pt>
                <c:pt idx="839">
                  <c:v>4/2/2016</c:v>
                </c:pt>
                <c:pt idx="840">
                  <c:v>5/13/2015</c:v>
                </c:pt>
                <c:pt idx="841">
                  <c:v>6/23/2014</c:v>
                </c:pt>
                <c:pt idx="842">
                  <c:v>4/25/2015</c:v>
                </c:pt>
                <c:pt idx="843">
                  <c:v>5/18/2011</c:v>
                </c:pt>
                <c:pt idx="844">
                  <c:v>4/10/2013</c:v>
                </c:pt>
                <c:pt idx="845">
                  <c:v>5/18/2014</c:v>
                </c:pt>
                <c:pt idx="846">
                  <c:v>5/8/2015</c:v>
                </c:pt>
                <c:pt idx="847">
                  <c:v>5/18/2015</c:v>
                </c:pt>
                <c:pt idx="848">
                  <c:v>5/14/2013</c:v>
                </c:pt>
                <c:pt idx="849">
                  <c:v>4/3/2014</c:v>
                </c:pt>
                <c:pt idx="850">
                  <c:v>5/9/2014</c:v>
                </c:pt>
                <c:pt idx="851">
                  <c:v>6/25/2013</c:v>
                </c:pt>
                <c:pt idx="852">
                  <c:v>5/9/2015</c:v>
                </c:pt>
                <c:pt idx="853">
                  <c:v>6/25/2016</c:v>
                </c:pt>
                <c:pt idx="854">
                  <c:v>5/14/2014</c:v>
                </c:pt>
                <c:pt idx="855">
                  <c:v>6/26/2015</c:v>
                </c:pt>
                <c:pt idx="856">
                  <c:v>6/1/2010</c:v>
                </c:pt>
                <c:pt idx="857">
                  <c:v>5/2/2011</c:v>
                </c:pt>
                <c:pt idx="858">
                  <c:v>6/1/2011</c:v>
                </c:pt>
                <c:pt idx="859">
                  <c:v>6/28/2010</c:v>
                </c:pt>
                <c:pt idx="860">
                  <c:v>6/1/2013</c:v>
                </c:pt>
                <c:pt idx="861">
                  <c:v>5/2/2014</c:v>
                </c:pt>
                <c:pt idx="862">
                  <c:v>4/10/2014</c:v>
                </c:pt>
                <c:pt idx="863">
                  <c:v>6/28/2015</c:v>
                </c:pt>
                <c:pt idx="864">
                  <c:v>6/1/2015</c:v>
                </c:pt>
                <c:pt idx="865">
                  <c:v>4/20/2012</c:v>
                </c:pt>
                <c:pt idx="866">
                  <c:v>4/26/2013</c:v>
                </c:pt>
                <c:pt idx="867">
                  <c:v>6/3/2010</c:v>
                </c:pt>
                <c:pt idx="868">
                  <c:v>5/14/2016</c:v>
                </c:pt>
                <c:pt idx="869">
                  <c:v>4/24/2011</c:v>
                </c:pt>
                <c:pt idx="870">
                  <c:v>5/15/2010</c:v>
                </c:pt>
                <c:pt idx="871">
                  <c:v>4/17/2013</c:v>
                </c:pt>
                <c:pt idx="872">
                  <c:v>5/15/2013</c:v>
                </c:pt>
                <c:pt idx="873">
                  <c:v>6/30/2016</c:v>
                </c:pt>
                <c:pt idx="874">
                  <c:v>6/11/2011</c:v>
                </c:pt>
                <c:pt idx="875">
                  <c:v>5/20/2016</c:v>
                </c:pt>
                <c:pt idx="876">
                  <c:v>4/30/2013</c:v>
                </c:pt>
                <c:pt idx="877">
                  <c:v>6/5/2014</c:v>
                </c:pt>
                <c:pt idx="878">
                  <c:v>6/12/2011</c:v>
                </c:pt>
                <c:pt idx="879">
                  <c:v>6/5/2016</c:v>
                </c:pt>
                <c:pt idx="880">
                  <c:v>4/6/2014</c:v>
                </c:pt>
                <c:pt idx="881">
                  <c:v>5/21/2012</c:v>
                </c:pt>
                <c:pt idx="882">
                  <c:v>4/26/2016</c:v>
                </c:pt>
                <c:pt idx="883">
                  <c:v>4/3/2013</c:v>
                </c:pt>
                <c:pt idx="884">
                  <c:v>5/5/2011</c:v>
                </c:pt>
                <c:pt idx="885">
                  <c:v>5/26/2016</c:v>
                </c:pt>
                <c:pt idx="886">
                  <c:v>6/7/2015</c:v>
                </c:pt>
                <c:pt idx="887">
                  <c:v>5/27/2011</c:v>
                </c:pt>
                <c:pt idx="888">
                  <c:v>5/27/2013</c:v>
                </c:pt>
                <c:pt idx="889">
                  <c:v>6/8/2011</c:v>
                </c:pt>
                <c:pt idx="890">
                  <c:v>3/21/2013</c:v>
                </c:pt>
                <c:pt idx="891">
                  <c:v>3/12/2014</c:v>
                </c:pt>
                <c:pt idx="892">
                  <c:v>12/19/2011</c:v>
                </c:pt>
                <c:pt idx="893">
                  <c:v>2/16/2012</c:v>
                </c:pt>
                <c:pt idx="894">
                  <c:v>3/18/2010</c:v>
                </c:pt>
                <c:pt idx="895">
                  <c:v>2/16/2013</c:v>
                </c:pt>
                <c:pt idx="896">
                  <c:v>3/25/2016</c:v>
                </c:pt>
                <c:pt idx="897">
                  <c:v>11/6/2009</c:v>
                </c:pt>
                <c:pt idx="898">
                  <c:v>3/10/2011</c:v>
                </c:pt>
                <c:pt idx="899">
                  <c:v>11/6/2014</c:v>
                </c:pt>
                <c:pt idx="900">
                  <c:v>3/15/2013</c:v>
                </c:pt>
                <c:pt idx="901">
                  <c:v>12/2/2016</c:v>
                </c:pt>
                <c:pt idx="902">
                  <c:v>3/19/2016</c:v>
                </c:pt>
                <c:pt idx="903">
                  <c:v>2/17/2017</c:v>
                </c:pt>
                <c:pt idx="904">
                  <c:v>3/23/2015</c:v>
                </c:pt>
                <c:pt idx="905">
                  <c:v>2/18/2011</c:v>
                </c:pt>
                <c:pt idx="906">
                  <c:v>3/29/2010</c:v>
                </c:pt>
                <c:pt idx="907">
                  <c:v>2/18/2013</c:v>
                </c:pt>
                <c:pt idx="908">
                  <c:v>12/2/2013</c:v>
                </c:pt>
                <c:pt idx="909">
                  <c:v>2/18/2014</c:v>
                </c:pt>
                <c:pt idx="910">
                  <c:v>3/11/2014</c:v>
                </c:pt>
                <c:pt idx="911">
                  <c:v>12/20/2011</c:v>
                </c:pt>
                <c:pt idx="912">
                  <c:v>12/7/2012</c:v>
                </c:pt>
                <c:pt idx="913">
                  <c:v>12/20/2013</c:v>
                </c:pt>
                <c:pt idx="914">
                  <c:v>11/5/2011</c:v>
                </c:pt>
                <c:pt idx="915">
                  <c:v>2/19/2012</c:v>
                </c:pt>
                <c:pt idx="916">
                  <c:v>12/9/2015</c:v>
                </c:pt>
                <c:pt idx="917">
                  <c:v>12/20/2014</c:v>
                </c:pt>
                <c:pt idx="918">
                  <c:v>3/2/2017</c:v>
                </c:pt>
                <c:pt idx="919">
                  <c:v>2/19/2014</c:v>
                </c:pt>
                <c:pt idx="920">
                  <c:v>2/10/2016</c:v>
                </c:pt>
                <c:pt idx="921">
                  <c:v>11/6/2016</c:v>
                </c:pt>
                <c:pt idx="922">
                  <c:v>3/24/2014</c:v>
                </c:pt>
                <c:pt idx="923">
                  <c:v>12/21/2012</c:v>
                </c:pt>
                <c:pt idx="924">
                  <c:v>2/12/2014</c:v>
                </c:pt>
                <c:pt idx="925">
                  <c:v>2/2/2011</c:v>
                </c:pt>
                <c:pt idx="926">
                  <c:v>3/3/2014</c:v>
                </c:pt>
                <c:pt idx="927">
                  <c:v>2/2/2012</c:v>
                </c:pt>
                <c:pt idx="928">
                  <c:v>12/19/2016</c:v>
                </c:pt>
                <c:pt idx="929">
                  <c:v>11/5/2010</c:v>
                </c:pt>
                <c:pt idx="930">
                  <c:v>12/14/2012</c:v>
                </c:pt>
                <c:pt idx="931">
                  <c:v>12/21/2015</c:v>
                </c:pt>
                <c:pt idx="932">
                  <c:v>3/11/2010</c:v>
                </c:pt>
                <c:pt idx="933">
                  <c:v>12/21/2016</c:v>
                </c:pt>
                <c:pt idx="934">
                  <c:v>3/11/2016</c:v>
                </c:pt>
                <c:pt idx="935">
                  <c:v>3/6/2014</c:v>
                </c:pt>
                <c:pt idx="936">
                  <c:v>3/13/2010</c:v>
                </c:pt>
                <c:pt idx="937">
                  <c:v>3/6/2017</c:v>
                </c:pt>
                <c:pt idx="938">
                  <c:v>3/14/2013</c:v>
                </c:pt>
                <c:pt idx="939">
                  <c:v>2/20/2013</c:v>
                </c:pt>
                <c:pt idx="940">
                  <c:v>3/15/2016</c:v>
                </c:pt>
                <c:pt idx="941">
                  <c:v>11/7/2011</c:v>
                </c:pt>
                <c:pt idx="942">
                  <c:v>3/17/2011</c:v>
                </c:pt>
                <c:pt idx="943">
                  <c:v>2/20/2016</c:v>
                </c:pt>
                <c:pt idx="944">
                  <c:v>12/9/2013</c:v>
                </c:pt>
                <c:pt idx="945">
                  <c:v>2/21/2011</c:v>
                </c:pt>
                <c:pt idx="946">
                  <c:v>3/19/2014</c:v>
                </c:pt>
                <c:pt idx="947">
                  <c:v>11/5/2012</c:v>
                </c:pt>
                <c:pt idx="948">
                  <c:v>2/1/2017</c:v>
                </c:pt>
                <c:pt idx="949">
                  <c:v>12/23/2010</c:v>
                </c:pt>
                <c:pt idx="950">
                  <c:v>3/20/2015</c:v>
                </c:pt>
                <c:pt idx="951">
                  <c:v>2/21/2014</c:v>
                </c:pt>
                <c:pt idx="952">
                  <c:v>3/21/2016</c:v>
                </c:pt>
                <c:pt idx="953">
                  <c:v>2/21/2015</c:v>
                </c:pt>
                <c:pt idx="954">
                  <c:v>3/23/2011</c:v>
                </c:pt>
                <c:pt idx="955">
                  <c:v>2/22/2012</c:v>
                </c:pt>
                <c:pt idx="956">
                  <c:v>2/11/2011</c:v>
                </c:pt>
                <c:pt idx="957">
                  <c:v>2/22/2013</c:v>
                </c:pt>
                <c:pt idx="958">
                  <c:v>3/24/2016</c:v>
                </c:pt>
                <c:pt idx="959">
                  <c:v>12/23/2013</c:v>
                </c:pt>
                <c:pt idx="960">
                  <c:v>2/12/2011</c:v>
                </c:pt>
                <c:pt idx="961">
                  <c:v>12/23/2014</c:v>
                </c:pt>
                <c:pt idx="962">
                  <c:v>3/28/2014</c:v>
                </c:pt>
                <c:pt idx="963">
                  <c:v>12/23/2015</c:v>
                </c:pt>
                <c:pt idx="964">
                  <c:v>2/14/2011</c:v>
                </c:pt>
                <c:pt idx="965">
                  <c:v>12/24/2014</c:v>
                </c:pt>
                <c:pt idx="966">
                  <c:v>3/30/2010</c:v>
                </c:pt>
                <c:pt idx="967">
                  <c:v>2/24/2012</c:v>
                </c:pt>
                <c:pt idx="968">
                  <c:v>3/31/2012</c:v>
                </c:pt>
                <c:pt idx="969">
                  <c:v>2/24/2013</c:v>
                </c:pt>
                <c:pt idx="970">
                  <c:v>2/15/2013</c:v>
                </c:pt>
                <c:pt idx="971">
                  <c:v>12/24/2016</c:v>
                </c:pt>
                <c:pt idx="972">
                  <c:v>3/6/2012</c:v>
                </c:pt>
                <c:pt idx="973">
                  <c:v>12/26/2013</c:v>
                </c:pt>
                <c:pt idx="974">
                  <c:v>11/7/2016</c:v>
                </c:pt>
                <c:pt idx="975">
                  <c:v>2/25/2015</c:v>
                </c:pt>
                <c:pt idx="976">
                  <c:v>12/6/2013</c:v>
                </c:pt>
                <c:pt idx="977">
                  <c:v>12/27/2011</c:v>
                </c:pt>
                <c:pt idx="978">
                  <c:v>3/11/2013</c:v>
                </c:pt>
                <c:pt idx="979">
                  <c:v>2/26/2010</c:v>
                </c:pt>
                <c:pt idx="980">
                  <c:v>3/11/2015</c:v>
                </c:pt>
                <c:pt idx="981">
                  <c:v>2/26/2013</c:v>
                </c:pt>
                <c:pt idx="982">
                  <c:v>3/12/2013</c:v>
                </c:pt>
                <c:pt idx="983">
                  <c:v>11/7/2015</c:v>
                </c:pt>
                <c:pt idx="984">
                  <c:v>11/8/2013</c:v>
                </c:pt>
                <c:pt idx="985">
                  <c:v>12/27/2015</c:v>
                </c:pt>
                <c:pt idx="986">
                  <c:v>3/13/2012</c:v>
                </c:pt>
                <c:pt idx="987">
                  <c:v>2/27/2012</c:v>
                </c:pt>
                <c:pt idx="988">
                  <c:v>3/14/2012</c:v>
                </c:pt>
                <c:pt idx="989">
                  <c:v>12/27/2016</c:v>
                </c:pt>
                <c:pt idx="990">
                  <c:v>12/7/2014</c:v>
                </c:pt>
                <c:pt idx="991">
                  <c:v>2/27/2016</c:v>
                </c:pt>
                <c:pt idx="992">
                  <c:v>12/7/2015</c:v>
                </c:pt>
                <c:pt idx="993">
                  <c:v>2/27/2017</c:v>
                </c:pt>
                <c:pt idx="994">
                  <c:v>3/16/2015</c:v>
                </c:pt>
                <c:pt idx="995">
                  <c:v>2/28/2013</c:v>
                </c:pt>
                <c:pt idx="996">
                  <c:v>3/17/2010</c:v>
                </c:pt>
                <c:pt idx="997">
                  <c:v>12/29/2011</c:v>
                </c:pt>
                <c:pt idx="998">
                  <c:v>11/5/2015</c:v>
                </c:pt>
                <c:pt idx="999">
                  <c:v>2/3/2013</c:v>
                </c:pt>
                <c:pt idx="1000">
                  <c:v>12/8/2016</c:v>
                </c:pt>
                <c:pt idx="1001">
                  <c:v>12/29/2015</c:v>
                </c:pt>
                <c:pt idx="1002">
                  <c:v>12/16/2016</c:v>
                </c:pt>
                <c:pt idx="1003">
                  <c:v>2/3/2015</c:v>
                </c:pt>
                <c:pt idx="1004">
                  <c:v>2/1/2012</c:v>
                </c:pt>
                <c:pt idx="1005">
                  <c:v>2/3/2016</c:v>
                </c:pt>
                <c:pt idx="1006">
                  <c:v>11/9/2012</c:v>
                </c:pt>
                <c:pt idx="1007">
                  <c:v>12/11/2013</c:v>
                </c:pt>
                <c:pt idx="1008">
                  <c:v>12/18/2011</c:v>
                </c:pt>
                <c:pt idx="1009">
                  <c:v>2/4/2010</c:v>
                </c:pt>
                <c:pt idx="1010">
                  <c:v>2/10/2013</c:v>
                </c:pt>
                <c:pt idx="1011">
                  <c:v>2/4/2014</c:v>
                </c:pt>
                <c:pt idx="1012">
                  <c:v>3/20/2014</c:v>
                </c:pt>
                <c:pt idx="1013">
                  <c:v>12/3/2010</c:v>
                </c:pt>
                <c:pt idx="1014">
                  <c:v>3/21/2011</c:v>
                </c:pt>
                <c:pt idx="1015">
                  <c:v>2/4/2016</c:v>
                </c:pt>
                <c:pt idx="1016">
                  <c:v>2/10/2014</c:v>
                </c:pt>
                <c:pt idx="1017">
                  <c:v>12/12/2013</c:v>
                </c:pt>
                <c:pt idx="1018">
                  <c:v>12/18/2012</c:v>
                </c:pt>
                <c:pt idx="1019">
                  <c:v>12/14/2010</c:v>
                </c:pt>
                <c:pt idx="1020">
                  <c:v>3/22/2016</c:v>
                </c:pt>
                <c:pt idx="1021">
                  <c:v>2/6/2010</c:v>
                </c:pt>
                <c:pt idx="1022">
                  <c:v>3/23/2012</c:v>
                </c:pt>
                <c:pt idx="1023">
                  <c:v>12/3/2014</c:v>
                </c:pt>
                <c:pt idx="1024">
                  <c:v>2/10/2017</c:v>
                </c:pt>
                <c:pt idx="1025">
                  <c:v>2/6/2013</c:v>
                </c:pt>
                <c:pt idx="1026">
                  <c:v>3/24/2013</c:v>
                </c:pt>
                <c:pt idx="1027">
                  <c:v>12/14/2011</c:v>
                </c:pt>
                <c:pt idx="1028">
                  <c:v>11/9/2014</c:v>
                </c:pt>
                <c:pt idx="1029">
                  <c:v>12/30/2010</c:v>
                </c:pt>
                <c:pt idx="1030">
                  <c:v>2/11/2015</c:v>
                </c:pt>
                <c:pt idx="1031">
                  <c:v>2/7/2012</c:v>
                </c:pt>
                <c:pt idx="1032">
                  <c:v>2/11/2016</c:v>
                </c:pt>
                <c:pt idx="1033">
                  <c:v>12/30/2013</c:v>
                </c:pt>
                <c:pt idx="1034">
                  <c:v>3/27/2013</c:v>
                </c:pt>
                <c:pt idx="1035">
                  <c:v>12/30/2014</c:v>
                </c:pt>
                <c:pt idx="1036">
                  <c:v>2/13/2011</c:v>
                </c:pt>
                <c:pt idx="1037">
                  <c:v>2/7/2016</c:v>
                </c:pt>
                <c:pt idx="1038">
                  <c:v>2/13/2015</c:v>
                </c:pt>
                <c:pt idx="1039">
                  <c:v>2/7/2017</c:v>
                </c:pt>
                <c:pt idx="1040">
                  <c:v>12/18/2016</c:v>
                </c:pt>
                <c:pt idx="1041">
                  <c:v>12/30/2016</c:v>
                </c:pt>
                <c:pt idx="1042">
                  <c:v>3/3/2013</c:v>
                </c:pt>
                <c:pt idx="1043">
                  <c:v>12/31/2012</c:v>
                </c:pt>
                <c:pt idx="1044">
                  <c:v>3/3/2015</c:v>
                </c:pt>
                <c:pt idx="1045">
                  <c:v>12/31/2014</c:v>
                </c:pt>
                <c:pt idx="1046">
                  <c:v>12/19/2010</c:v>
                </c:pt>
                <c:pt idx="1047">
                  <c:v>2/8/2016</c:v>
                </c:pt>
                <c:pt idx="1048">
                  <c:v>2/14/2016</c:v>
                </c:pt>
                <c:pt idx="1049">
                  <c:v>12/4/2013</c:v>
                </c:pt>
                <c:pt idx="1050">
                  <c:v>3/31/2015</c:v>
                </c:pt>
                <c:pt idx="1051">
                  <c:v>2/9/2012</c:v>
                </c:pt>
                <c:pt idx="1052">
                  <c:v>3/4/2012</c:v>
                </c:pt>
                <c:pt idx="1053">
                  <c:v>12/4/2014</c:v>
                </c:pt>
                <c:pt idx="1054">
                  <c:v>12/2/2011</c:v>
                </c:pt>
                <c:pt idx="1055">
                  <c:v>12/4/2016</c:v>
                </c:pt>
                <c:pt idx="1056">
                  <c:v>2/15/2017</c:v>
                </c:pt>
                <c:pt idx="1057">
                  <c:v>12/5/2015</c:v>
                </c:pt>
                <c:pt idx="1058">
                  <c:v>2/16/2011</c:v>
                </c:pt>
                <c:pt idx="1059">
                  <c:v>3/1/2012</c:v>
                </c:pt>
                <c:pt idx="1060">
                  <c:v>3/7/2013</c:v>
                </c:pt>
                <c:pt idx="1061">
                  <c:v>2/20/2012</c:v>
                </c:pt>
                <c:pt idx="1062">
                  <c:v>2/2/2013</c:v>
                </c:pt>
                <c:pt idx="1063">
                  <c:v>11/15/2011</c:v>
                </c:pt>
                <c:pt idx="1064">
                  <c:v>1/17/2013</c:v>
                </c:pt>
                <c:pt idx="1065">
                  <c:v>11/22/2013</c:v>
                </c:pt>
                <c:pt idx="1066">
                  <c:v>1/8/2015</c:v>
                </c:pt>
                <c:pt idx="1067">
                  <c:v>11/11/2014</c:v>
                </c:pt>
                <c:pt idx="1068">
                  <c:v>1/9/2014</c:v>
                </c:pt>
                <c:pt idx="1069">
                  <c:v>1/13/2012</c:v>
                </c:pt>
                <c:pt idx="1070">
                  <c:v>1/9/2016</c:v>
                </c:pt>
                <c:pt idx="1071">
                  <c:v>1/11/2017</c:v>
                </c:pt>
                <c:pt idx="1072">
                  <c:v>10/1/2013</c:v>
                </c:pt>
                <c:pt idx="1073">
                  <c:v>1/29/2016</c:v>
                </c:pt>
                <c:pt idx="1074">
                  <c:v>1/24/2011</c:v>
                </c:pt>
                <c:pt idx="1075">
                  <c:v>11/13/2013</c:v>
                </c:pt>
                <c:pt idx="1076">
                  <c:v>1/24/2013</c:v>
                </c:pt>
                <c:pt idx="1077">
                  <c:v>11/18/2011</c:v>
                </c:pt>
                <c:pt idx="1078">
                  <c:v>1/20/2011</c:v>
                </c:pt>
                <c:pt idx="1079">
                  <c:v>11/20/2015</c:v>
                </c:pt>
                <c:pt idx="1080">
                  <c:v>1/24/2015</c:v>
                </c:pt>
                <c:pt idx="1081">
                  <c:v>1/19/2017</c:v>
                </c:pt>
                <c:pt idx="1082">
                  <c:v>1/1/2013</c:v>
                </c:pt>
                <c:pt idx="1083">
                  <c:v>11/4/2013</c:v>
                </c:pt>
                <c:pt idx="1084">
                  <c:v>10/10/2014</c:v>
                </c:pt>
                <c:pt idx="1085">
                  <c:v>1/22/2014</c:v>
                </c:pt>
                <c:pt idx="1086">
                  <c:v>10/11/2012</c:v>
                </c:pt>
                <c:pt idx="1087">
                  <c:v>11/10/2012</c:v>
                </c:pt>
                <c:pt idx="1088">
                  <c:v>1/14/2010</c:v>
                </c:pt>
                <c:pt idx="1089">
                  <c:v>1/3/2016</c:v>
                </c:pt>
                <c:pt idx="1090">
                  <c:v>10/12/2012</c:v>
                </c:pt>
                <c:pt idx="1091">
                  <c:v>11/14/2013</c:v>
                </c:pt>
                <c:pt idx="1092">
                  <c:v>10/12/2014</c:v>
                </c:pt>
                <c:pt idx="1093">
                  <c:v>1/1/2015</c:v>
                </c:pt>
                <c:pt idx="1094">
                  <c:v>1/14/2011</c:v>
                </c:pt>
                <c:pt idx="1095">
                  <c:v>1/22/2016</c:v>
                </c:pt>
                <c:pt idx="1096">
                  <c:v>1/12/2012</c:v>
                </c:pt>
                <c:pt idx="1097">
                  <c:v>11/20/2010</c:v>
                </c:pt>
                <c:pt idx="1098">
                  <c:v>10/13/2011</c:v>
                </c:pt>
                <c:pt idx="1099">
                  <c:v>11/21/2015</c:v>
                </c:pt>
                <c:pt idx="1100">
                  <c:v>10/13/2014</c:v>
                </c:pt>
                <c:pt idx="1101">
                  <c:v>1/6/2014</c:v>
                </c:pt>
                <c:pt idx="1102">
                  <c:v>1/1/2017</c:v>
                </c:pt>
                <c:pt idx="1103">
                  <c:v>11/27/2014</c:v>
                </c:pt>
                <c:pt idx="1104">
                  <c:v>1/25/2014</c:v>
                </c:pt>
                <c:pt idx="1105">
                  <c:v>1/7/2016</c:v>
                </c:pt>
                <c:pt idx="1106">
                  <c:v>10/14/2010</c:v>
                </c:pt>
                <c:pt idx="1107">
                  <c:v>10/7/2010</c:v>
                </c:pt>
                <c:pt idx="1108">
                  <c:v>1/14/2013</c:v>
                </c:pt>
                <c:pt idx="1109">
                  <c:v>10/8/2014</c:v>
                </c:pt>
                <c:pt idx="1110">
                  <c:v>1/20/2017</c:v>
                </c:pt>
                <c:pt idx="1111">
                  <c:v>11/1/2012</c:v>
                </c:pt>
                <c:pt idx="1112">
                  <c:v>10/15/2012</c:v>
                </c:pt>
                <c:pt idx="1113">
                  <c:v>1/17/2015</c:v>
                </c:pt>
                <c:pt idx="1114">
                  <c:v>1/15/2012</c:v>
                </c:pt>
                <c:pt idx="1115">
                  <c:v>1/10/2016</c:v>
                </c:pt>
                <c:pt idx="1116">
                  <c:v>10/15/2016</c:v>
                </c:pt>
                <c:pt idx="1117">
                  <c:v>11/12/2012</c:v>
                </c:pt>
                <c:pt idx="1118">
                  <c:v>10/16/2009</c:v>
                </c:pt>
                <c:pt idx="1119">
                  <c:v>11/13/2011</c:v>
                </c:pt>
                <c:pt idx="1120">
                  <c:v>10/16/2011</c:v>
                </c:pt>
                <c:pt idx="1121">
                  <c:v>11/13/2016</c:v>
                </c:pt>
                <c:pt idx="1122">
                  <c:v>10/16/2013</c:v>
                </c:pt>
                <c:pt idx="1123">
                  <c:v>1/3/2017</c:v>
                </c:pt>
                <c:pt idx="1124">
                  <c:v>1/25/2017</c:v>
                </c:pt>
                <c:pt idx="1125">
                  <c:v>11/16/2014</c:v>
                </c:pt>
                <c:pt idx="1126">
                  <c:v>10/17/2011</c:v>
                </c:pt>
                <c:pt idx="1127">
                  <c:v>11/17/2014</c:v>
                </c:pt>
                <c:pt idx="1128">
                  <c:v>1/26/2010</c:v>
                </c:pt>
                <c:pt idx="1129">
                  <c:v>1/31/2013</c:v>
                </c:pt>
                <c:pt idx="1130">
                  <c:v>10/18/2010</c:v>
                </c:pt>
                <c:pt idx="1131">
                  <c:v>11/19/2014</c:v>
                </c:pt>
                <c:pt idx="1132">
                  <c:v>10/18/2012</c:v>
                </c:pt>
                <c:pt idx="1133">
                  <c:v>11/2/2014</c:v>
                </c:pt>
                <c:pt idx="1134">
                  <c:v>10/18/2014</c:v>
                </c:pt>
                <c:pt idx="1135">
                  <c:v>11/20/2013</c:v>
                </c:pt>
                <c:pt idx="1136">
                  <c:v>1/26/2011</c:v>
                </c:pt>
                <c:pt idx="1137">
                  <c:v>11/21/2012</c:v>
                </c:pt>
                <c:pt idx="1138">
                  <c:v>1/26/2012</c:v>
                </c:pt>
                <c:pt idx="1139">
                  <c:v>11/22/2010</c:v>
                </c:pt>
                <c:pt idx="1140">
                  <c:v>10/2/2011</c:v>
                </c:pt>
                <c:pt idx="1141">
                  <c:v>1/5/2017</c:v>
                </c:pt>
                <c:pt idx="1142">
                  <c:v>1/26/2016</c:v>
                </c:pt>
                <c:pt idx="1143">
                  <c:v>1/22/2017</c:v>
                </c:pt>
                <c:pt idx="1144">
                  <c:v>10/2/2013</c:v>
                </c:pt>
                <c:pt idx="1145">
                  <c:v>11/26/2015</c:v>
                </c:pt>
                <c:pt idx="1146">
                  <c:v>1/1/2012</c:v>
                </c:pt>
                <c:pt idx="1147">
                  <c:v>1/7/2013</c:v>
                </c:pt>
                <c:pt idx="1148">
                  <c:v>1/11/2015</c:v>
                </c:pt>
                <c:pt idx="1149">
                  <c:v>11/29/2015</c:v>
                </c:pt>
                <c:pt idx="1150">
                  <c:v>10/2/2016</c:v>
                </c:pt>
                <c:pt idx="1151">
                  <c:v>11/30/2012</c:v>
                </c:pt>
                <c:pt idx="1152">
                  <c:v>1/16/2010</c:v>
                </c:pt>
                <c:pt idx="1153">
                  <c:v>1/8/2013</c:v>
                </c:pt>
                <c:pt idx="1154">
                  <c:v>10/21/2011</c:v>
                </c:pt>
                <c:pt idx="1155">
                  <c:v>10/7/2014</c:v>
                </c:pt>
                <c:pt idx="1156">
                  <c:v>1/27/2013</c:v>
                </c:pt>
                <c:pt idx="1157">
                  <c:v>10/8/2013</c:v>
                </c:pt>
                <c:pt idx="1158">
                  <c:v>10/21/2015</c:v>
                </c:pt>
                <c:pt idx="1159">
                  <c:v>10/8/2016</c:v>
                </c:pt>
                <c:pt idx="1160">
                  <c:v>1/21/2014</c:v>
                </c:pt>
                <c:pt idx="1161">
                  <c:v>10/9/2015</c:v>
                </c:pt>
                <c:pt idx="1162">
                  <c:v>10/22/2012</c:v>
                </c:pt>
                <c:pt idx="1163">
                  <c:v>1/17/2014</c:v>
                </c:pt>
                <c:pt idx="1164">
                  <c:v>10/22/2013</c:v>
                </c:pt>
                <c:pt idx="1165">
                  <c:v>11/1/2015</c:v>
                </c:pt>
                <c:pt idx="1166">
                  <c:v>1/16/2012</c:v>
                </c:pt>
                <c:pt idx="1167">
                  <c:v>11/10/2009</c:v>
                </c:pt>
                <c:pt idx="1168">
                  <c:v>10/22/2015</c:v>
                </c:pt>
                <c:pt idx="1169">
                  <c:v>1/3/2012</c:v>
                </c:pt>
                <c:pt idx="1170">
                  <c:v>10/22/2016</c:v>
                </c:pt>
                <c:pt idx="1171">
                  <c:v>11/11/2013</c:v>
                </c:pt>
                <c:pt idx="1172">
                  <c:v>1/27/2015</c:v>
                </c:pt>
                <c:pt idx="1173">
                  <c:v>11/11/2016</c:v>
                </c:pt>
                <c:pt idx="1174">
                  <c:v>10/23/2014</c:v>
                </c:pt>
                <c:pt idx="1175">
                  <c:v>11/12/2013</c:v>
                </c:pt>
                <c:pt idx="1176">
                  <c:v>10/24/2011</c:v>
                </c:pt>
                <c:pt idx="1177">
                  <c:v>11/12/2015</c:v>
                </c:pt>
                <c:pt idx="1178">
                  <c:v>10/24/2013</c:v>
                </c:pt>
                <c:pt idx="1179">
                  <c:v>1/18/2012</c:v>
                </c:pt>
                <c:pt idx="1180">
                  <c:v>10/24/2016</c:v>
                </c:pt>
                <c:pt idx="1181">
                  <c:v>11/13/2015</c:v>
                </c:pt>
                <c:pt idx="1182">
                  <c:v>10/25/2012</c:v>
                </c:pt>
                <c:pt idx="1183">
                  <c:v>11/14/2011</c:v>
                </c:pt>
                <c:pt idx="1184">
                  <c:v>1/2/2017</c:v>
                </c:pt>
                <c:pt idx="1185">
                  <c:v>11/14/2014</c:v>
                </c:pt>
                <c:pt idx="1186">
                  <c:v>11/5/2009</c:v>
                </c:pt>
                <c:pt idx="1187">
                  <c:v>1/30/2012</c:v>
                </c:pt>
                <c:pt idx="1188">
                  <c:v>10/25/2015</c:v>
                </c:pt>
                <c:pt idx="1189">
                  <c:v>1/10/2012</c:v>
                </c:pt>
                <c:pt idx="1190">
                  <c:v>1/21/2015</c:v>
                </c:pt>
                <c:pt idx="1191">
                  <c:v>1/30/2015</c:v>
                </c:pt>
                <c:pt idx="1192">
                  <c:v>10/27/2010</c:v>
                </c:pt>
                <c:pt idx="1193">
                  <c:v>11/17/2011</c:v>
                </c:pt>
                <c:pt idx="1194">
                  <c:v>10/27/2014</c:v>
                </c:pt>
                <c:pt idx="1195">
                  <c:v>11/17/2016</c:v>
                </c:pt>
                <c:pt idx="1196">
                  <c:v>10/27/2015</c:v>
                </c:pt>
                <c:pt idx="1197">
                  <c:v>11/18/2013</c:v>
                </c:pt>
                <c:pt idx="1198">
                  <c:v>10/27/2016</c:v>
                </c:pt>
                <c:pt idx="1199">
                  <c:v>11/18/2015</c:v>
                </c:pt>
                <c:pt idx="1200">
                  <c:v>1/16/2013</c:v>
                </c:pt>
                <c:pt idx="1201">
                  <c:v>11/19/2013</c:v>
                </c:pt>
                <c:pt idx="1202">
                  <c:v>10/28/2013</c:v>
                </c:pt>
                <c:pt idx="1203">
                  <c:v>11/19/2015</c:v>
                </c:pt>
                <c:pt idx="1204">
                  <c:v>1/27/2017</c:v>
                </c:pt>
                <c:pt idx="1205">
                  <c:v>11/2/2011</c:v>
                </c:pt>
                <c:pt idx="1206">
                  <c:v>10/29/2010</c:v>
                </c:pt>
                <c:pt idx="1207">
                  <c:v>1/4/2016</c:v>
                </c:pt>
                <c:pt idx="1208">
                  <c:v>1/28/2012</c:v>
                </c:pt>
                <c:pt idx="1209">
                  <c:v>11/20/2012</c:v>
                </c:pt>
                <c:pt idx="1210">
                  <c:v>1/10/2015</c:v>
                </c:pt>
                <c:pt idx="1211">
                  <c:v>1/5/2015</c:v>
                </c:pt>
                <c:pt idx="1212">
                  <c:v>10/30/2012</c:v>
                </c:pt>
                <c:pt idx="1213">
                  <c:v>11/21/2011</c:v>
                </c:pt>
                <c:pt idx="1214">
                  <c:v>10/30/2014</c:v>
                </c:pt>
                <c:pt idx="1215">
                  <c:v>1/19/2015</c:v>
                </c:pt>
                <c:pt idx="1216">
                  <c:v>10/30/2015</c:v>
                </c:pt>
                <c:pt idx="1217">
                  <c:v>11/21/2016</c:v>
                </c:pt>
                <c:pt idx="1218">
                  <c:v>10/31/2011</c:v>
                </c:pt>
                <c:pt idx="1219">
                  <c:v>11/22/2011</c:v>
                </c:pt>
                <c:pt idx="1220">
                  <c:v>10/31/2012</c:v>
                </c:pt>
                <c:pt idx="1221">
                  <c:v>11/22/2014</c:v>
                </c:pt>
                <c:pt idx="1222">
                  <c:v>1/28/2013</c:v>
                </c:pt>
                <c:pt idx="1223">
                  <c:v>11/23/2011</c:v>
                </c:pt>
                <c:pt idx="1224">
                  <c:v>1/21/2016</c:v>
                </c:pt>
                <c:pt idx="1225">
                  <c:v>11/24/2015</c:v>
                </c:pt>
                <c:pt idx="1226">
                  <c:v>10/31/2015</c:v>
                </c:pt>
                <c:pt idx="1227">
                  <c:v>1/23/2014</c:v>
                </c:pt>
                <c:pt idx="1228">
                  <c:v>10/31/2016</c:v>
                </c:pt>
                <c:pt idx="1229">
                  <c:v>11/26/2012</c:v>
                </c:pt>
                <c:pt idx="1230">
                  <c:v>10/4/2011</c:v>
                </c:pt>
                <c:pt idx="1231">
                  <c:v>11/27/2013</c:v>
                </c:pt>
                <c:pt idx="1232">
                  <c:v>10/4/2012</c:v>
                </c:pt>
                <c:pt idx="1233">
                  <c:v>11/28/2011</c:v>
                </c:pt>
                <c:pt idx="1234">
                  <c:v>1/21/2017</c:v>
                </c:pt>
                <c:pt idx="1235">
                  <c:v>11/28/2015</c:v>
                </c:pt>
                <c:pt idx="1236">
                  <c:v>10/5/2010</c:v>
                </c:pt>
                <c:pt idx="1237">
                  <c:v>11/29/2013</c:v>
                </c:pt>
                <c:pt idx="1238">
                  <c:v>10/5/2014</c:v>
                </c:pt>
                <c:pt idx="1239">
                  <c:v>1/7/2015</c:v>
                </c:pt>
                <c:pt idx="1240">
                  <c:v>1/29/2013</c:v>
                </c:pt>
                <c:pt idx="1241">
                  <c:v>11/3/2016</c:v>
                </c:pt>
                <c:pt idx="1242">
                  <c:v>10/5/2016</c:v>
                </c:pt>
                <c:pt idx="1243">
                  <c:v>1/2/2016</c:v>
                </c:pt>
                <c:pt idx="1244">
                  <c:v>1/29/2014</c:v>
                </c:pt>
                <c:pt idx="1245">
                  <c:v>11/4/2014</c:v>
                </c:pt>
                <c:pt idx="1246">
                  <c:v>10/6/2015</c:v>
                </c:pt>
                <c:pt idx="1247">
                  <c:v>10/6/2016</c:v>
                </c:pt>
                <c:pt idx="1248">
                  <c:v>10/25/2014</c:v>
                </c:pt>
                <c:pt idx="1249">
                  <c:v>10/26/2014</c:v>
                </c:pt>
                <c:pt idx="1250">
                  <c:v>8/3/2012</c:v>
                </c:pt>
                <c:pt idx="1251">
                  <c:v>7/5/2014</c:v>
                </c:pt>
                <c:pt idx="1252">
                  <c:v>8/10/2015</c:v>
                </c:pt>
                <c:pt idx="1253">
                  <c:v>6/9/2016</c:v>
                </c:pt>
                <c:pt idx="1254">
                  <c:v>9/29/2015</c:v>
                </c:pt>
                <c:pt idx="1255">
                  <c:v>8/26/2011</c:v>
                </c:pt>
                <c:pt idx="1256">
                  <c:v>9/13/2010</c:v>
                </c:pt>
                <c:pt idx="1257">
                  <c:v>9/17/2013</c:v>
                </c:pt>
                <c:pt idx="1258">
                  <c:v>8/17/2016</c:v>
                </c:pt>
                <c:pt idx="1259">
                  <c:v>7/20/2014</c:v>
                </c:pt>
                <c:pt idx="1260">
                  <c:v>9/28/2012</c:v>
                </c:pt>
                <c:pt idx="1261">
                  <c:v>7/16/2013</c:v>
                </c:pt>
                <c:pt idx="1262">
                  <c:v>6/9/2011</c:v>
                </c:pt>
                <c:pt idx="1263">
                  <c:v>9/17/2016</c:v>
                </c:pt>
                <c:pt idx="1264">
                  <c:v>7/2/2015</c:v>
                </c:pt>
                <c:pt idx="1265">
                  <c:v>7/30/2015</c:v>
                </c:pt>
                <c:pt idx="1266">
                  <c:v>7/29/2014</c:v>
                </c:pt>
                <c:pt idx="1267">
                  <c:v>8/26/2013</c:v>
                </c:pt>
                <c:pt idx="1268">
                  <c:v>9/8/2014</c:v>
                </c:pt>
                <c:pt idx="1269">
                  <c:v>9/18/2015</c:v>
                </c:pt>
                <c:pt idx="1270">
                  <c:v>8/4/2011</c:v>
                </c:pt>
                <c:pt idx="1271">
                  <c:v>9/18/2016</c:v>
                </c:pt>
                <c:pt idx="1272">
                  <c:v>7/10/2013</c:v>
                </c:pt>
                <c:pt idx="1273">
                  <c:v>9/19/2013</c:v>
                </c:pt>
                <c:pt idx="1274">
                  <c:v>9/10/2012</c:v>
                </c:pt>
                <c:pt idx="1275">
                  <c:v>8/21/2016</c:v>
                </c:pt>
                <c:pt idx="1276">
                  <c:v>9/3/2013</c:v>
                </c:pt>
                <c:pt idx="1277">
                  <c:v>8/13/2013</c:v>
                </c:pt>
                <c:pt idx="1278">
                  <c:v>9/10/2016</c:v>
                </c:pt>
                <c:pt idx="1279">
                  <c:v>7/27/2012</c:v>
                </c:pt>
                <c:pt idx="1280">
                  <c:v>8/16/2014</c:v>
                </c:pt>
                <c:pt idx="1281">
                  <c:v>7/14/2011</c:v>
                </c:pt>
                <c:pt idx="1282">
                  <c:v>9/12/2015</c:v>
                </c:pt>
                <c:pt idx="1283">
                  <c:v>9/2/2015</c:v>
                </c:pt>
                <c:pt idx="1284">
                  <c:v>9/13/2015</c:v>
                </c:pt>
                <c:pt idx="1285">
                  <c:v>9/2/2016</c:v>
                </c:pt>
                <c:pt idx="1286">
                  <c:v>9/14/2011</c:v>
                </c:pt>
                <c:pt idx="1287">
                  <c:v>8/22/2015</c:v>
                </c:pt>
                <c:pt idx="1288">
                  <c:v>8/30/2015</c:v>
                </c:pt>
                <c:pt idx="1289">
                  <c:v>9/20/2013</c:v>
                </c:pt>
                <c:pt idx="1290">
                  <c:v>9/8/2016</c:v>
                </c:pt>
                <c:pt idx="1291">
                  <c:v>8/6/2014</c:v>
                </c:pt>
                <c:pt idx="1292">
                  <c:v>8/18/2009</c:v>
                </c:pt>
                <c:pt idx="1293">
                  <c:v>7/31/2015</c:v>
                </c:pt>
                <c:pt idx="1294">
                  <c:v>(blank)</c:v>
                </c:pt>
                <c:pt idx="1295">
                  <c:v>7/31/2016</c:v>
                </c:pt>
                <c:pt idx="1296">
                  <c:v>9/27/2012</c:v>
                </c:pt>
                <c:pt idx="1297">
                  <c:v>8/15/2015</c:v>
                </c:pt>
                <c:pt idx="1298">
                  <c:v>7/28/2016</c:v>
                </c:pt>
                <c:pt idx="1299">
                  <c:v>9/21/2014</c:v>
                </c:pt>
                <c:pt idx="1300">
                  <c:v>7/5/2015</c:v>
                </c:pt>
                <c:pt idx="1301">
                  <c:v>9/21/2015</c:v>
                </c:pt>
                <c:pt idx="1302">
                  <c:v>9/29/2014</c:v>
                </c:pt>
                <c:pt idx="1303">
                  <c:v>8/11/2011</c:v>
                </c:pt>
                <c:pt idx="1304">
                  <c:v>9/29/2016</c:v>
                </c:pt>
                <c:pt idx="1305">
                  <c:v>7/1/2013</c:v>
                </c:pt>
                <c:pt idx="1306">
                  <c:v>9/10/2014</c:v>
                </c:pt>
                <c:pt idx="1307">
                  <c:v>7/19/2015</c:v>
                </c:pt>
                <c:pt idx="1308">
                  <c:v>9/10/2015</c:v>
                </c:pt>
                <c:pt idx="1309">
                  <c:v>7/4/2014</c:v>
                </c:pt>
                <c:pt idx="1310">
                  <c:v>9/11/2009</c:v>
                </c:pt>
                <c:pt idx="1311">
                  <c:v>8/8/2010</c:v>
                </c:pt>
                <c:pt idx="1312">
                  <c:v>8/3/2014</c:v>
                </c:pt>
                <c:pt idx="1313">
                  <c:v>7/27/2015</c:v>
                </c:pt>
                <c:pt idx="1314">
                  <c:v>9/11/2015</c:v>
                </c:pt>
                <c:pt idx="1315">
                  <c:v>9/23/2013</c:v>
                </c:pt>
                <c:pt idx="1316">
                  <c:v>7/26/2013</c:v>
                </c:pt>
                <c:pt idx="1317">
                  <c:v>8/8/2012</c:v>
                </c:pt>
                <c:pt idx="1318">
                  <c:v>9/12/2016</c:v>
                </c:pt>
                <c:pt idx="1319">
                  <c:v>7/4/2015</c:v>
                </c:pt>
                <c:pt idx="1320">
                  <c:v>9/13/2011</c:v>
                </c:pt>
                <c:pt idx="1321">
                  <c:v>7/25/2015</c:v>
                </c:pt>
                <c:pt idx="1322">
                  <c:v>7/7/2016</c:v>
                </c:pt>
                <c:pt idx="1323">
                  <c:v>8/8/2014</c:v>
                </c:pt>
                <c:pt idx="1324">
                  <c:v>7/12/2011</c:v>
                </c:pt>
                <c:pt idx="1325">
                  <c:v>8/8/2015</c:v>
                </c:pt>
                <c:pt idx="1326">
                  <c:v>9/14/2014</c:v>
                </c:pt>
                <c:pt idx="1327">
                  <c:v>9/24/2014</c:v>
                </c:pt>
                <c:pt idx="1328">
                  <c:v>9/7/2016</c:v>
                </c:pt>
                <c:pt idx="1329">
                  <c:v>7/28/2011</c:v>
                </c:pt>
                <c:pt idx="1330">
                  <c:v>9/8/2012</c:v>
                </c:pt>
                <c:pt idx="1331">
                  <c:v>8/28/2015</c:v>
                </c:pt>
                <c:pt idx="1332">
                  <c:v>8/10/2016</c:v>
                </c:pt>
                <c:pt idx="1333">
                  <c:v>8/23/2014</c:v>
                </c:pt>
                <c:pt idx="1334">
                  <c:v>8/12/2016</c:v>
                </c:pt>
                <c:pt idx="1335">
                  <c:v>8/19/2016</c:v>
                </c:pt>
                <c:pt idx="1336">
                  <c:v>7/11/2012</c:v>
                </c:pt>
                <c:pt idx="1337">
                  <c:v>8/29/2015</c:v>
                </c:pt>
                <c:pt idx="1338">
                  <c:v>8/31/2016</c:v>
                </c:pt>
                <c:pt idx="1339">
                  <c:v>8/13/2016</c:v>
                </c:pt>
                <c:pt idx="1340">
                  <c:v>8/4/2012</c:v>
                </c:pt>
                <c:pt idx="1341">
                  <c:v>9/26/2014</c:v>
                </c:pt>
                <c:pt idx="1342">
                  <c:v>7/30/2011</c:v>
                </c:pt>
                <c:pt idx="1343">
                  <c:v>8/2/2013</c:v>
                </c:pt>
                <c:pt idx="1344">
                  <c:v>4/18/2016</c:v>
                </c:pt>
                <c:pt idx="1345">
                  <c:v>6/4/2016</c:v>
                </c:pt>
                <c:pt idx="1346">
                  <c:v>5/29/2015</c:v>
                </c:pt>
                <c:pt idx="1347">
                  <c:v>3/8/2017</c:v>
                </c:pt>
                <c:pt idx="1348">
                  <c:v>5/17/2014</c:v>
                </c:pt>
                <c:pt idx="1349">
                  <c:v>4/28/2014</c:v>
                </c:pt>
                <c:pt idx="1350">
                  <c:v>4/26/2014</c:v>
                </c:pt>
                <c:pt idx="1351">
                  <c:v>5/5/2010</c:v>
                </c:pt>
                <c:pt idx="1352">
                  <c:v>5/11/2012</c:v>
                </c:pt>
                <c:pt idx="1353">
                  <c:v>4/28/2015</c:v>
                </c:pt>
                <c:pt idx="1354">
                  <c:v>6/10/2011</c:v>
                </c:pt>
                <c:pt idx="1355">
                  <c:v>6/12/2016</c:v>
                </c:pt>
                <c:pt idx="1356">
                  <c:v>6/21/2014</c:v>
                </c:pt>
                <c:pt idx="1357">
                  <c:v>5/13/2013</c:v>
                </c:pt>
                <c:pt idx="1358">
                  <c:v>5/1/2012</c:v>
                </c:pt>
                <c:pt idx="1359">
                  <c:v>4/28/2016</c:v>
                </c:pt>
                <c:pt idx="1360">
                  <c:v>4/11/2014</c:v>
                </c:pt>
                <c:pt idx="1361">
                  <c:v>5/25/2012</c:v>
                </c:pt>
                <c:pt idx="1362">
                  <c:v>5/16/2013</c:v>
                </c:pt>
                <c:pt idx="1363">
                  <c:v>5/25/2014</c:v>
                </c:pt>
                <c:pt idx="1364">
                  <c:v>6/19/2016</c:v>
                </c:pt>
                <c:pt idx="1365">
                  <c:v>5/19/2011</c:v>
                </c:pt>
                <c:pt idx="1366">
                  <c:v>4/10/2012</c:v>
                </c:pt>
                <c:pt idx="1367">
                  <c:v>5/6/2013</c:v>
                </c:pt>
                <c:pt idx="1368">
                  <c:v>6/6/2011</c:v>
                </c:pt>
                <c:pt idx="1369">
                  <c:v>6/14/2014</c:v>
                </c:pt>
                <c:pt idx="1370">
                  <c:v>6/6/2016</c:v>
                </c:pt>
                <c:pt idx="1371">
                  <c:v>4/23/2010</c:v>
                </c:pt>
                <c:pt idx="1372">
                  <c:v>4/10/2016</c:v>
                </c:pt>
                <c:pt idx="1373">
                  <c:v>6/25/2010</c:v>
                </c:pt>
                <c:pt idx="1374">
                  <c:v>6/28/2014</c:v>
                </c:pt>
                <c:pt idx="1375">
                  <c:v>4/4/2014</c:v>
                </c:pt>
                <c:pt idx="1376">
                  <c:v>4/15/2016</c:v>
                </c:pt>
                <c:pt idx="1377">
                  <c:v>5/19/2016</c:v>
                </c:pt>
                <c:pt idx="1378">
                  <c:v>5/9/2011</c:v>
                </c:pt>
                <c:pt idx="1379">
                  <c:v>6/15/2014</c:v>
                </c:pt>
                <c:pt idx="1380">
                  <c:v>4/16/2015</c:v>
                </c:pt>
                <c:pt idx="1381">
                  <c:v>6/25/2015</c:v>
                </c:pt>
                <c:pt idx="1382">
                  <c:v>5/22/2013</c:v>
                </c:pt>
                <c:pt idx="1383">
                  <c:v>5/14/2010</c:v>
                </c:pt>
                <c:pt idx="1384">
                  <c:v>6/19/2013</c:v>
                </c:pt>
                <c:pt idx="1385">
                  <c:v>3/9/2013</c:v>
                </c:pt>
                <c:pt idx="1386">
                  <c:v>6/19/2015</c:v>
                </c:pt>
                <c:pt idx="1387">
                  <c:v>6/26/2014</c:v>
                </c:pt>
                <c:pt idx="1388">
                  <c:v>6/4/2015</c:v>
                </c:pt>
                <c:pt idx="1389">
                  <c:v>6/16/2011</c:v>
                </c:pt>
                <c:pt idx="1390">
                  <c:v>4/21/2016</c:v>
                </c:pt>
                <c:pt idx="1391">
                  <c:v>6/26/2016</c:v>
                </c:pt>
                <c:pt idx="1392">
                  <c:v>6/8/2010</c:v>
                </c:pt>
                <c:pt idx="1393">
                  <c:v>4/4/2016</c:v>
                </c:pt>
                <c:pt idx="1394">
                  <c:v>3/7/2017</c:v>
                </c:pt>
                <c:pt idx="1395">
                  <c:v>4/14/2013</c:v>
                </c:pt>
                <c:pt idx="1396">
                  <c:v>5/17/2013</c:v>
                </c:pt>
                <c:pt idx="1397">
                  <c:v>6/27/2015</c:v>
                </c:pt>
                <c:pt idx="1398">
                  <c:v>6/11/2010</c:v>
                </c:pt>
                <c:pt idx="1399">
                  <c:v>4/18/2015</c:v>
                </c:pt>
                <c:pt idx="1400">
                  <c:v>5/23/2016</c:v>
                </c:pt>
                <c:pt idx="1401">
                  <c:v>4/5/2015</c:v>
                </c:pt>
                <c:pt idx="1402">
                  <c:v>6/11/2014</c:v>
                </c:pt>
                <c:pt idx="1403">
                  <c:v>5/27/2015</c:v>
                </c:pt>
                <c:pt idx="1404">
                  <c:v>6/11/2016</c:v>
                </c:pt>
                <c:pt idx="1405">
                  <c:v>5/15/2012</c:v>
                </c:pt>
                <c:pt idx="1406">
                  <c:v>5/23/2012</c:v>
                </c:pt>
                <c:pt idx="1407">
                  <c:v>5/23/2013</c:v>
                </c:pt>
                <c:pt idx="1408">
                  <c:v>3/26/2012</c:v>
                </c:pt>
                <c:pt idx="1409">
                  <c:v>3/5/2017</c:v>
                </c:pt>
                <c:pt idx="1410">
                  <c:v>2/20/2017</c:v>
                </c:pt>
                <c:pt idx="1411">
                  <c:v>3/12/2017</c:v>
                </c:pt>
                <c:pt idx="1412">
                  <c:v>12/26/2016</c:v>
                </c:pt>
                <c:pt idx="1413">
                  <c:v>2/12/2016</c:v>
                </c:pt>
                <c:pt idx="1414">
                  <c:v>3/28/2015</c:v>
                </c:pt>
                <c:pt idx="1415">
                  <c:v>2/12/2017</c:v>
                </c:pt>
                <c:pt idx="1416">
                  <c:v>3/10/2012</c:v>
                </c:pt>
                <c:pt idx="1417">
                  <c:v>3/13/2015</c:v>
                </c:pt>
                <c:pt idx="1418">
                  <c:v>3/7/2016</c:v>
                </c:pt>
                <c:pt idx="1419">
                  <c:v>2/23/2017</c:v>
                </c:pt>
                <c:pt idx="1420">
                  <c:v>11/5/2016</c:v>
                </c:pt>
                <c:pt idx="1421">
                  <c:v>3/13/2017</c:v>
                </c:pt>
                <c:pt idx="1422">
                  <c:v>12/28/2015</c:v>
                </c:pt>
                <c:pt idx="1423">
                  <c:v>12/30/2015</c:v>
                </c:pt>
                <c:pt idx="1424">
                  <c:v>3/29/2015</c:v>
                </c:pt>
                <c:pt idx="1425">
                  <c:v>2/13/2012</c:v>
                </c:pt>
                <c:pt idx="1426">
                  <c:v>3/1/2017</c:v>
                </c:pt>
                <c:pt idx="1427">
                  <c:v>3/14/2014</c:v>
                </c:pt>
                <c:pt idx="1428">
                  <c:v>12/3/2016</c:v>
                </c:pt>
                <c:pt idx="1429">
                  <c:v>3/14/2015</c:v>
                </c:pt>
                <c:pt idx="1430">
                  <c:v>3/6/2016</c:v>
                </c:pt>
                <c:pt idx="1431">
                  <c:v>2/13/2014</c:v>
                </c:pt>
                <c:pt idx="1432">
                  <c:v>11/7/2012</c:v>
                </c:pt>
                <c:pt idx="1433">
                  <c:v>3/14/2017</c:v>
                </c:pt>
                <c:pt idx="1434">
                  <c:v>12/8/2015</c:v>
                </c:pt>
                <c:pt idx="1435">
                  <c:v>12/11/2016</c:v>
                </c:pt>
                <c:pt idx="1436">
                  <c:v>12/27/2014</c:v>
                </c:pt>
                <c:pt idx="1437">
                  <c:v>2/24/2016</c:v>
                </c:pt>
                <c:pt idx="1438">
                  <c:v>2/19/2017</c:v>
                </c:pt>
                <c:pt idx="1439">
                  <c:v>2/24/2017</c:v>
                </c:pt>
                <c:pt idx="1440">
                  <c:v>3/28/2013</c:v>
                </c:pt>
                <c:pt idx="1441">
                  <c:v>3/15/2017</c:v>
                </c:pt>
                <c:pt idx="1442">
                  <c:v>12/29/2014</c:v>
                </c:pt>
                <c:pt idx="1443">
                  <c:v>3/16/2011</c:v>
                </c:pt>
                <c:pt idx="1444">
                  <c:v>12/10/2015</c:v>
                </c:pt>
                <c:pt idx="1445">
                  <c:v>2/13/2016</c:v>
                </c:pt>
                <c:pt idx="1446">
                  <c:v>12/10/2016</c:v>
                </c:pt>
                <c:pt idx="1447">
                  <c:v>12/17/2016</c:v>
                </c:pt>
                <c:pt idx="1448">
                  <c:v>12/20/2015</c:v>
                </c:pt>
                <c:pt idx="1449">
                  <c:v>2/25/2017</c:v>
                </c:pt>
                <c:pt idx="1450">
                  <c:v>3/10/2016</c:v>
                </c:pt>
                <c:pt idx="1451">
                  <c:v>12/12/2012</c:v>
                </c:pt>
                <c:pt idx="1452">
                  <c:v>3/5/2014</c:v>
                </c:pt>
                <c:pt idx="1453">
                  <c:v>3/17/2012</c:v>
                </c:pt>
                <c:pt idx="1454">
                  <c:v>12/21/2014</c:v>
                </c:pt>
                <c:pt idx="1455">
                  <c:v>3/17/2014</c:v>
                </c:pt>
                <c:pt idx="1456">
                  <c:v>2/12/2015</c:v>
                </c:pt>
                <c:pt idx="1457">
                  <c:v>3/17/2015</c:v>
                </c:pt>
                <c:pt idx="1458">
                  <c:v>12/7/2013</c:v>
                </c:pt>
                <c:pt idx="1459">
                  <c:v>12/31/2015</c:v>
                </c:pt>
                <c:pt idx="1460">
                  <c:v>12/26/2014</c:v>
                </c:pt>
                <c:pt idx="1461">
                  <c:v>2/26/2014</c:v>
                </c:pt>
                <c:pt idx="1462">
                  <c:v>12/19/2014</c:v>
                </c:pt>
                <c:pt idx="1463">
                  <c:v>12/22/2016</c:v>
                </c:pt>
                <c:pt idx="1464">
                  <c:v>2/6/2016</c:v>
                </c:pt>
                <c:pt idx="1465">
                  <c:v>11/8/2011</c:v>
                </c:pt>
                <c:pt idx="1466">
                  <c:v>3/25/2014</c:v>
                </c:pt>
                <c:pt idx="1467">
                  <c:v>2/26/2017</c:v>
                </c:pt>
                <c:pt idx="1468">
                  <c:v>12/10/2014</c:v>
                </c:pt>
                <c:pt idx="1469">
                  <c:v>12/4/2015</c:v>
                </c:pt>
                <c:pt idx="1470">
                  <c:v>12/14/2014</c:v>
                </c:pt>
                <c:pt idx="1471">
                  <c:v>12/12/2014</c:v>
                </c:pt>
                <c:pt idx="1472">
                  <c:v>12/9/2016</c:v>
                </c:pt>
                <c:pt idx="1473">
                  <c:v>12/5/2011</c:v>
                </c:pt>
                <c:pt idx="1474">
                  <c:v>2/1/2014</c:v>
                </c:pt>
                <c:pt idx="1475">
                  <c:v>12/5/2014</c:v>
                </c:pt>
                <c:pt idx="1476">
                  <c:v>12/28/2016</c:v>
                </c:pt>
                <c:pt idx="1477">
                  <c:v>2/28/2012</c:v>
                </c:pt>
                <c:pt idx="1478">
                  <c:v>12/14/2015</c:v>
                </c:pt>
                <c:pt idx="1479">
                  <c:v>12/18/2014</c:v>
                </c:pt>
                <c:pt idx="1480">
                  <c:v>2/10/2012</c:v>
                </c:pt>
                <c:pt idx="1481">
                  <c:v>2/28/2015</c:v>
                </c:pt>
                <c:pt idx="1482">
                  <c:v>12/14/2016</c:v>
                </c:pt>
                <c:pt idx="1483">
                  <c:v>12/5/2016</c:v>
                </c:pt>
                <c:pt idx="1484">
                  <c:v>12/15/2015</c:v>
                </c:pt>
                <c:pt idx="1485">
                  <c:v>12/18/2015</c:v>
                </c:pt>
                <c:pt idx="1486">
                  <c:v>3/3/2016</c:v>
                </c:pt>
                <c:pt idx="1487">
                  <c:v>12/12/2016</c:v>
                </c:pt>
                <c:pt idx="1488">
                  <c:v>12/1/2011</c:v>
                </c:pt>
                <c:pt idx="1489">
                  <c:v>2/16/2014</c:v>
                </c:pt>
                <c:pt idx="1490">
                  <c:v>3/10/2010</c:v>
                </c:pt>
                <c:pt idx="1491">
                  <c:v>3/20/2016</c:v>
                </c:pt>
                <c:pt idx="1492">
                  <c:v>3/31/2014</c:v>
                </c:pt>
                <c:pt idx="1493">
                  <c:v>12/24/2015</c:v>
                </c:pt>
                <c:pt idx="1494">
                  <c:v>12/11/2014</c:v>
                </c:pt>
                <c:pt idx="1495">
                  <c:v>3/21/2012</c:v>
                </c:pt>
                <c:pt idx="1496">
                  <c:v>3/10/2017</c:v>
                </c:pt>
                <c:pt idx="1497">
                  <c:v>2/16/2017</c:v>
                </c:pt>
                <c:pt idx="1498">
                  <c:v>2/21/2016</c:v>
                </c:pt>
                <c:pt idx="1499">
                  <c:v>2/17/2012</c:v>
                </c:pt>
                <c:pt idx="1500">
                  <c:v>2/21/2017</c:v>
                </c:pt>
                <c:pt idx="1501">
                  <c:v>3/21/2015</c:v>
                </c:pt>
                <c:pt idx="1502">
                  <c:v>12/11/2015</c:v>
                </c:pt>
                <c:pt idx="1503">
                  <c:v>12/6/2015</c:v>
                </c:pt>
                <c:pt idx="1504">
                  <c:v>3/6/2015</c:v>
                </c:pt>
                <c:pt idx="1505">
                  <c:v>12/13/2015</c:v>
                </c:pt>
                <c:pt idx="1506">
                  <c:v>12/17/2011</c:v>
                </c:pt>
                <c:pt idx="1507">
                  <c:v>12/25/2014</c:v>
                </c:pt>
                <c:pt idx="1508">
                  <c:v>3/7/2015</c:v>
                </c:pt>
                <c:pt idx="1509">
                  <c:v>2/4/2017</c:v>
                </c:pt>
                <c:pt idx="1510">
                  <c:v>2/22/2017</c:v>
                </c:pt>
                <c:pt idx="1511">
                  <c:v>2/5/2013</c:v>
                </c:pt>
                <c:pt idx="1512">
                  <c:v>1/28/2016</c:v>
                </c:pt>
                <c:pt idx="1513">
                  <c:v>1/15/2013</c:v>
                </c:pt>
                <c:pt idx="1514">
                  <c:v>1/15/2014</c:v>
                </c:pt>
                <c:pt idx="1515">
                  <c:v>10/29/2013</c:v>
                </c:pt>
                <c:pt idx="1516">
                  <c:v>1/19/2016</c:v>
                </c:pt>
                <c:pt idx="1517">
                  <c:v>1/16/2014</c:v>
                </c:pt>
                <c:pt idx="1518">
                  <c:v>1/20/2010</c:v>
                </c:pt>
                <c:pt idx="1519">
                  <c:v>10/29/2015</c:v>
                </c:pt>
                <c:pt idx="1520">
                  <c:v>10/18/2015</c:v>
                </c:pt>
                <c:pt idx="1521">
                  <c:v>11/14/2012</c:v>
                </c:pt>
                <c:pt idx="1522">
                  <c:v>10/8/2015</c:v>
                </c:pt>
                <c:pt idx="1523">
                  <c:v>10/29/2016</c:v>
                </c:pt>
                <c:pt idx="1524">
                  <c:v>11/25/2010</c:v>
                </c:pt>
                <c:pt idx="1525">
                  <c:v>10/12/2010</c:v>
                </c:pt>
                <c:pt idx="1526">
                  <c:v>11/26/2016</c:v>
                </c:pt>
                <c:pt idx="1527">
                  <c:v>1/15/2016</c:v>
                </c:pt>
                <c:pt idx="1528">
                  <c:v>11/29/2012</c:v>
                </c:pt>
                <c:pt idx="1529">
                  <c:v>10/3/2015</c:v>
                </c:pt>
                <c:pt idx="1530">
                  <c:v>1/26/2015</c:v>
                </c:pt>
                <c:pt idx="1531">
                  <c:v>10/3/2016</c:v>
                </c:pt>
                <c:pt idx="1532">
                  <c:v>10/29/2012</c:v>
                </c:pt>
                <c:pt idx="1533">
                  <c:v>1/18/2015</c:v>
                </c:pt>
                <c:pt idx="1534">
                  <c:v>10/23/2015</c:v>
                </c:pt>
                <c:pt idx="1535">
                  <c:v>11/15/2013</c:v>
                </c:pt>
                <c:pt idx="1536">
                  <c:v>11/23/2010</c:v>
                </c:pt>
                <c:pt idx="1537">
                  <c:v>11/15/2014</c:v>
                </c:pt>
                <c:pt idx="1538">
                  <c:v>11/24/2014</c:v>
                </c:pt>
                <c:pt idx="1539">
                  <c:v>10/30/2011</c:v>
                </c:pt>
                <c:pt idx="1540">
                  <c:v>1/25/2015</c:v>
                </c:pt>
                <c:pt idx="1541">
                  <c:v>1/18/2017</c:v>
                </c:pt>
                <c:pt idx="1542">
                  <c:v>11/26/2014</c:v>
                </c:pt>
                <c:pt idx="1543">
                  <c:v>10/19/2016</c:v>
                </c:pt>
                <c:pt idx="1544">
                  <c:v>10/25/2016</c:v>
                </c:pt>
                <c:pt idx="1545">
                  <c:v>10/30/2013</c:v>
                </c:pt>
                <c:pt idx="1546">
                  <c:v>10/26/2016</c:v>
                </c:pt>
                <c:pt idx="1547">
                  <c:v>1/25/2011</c:v>
                </c:pt>
                <c:pt idx="1548">
                  <c:v>1/29/2012</c:v>
                </c:pt>
                <c:pt idx="1549">
                  <c:v>10/12/2013</c:v>
                </c:pt>
                <c:pt idx="1550">
                  <c:v>10/10/2016</c:v>
                </c:pt>
                <c:pt idx="1551">
                  <c:v>11/17/2012</c:v>
                </c:pt>
                <c:pt idx="1552">
                  <c:v>1/2/2015</c:v>
                </c:pt>
                <c:pt idx="1553">
                  <c:v>10/30/2016</c:v>
                </c:pt>
                <c:pt idx="1554">
                  <c:v>1/30/2016</c:v>
                </c:pt>
                <c:pt idx="1555">
                  <c:v>11/17/2015</c:v>
                </c:pt>
                <c:pt idx="1556">
                  <c:v>10/23/2013</c:v>
                </c:pt>
                <c:pt idx="1557">
                  <c:v>1/20/2016</c:v>
                </c:pt>
                <c:pt idx="1558">
                  <c:v>10/7/2016</c:v>
                </c:pt>
                <c:pt idx="1559">
                  <c:v>1/7/2017</c:v>
                </c:pt>
                <c:pt idx="1560">
                  <c:v>10/23/2016</c:v>
                </c:pt>
                <c:pt idx="1561">
                  <c:v>1/24/2016</c:v>
                </c:pt>
                <c:pt idx="1562">
                  <c:v>1/3/2015</c:v>
                </c:pt>
                <c:pt idx="1563">
                  <c:v>1/8/2014</c:v>
                </c:pt>
                <c:pt idx="1564">
                  <c:v>10/9/2013</c:v>
                </c:pt>
                <c:pt idx="1565">
                  <c:v>1/15/2017</c:v>
                </c:pt>
                <c:pt idx="1566">
                  <c:v>1/13/2014</c:v>
                </c:pt>
                <c:pt idx="1567">
                  <c:v>1/23/2015</c:v>
                </c:pt>
                <c:pt idx="1568">
                  <c:v>10/24/2014</c:v>
                </c:pt>
                <c:pt idx="1569">
                  <c:v>10/20/2016</c:v>
                </c:pt>
                <c:pt idx="1570">
                  <c:v>10/9/2016</c:v>
                </c:pt>
                <c:pt idx="1571">
                  <c:v>1/8/2016</c:v>
                </c:pt>
                <c:pt idx="1572">
                  <c:v>10/16/2012</c:v>
                </c:pt>
                <c:pt idx="1573">
                  <c:v>10/4/2013</c:v>
                </c:pt>
                <c:pt idx="1574">
                  <c:v>11/26/2013</c:v>
                </c:pt>
                <c:pt idx="1575">
                  <c:v>10/4/2014</c:v>
                </c:pt>
                <c:pt idx="1576">
                  <c:v>1/28/2017</c:v>
                </c:pt>
                <c:pt idx="1577">
                  <c:v>10/4/2015</c:v>
                </c:pt>
                <c:pt idx="1578">
                  <c:v>10/16/2015</c:v>
                </c:pt>
                <c:pt idx="1579">
                  <c:v>1/4/2014</c:v>
                </c:pt>
                <c:pt idx="1580">
                  <c:v>11/27/2016</c:v>
                </c:pt>
                <c:pt idx="1581">
                  <c:v>11/2/2015</c:v>
                </c:pt>
                <c:pt idx="1582">
                  <c:v>1/6/2016</c:v>
                </c:pt>
                <c:pt idx="1583">
                  <c:v>1/9/2015</c:v>
                </c:pt>
                <c:pt idx="1584">
                  <c:v>11/11/2011</c:v>
                </c:pt>
                <c:pt idx="1585">
                  <c:v>1/3/2014</c:v>
                </c:pt>
                <c:pt idx="1586">
                  <c:v>10/17/2014</c:v>
                </c:pt>
                <c:pt idx="1587">
                  <c:v>1/10/2014</c:v>
                </c:pt>
                <c:pt idx="1588">
                  <c:v>11/11/2015</c:v>
                </c:pt>
                <c:pt idx="1589">
                  <c:v>1/9/2017</c:v>
                </c:pt>
                <c:pt idx="1590">
                  <c:v>1/2/2014</c:v>
                </c:pt>
                <c:pt idx="1591">
                  <c:v>10/14/2016</c:v>
                </c:pt>
                <c:pt idx="1592">
                  <c:v>11/30/2011</c:v>
                </c:pt>
                <c:pt idx="1593">
                  <c:v>10/1/2009</c:v>
                </c:pt>
                <c:pt idx="1594">
                  <c:v>11/30/2014</c:v>
                </c:pt>
                <c:pt idx="1595">
                  <c:v>11/20/2016</c:v>
                </c:pt>
                <c:pt idx="1596">
                  <c:v>1/13/2017</c:v>
                </c:pt>
                <c:pt idx="1597">
                  <c:v>10/15/2013</c:v>
                </c:pt>
                <c:pt idx="1598">
                  <c:v>10/28/2015</c:v>
                </c:pt>
                <c:pt idx="1599">
                  <c:v>10/1/2012</c:v>
                </c:pt>
                <c:pt idx="1600">
                  <c:v>11/4/2016</c:v>
                </c:pt>
                <c:pt idx="1601">
                  <c:v>11/21/2013</c:v>
                </c:pt>
                <c:pt idx="1602">
                  <c:v>11/13/2014</c:v>
                </c:pt>
                <c:pt idx="1603">
                  <c:v>10/7/2013</c:v>
                </c:pt>
              </c:strCache>
            </c:strRef>
          </c:cat>
          <c:val>
            <c:numRef>
              <c:f>Sheet3!$B$6:$B$1610</c:f>
              <c:numCache>
                <c:formatCode>General</c:formatCode>
                <c:ptCount val="1604"/>
                <c:pt idx="1">
                  <c:v>1</c:v>
                </c:pt>
                <c:pt idx="2">
                  <c:v>1</c:v>
                </c:pt>
                <c:pt idx="11">
                  <c:v>1</c:v>
                </c:pt>
                <c:pt idx="16">
                  <c:v>2</c:v>
                </c:pt>
                <c:pt idx="18">
                  <c:v>1</c:v>
                </c:pt>
                <c:pt idx="23">
                  <c:v>1</c:v>
                </c:pt>
                <c:pt idx="24">
                  <c:v>1</c:v>
                </c:pt>
                <c:pt idx="31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43">
                  <c:v>1</c:v>
                </c:pt>
                <c:pt idx="44">
                  <c:v>1</c:v>
                </c:pt>
                <c:pt idx="52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4">
                  <c:v>1</c:v>
                </c:pt>
                <c:pt idx="77">
                  <c:v>3</c:v>
                </c:pt>
                <c:pt idx="78">
                  <c:v>1</c:v>
                </c:pt>
                <c:pt idx="84">
                  <c:v>1</c:v>
                </c:pt>
                <c:pt idx="86">
                  <c:v>1</c:v>
                </c:pt>
                <c:pt idx="95">
                  <c:v>1</c:v>
                </c:pt>
                <c:pt idx="99">
                  <c:v>2</c:v>
                </c:pt>
                <c:pt idx="102">
                  <c:v>1</c:v>
                </c:pt>
                <c:pt idx="114">
                  <c:v>1</c:v>
                </c:pt>
                <c:pt idx="116">
                  <c:v>2</c:v>
                </c:pt>
                <c:pt idx="117">
                  <c:v>1</c:v>
                </c:pt>
                <c:pt idx="121">
                  <c:v>1</c:v>
                </c:pt>
                <c:pt idx="128">
                  <c:v>1</c:v>
                </c:pt>
                <c:pt idx="130">
                  <c:v>1</c:v>
                </c:pt>
                <c:pt idx="135">
                  <c:v>2</c:v>
                </c:pt>
                <c:pt idx="138">
                  <c:v>1</c:v>
                </c:pt>
                <c:pt idx="140">
                  <c:v>1</c:v>
                </c:pt>
                <c:pt idx="141">
                  <c:v>2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5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85">
                  <c:v>1</c:v>
                </c:pt>
                <c:pt idx="191">
                  <c:v>1</c:v>
                </c:pt>
                <c:pt idx="196">
                  <c:v>1</c:v>
                </c:pt>
                <c:pt idx="197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12">
                  <c:v>2</c:v>
                </c:pt>
                <c:pt idx="216">
                  <c:v>2</c:v>
                </c:pt>
                <c:pt idx="217">
                  <c:v>1</c:v>
                </c:pt>
                <c:pt idx="219">
                  <c:v>1</c:v>
                </c:pt>
                <c:pt idx="233">
                  <c:v>1</c:v>
                </c:pt>
                <c:pt idx="237">
                  <c:v>1</c:v>
                </c:pt>
                <c:pt idx="241">
                  <c:v>1</c:v>
                </c:pt>
                <c:pt idx="244">
                  <c:v>2</c:v>
                </c:pt>
                <c:pt idx="251">
                  <c:v>1</c:v>
                </c:pt>
                <c:pt idx="255">
                  <c:v>1</c:v>
                </c:pt>
                <c:pt idx="258">
                  <c:v>1</c:v>
                </c:pt>
                <c:pt idx="269">
                  <c:v>2</c:v>
                </c:pt>
                <c:pt idx="272">
                  <c:v>1</c:v>
                </c:pt>
                <c:pt idx="285">
                  <c:v>1</c:v>
                </c:pt>
                <c:pt idx="291">
                  <c:v>1</c:v>
                </c:pt>
                <c:pt idx="292">
                  <c:v>1</c:v>
                </c:pt>
                <c:pt idx="297">
                  <c:v>1</c:v>
                </c:pt>
                <c:pt idx="299">
                  <c:v>1</c:v>
                </c:pt>
                <c:pt idx="306">
                  <c:v>1</c:v>
                </c:pt>
                <c:pt idx="308">
                  <c:v>2</c:v>
                </c:pt>
                <c:pt idx="310">
                  <c:v>1</c:v>
                </c:pt>
                <c:pt idx="315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9">
                  <c:v>1</c:v>
                </c:pt>
                <c:pt idx="337">
                  <c:v>1</c:v>
                </c:pt>
                <c:pt idx="344">
                  <c:v>1</c:v>
                </c:pt>
                <c:pt idx="348">
                  <c:v>2</c:v>
                </c:pt>
                <c:pt idx="349">
                  <c:v>1</c:v>
                </c:pt>
                <c:pt idx="353">
                  <c:v>1</c:v>
                </c:pt>
                <c:pt idx="357">
                  <c:v>1</c:v>
                </c:pt>
                <c:pt idx="366">
                  <c:v>1</c:v>
                </c:pt>
                <c:pt idx="375">
                  <c:v>1</c:v>
                </c:pt>
                <c:pt idx="377">
                  <c:v>1</c:v>
                </c:pt>
                <c:pt idx="388">
                  <c:v>1</c:v>
                </c:pt>
                <c:pt idx="392">
                  <c:v>2</c:v>
                </c:pt>
                <c:pt idx="408">
                  <c:v>1</c:v>
                </c:pt>
                <c:pt idx="411">
                  <c:v>1</c:v>
                </c:pt>
                <c:pt idx="425">
                  <c:v>1</c:v>
                </c:pt>
                <c:pt idx="432">
                  <c:v>1</c:v>
                </c:pt>
                <c:pt idx="435">
                  <c:v>1</c:v>
                </c:pt>
                <c:pt idx="441">
                  <c:v>1</c:v>
                </c:pt>
                <c:pt idx="442">
                  <c:v>1</c:v>
                </c:pt>
                <c:pt idx="447">
                  <c:v>1</c:v>
                </c:pt>
                <c:pt idx="449">
                  <c:v>1</c:v>
                </c:pt>
                <c:pt idx="452">
                  <c:v>1</c:v>
                </c:pt>
                <c:pt idx="460">
                  <c:v>1</c:v>
                </c:pt>
                <c:pt idx="461">
                  <c:v>1</c:v>
                </c:pt>
                <c:pt idx="464">
                  <c:v>2</c:v>
                </c:pt>
                <c:pt idx="466">
                  <c:v>1</c:v>
                </c:pt>
                <c:pt idx="469">
                  <c:v>1</c:v>
                </c:pt>
                <c:pt idx="473">
                  <c:v>2</c:v>
                </c:pt>
                <c:pt idx="476">
                  <c:v>1</c:v>
                </c:pt>
                <c:pt idx="484">
                  <c:v>1</c:v>
                </c:pt>
                <c:pt idx="488">
                  <c:v>1</c:v>
                </c:pt>
                <c:pt idx="489">
                  <c:v>2</c:v>
                </c:pt>
                <c:pt idx="493">
                  <c:v>1</c:v>
                </c:pt>
                <c:pt idx="499">
                  <c:v>1</c:v>
                </c:pt>
                <c:pt idx="503">
                  <c:v>1</c:v>
                </c:pt>
                <c:pt idx="508">
                  <c:v>2</c:v>
                </c:pt>
                <c:pt idx="512">
                  <c:v>1</c:v>
                </c:pt>
                <c:pt idx="517">
                  <c:v>1</c:v>
                </c:pt>
                <c:pt idx="523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5">
                  <c:v>1</c:v>
                </c:pt>
                <c:pt idx="536">
                  <c:v>1</c:v>
                </c:pt>
                <c:pt idx="542">
                  <c:v>1</c:v>
                </c:pt>
                <c:pt idx="545">
                  <c:v>3</c:v>
                </c:pt>
                <c:pt idx="554">
                  <c:v>1</c:v>
                </c:pt>
                <c:pt idx="557">
                  <c:v>1</c:v>
                </c:pt>
                <c:pt idx="560">
                  <c:v>2</c:v>
                </c:pt>
                <c:pt idx="561">
                  <c:v>1</c:v>
                </c:pt>
                <c:pt idx="563">
                  <c:v>1</c:v>
                </c:pt>
                <c:pt idx="585">
                  <c:v>1</c:v>
                </c:pt>
                <c:pt idx="602">
                  <c:v>1</c:v>
                </c:pt>
                <c:pt idx="610">
                  <c:v>1</c:v>
                </c:pt>
                <c:pt idx="617">
                  <c:v>2</c:v>
                </c:pt>
                <c:pt idx="619">
                  <c:v>1</c:v>
                </c:pt>
                <c:pt idx="623">
                  <c:v>1</c:v>
                </c:pt>
                <c:pt idx="629">
                  <c:v>1</c:v>
                </c:pt>
                <c:pt idx="630">
                  <c:v>1</c:v>
                </c:pt>
                <c:pt idx="633">
                  <c:v>1</c:v>
                </c:pt>
                <c:pt idx="637">
                  <c:v>1</c:v>
                </c:pt>
                <c:pt idx="639">
                  <c:v>1</c:v>
                </c:pt>
                <c:pt idx="645">
                  <c:v>1</c:v>
                </c:pt>
                <c:pt idx="648">
                  <c:v>1</c:v>
                </c:pt>
                <c:pt idx="657">
                  <c:v>1</c:v>
                </c:pt>
                <c:pt idx="662">
                  <c:v>2</c:v>
                </c:pt>
                <c:pt idx="665">
                  <c:v>1</c:v>
                </c:pt>
                <c:pt idx="668">
                  <c:v>1</c:v>
                </c:pt>
                <c:pt idx="686">
                  <c:v>1</c:v>
                </c:pt>
                <c:pt idx="692">
                  <c:v>1</c:v>
                </c:pt>
                <c:pt idx="697">
                  <c:v>1</c:v>
                </c:pt>
                <c:pt idx="701">
                  <c:v>1</c:v>
                </c:pt>
                <c:pt idx="703">
                  <c:v>1</c:v>
                </c:pt>
                <c:pt idx="704">
                  <c:v>2</c:v>
                </c:pt>
                <c:pt idx="708">
                  <c:v>3</c:v>
                </c:pt>
                <c:pt idx="715">
                  <c:v>1</c:v>
                </c:pt>
                <c:pt idx="723">
                  <c:v>1</c:v>
                </c:pt>
                <c:pt idx="728">
                  <c:v>2</c:v>
                </c:pt>
                <c:pt idx="734">
                  <c:v>1</c:v>
                </c:pt>
                <c:pt idx="737">
                  <c:v>2</c:v>
                </c:pt>
                <c:pt idx="738">
                  <c:v>3</c:v>
                </c:pt>
                <c:pt idx="746">
                  <c:v>1</c:v>
                </c:pt>
                <c:pt idx="755">
                  <c:v>1</c:v>
                </c:pt>
                <c:pt idx="759">
                  <c:v>1</c:v>
                </c:pt>
                <c:pt idx="765">
                  <c:v>1</c:v>
                </c:pt>
                <c:pt idx="769">
                  <c:v>1</c:v>
                </c:pt>
                <c:pt idx="771">
                  <c:v>1</c:v>
                </c:pt>
                <c:pt idx="772">
                  <c:v>1</c:v>
                </c:pt>
                <c:pt idx="775">
                  <c:v>1</c:v>
                </c:pt>
                <c:pt idx="787">
                  <c:v>1</c:v>
                </c:pt>
                <c:pt idx="794">
                  <c:v>1</c:v>
                </c:pt>
                <c:pt idx="800">
                  <c:v>1</c:v>
                </c:pt>
                <c:pt idx="809">
                  <c:v>1</c:v>
                </c:pt>
                <c:pt idx="827">
                  <c:v>1</c:v>
                </c:pt>
                <c:pt idx="834">
                  <c:v>1</c:v>
                </c:pt>
                <c:pt idx="836">
                  <c:v>1</c:v>
                </c:pt>
                <c:pt idx="848">
                  <c:v>1</c:v>
                </c:pt>
                <c:pt idx="873">
                  <c:v>2</c:v>
                </c:pt>
                <c:pt idx="875">
                  <c:v>1</c:v>
                </c:pt>
                <c:pt idx="904">
                  <c:v>1</c:v>
                </c:pt>
                <c:pt idx="920">
                  <c:v>1</c:v>
                </c:pt>
                <c:pt idx="934">
                  <c:v>1</c:v>
                </c:pt>
                <c:pt idx="948">
                  <c:v>2</c:v>
                </c:pt>
                <c:pt idx="980">
                  <c:v>1</c:v>
                </c:pt>
                <c:pt idx="989">
                  <c:v>1</c:v>
                </c:pt>
                <c:pt idx="992">
                  <c:v>1</c:v>
                </c:pt>
                <c:pt idx="994">
                  <c:v>1</c:v>
                </c:pt>
                <c:pt idx="998">
                  <c:v>1</c:v>
                </c:pt>
                <c:pt idx="1002">
                  <c:v>1</c:v>
                </c:pt>
                <c:pt idx="1005">
                  <c:v>1</c:v>
                </c:pt>
                <c:pt idx="1020">
                  <c:v>1</c:v>
                </c:pt>
                <c:pt idx="1023">
                  <c:v>2</c:v>
                </c:pt>
                <c:pt idx="1028">
                  <c:v>1</c:v>
                </c:pt>
                <c:pt idx="1030">
                  <c:v>1</c:v>
                </c:pt>
                <c:pt idx="1047">
                  <c:v>1</c:v>
                </c:pt>
                <c:pt idx="1053">
                  <c:v>1</c:v>
                </c:pt>
                <c:pt idx="1055">
                  <c:v>2</c:v>
                </c:pt>
                <c:pt idx="1067">
                  <c:v>5</c:v>
                </c:pt>
                <c:pt idx="1071">
                  <c:v>1</c:v>
                </c:pt>
                <c:pt idx="1079">
                  <c:v>1</c:v>
                </c:pt>
                <c:pt idx="1083">
                  <c:v>1</c:v>
                </c:pt>
                <c:pt idx="1089">
                  <c:v>1</c:v>
                </c:pt>
                <c:pt idx="1110">
                  <c:v>1</c:v>
                </c:pt>
                <c:pt idx="1127">
                  <c:v>1</c:v>
                </c:pt>
                <c:pt idx="1172">
                  <c:v>2</c:v>
                </c:pt>
                <c:pt idx="1174">
                  <c:v>2</c:v>
                </c:pt>
                <c:pt idx="1181">
                  <c:v>1</c:v>
                </c:pt>
                <c:pt idx="1195">
                  <c:v>1</c:v>
                </c:pt>
                <c:pt idx="1203">
                  <c:v>2</c:v>
                </c:pt>
                <c:pt idx="1204">
                  <c:v>1</c:v>
                </c:pt>
                <c:pt idx="1207">
                  <c:v>1</c:v>
                </c:pt>
                <c:pt idx="1217">
                  <c:v>1</c:v>
                </c:pt>
                <c:pt idx="1239">
                  <c:v>1</c:v>
                </c:pt>
                <c:pt idx="1245">
                  <c:v>1</c:v>
                </c:pt>
                <c:pt idx="1249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3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1">
                  <c:v>1</c:v>
                </c:pt>
                <c:pt idx="1308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6">
                  <c:v>1</c:v>
                </c:pt>
                <c:pt idx="1322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61">
                  <c:v>1</c:v>
                </c:pt>
                <c:pt idx="1374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7">
                  <c:v>1</c:v>
                </c:pt>
                <c:pt idx="1388">
                  <c:v>1</c:v>
                </c:pt>
                <c:pt idx="1393">
                  <c:v>1</c:v>
                </c:pt>
                <c:pt idx="1404">
                  <c:v>1</c:v>
                </c:pt>
                <c:pt idx="1417">
                  <c:v>1</c:v>
                </c:pt>
                <c:pt idx="1426">
                  <c:v>1</c:v>
                </c:pt>
                <c:pt idx="1430">
                  <c:v>1</c:v>
                </c:pt>
                <c:pt idx="1434">
                  <c:v>1</c:v>
                </c:pt>
                <c:pt idx="1438">
                  <c:v>1</c:v>
                </c:pt>
                <c:pt idx="1439">
                  <c:v>2</c:v>
                </c:pt>
                <c:pt idx="1446">
                  <c:v>1</c:v>
                </c:pt>
                <c:pt idx="1453">
                  <c:v>1</c:v>
                </c:pt>
                <c:pt idx="1455">
                  <c:v>1</c:v>
                </c:pt>
                <c:pt idx="1456">
                  <c:v>4</c:v>
                </c:pt>
                <c:pt idx="1460">
                  <c:v>1</c:v>
                </c:pt>
                <c:pt idx="1464">
                  <c:v>1</c:v>
                </c:pt>
                <c:pt idx="1471">
                  <c:v>1</c:v>
                </c:pt>
                <c:pt idx="1474">
                  <c:v>1</c:v>
                </c:pt>
                <c:pt idx="1475">
                  <c:v>1</c:v>
                </c:pt>
                <c:pt idx="1481">
                  <c:v>1</c:v>
                </c:pt>
                <c:pt idx="1483">
                  <c:v>1</c:v>
                </c:pt>
                <c:pt idx="1486">
                  <c:v>1</c:v>
                </c:pt>
                <c:pt idx="1487">
                  <c:v>1</c:v>
                </c:pt>
                <c:pt idx="1491">
                  <c:v>1</c:v>
                </c:pt>
                <c:pt idx="1493">
                  <c:v>1</c:v>
                </c:pt>
                <c:pt idx="1494">
                  <c:v>1</c:v>
                </c:pt>
                <c:pt idx="1498">
                  <c:v>1</c:v>
                </c:pt>
                <c:pt idx="1512">
                  <c:v>1</c:v>
                </c:pt>
                <c:pt idx="1516">
                  <c:v>1</c:v>
                </c:pt>
                <c:pt idx="1519">
                  <c:v>1</c:v>
                </c:pt>
                <c:pt idx="1527">
                  <c:v>1</c:v>
                </c:pt>
                <c:pt idx="1530">
                  <c:v>1</c:v>
                </c:pt>
                <c:pt idx="1534">
                  <c:v>1</c:v>
                </c:pt>
                <c:pt idx="1538">
                  <c:v>1</c:v>
                </c:pt>
                <c:pt idx="1542">
                  <c:v>2</c:v>
                </c:pt>
                <c:pt idx="1546">
                  <c:v>2</c:v>
                </c:pt>
                <c:pt idx="1547">
                  <c:v>1</c:v>
                </c:pt>
                <c:pt idx="1550">
                  <c:v>1</c:v>
                </c:pt>
                <c:pt idx="1552">
                  <c:v>1</c:v>
                </c:pt>
                <c:pt idx="1555">
                  <c:v>1</c:v>
                </c:pt>
                <c:pt idx="1557">
                  <c:v>1</c:v>
                </c:pt>
                <c:pt idx="1561">
                  <c:v>1</c:v>
                </c:pt>
                <c:pt idx="1562">
                  <c:v>1</c:v>
                </c:pt>
                <c:pt idx="1566">
                  <c:v>1</c:v>
                </c:pt>
                <c:pt idx="1568">
                  <c:v>1</c:v>
                </c:pt>
                <c:pt idx="1571">
                  <c:v>1</c:v>
                </c:pt>
                <c:pt idx="1576">
                  <c:v>1</c:v>
                </c:pt>
                <c:pt idx="1588">
                  <c:v>1</c:v>
                </c:pt>
                <c:pt idx="1589">
                  <c:v>1</c:v>
                </c:pt>
                <c:pt idx="1596">
                  <c:v>1</c:v>
                </c:pt>
                <c:pt idx="1600">
                  <c:v>2</c:v>
                </c:pt>
                <c:pt idx="1602">
                  <c:v>1</c:v>
                </c:pt>
                <c:pt idx="160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E2-4332-8112-6674118A199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Sheet3!$A$6:$A$1610</c:f>
              <c:strCache>
                <c:ptCount val="1604"/>
                <c:pt idx="0">
                  <c:v>3/23/2016</c:v>
                </c:pt>
                <c:pt idx="1">
                  <c:v>7/9/2014</c:v>
                </c:pt>
                <c:pt idx="2">
                  <c:v>4/7/2015</c:v>
                </c:pt>
                <c:pt idx="3">
                  <c:v>3/1/2016</c:v>
                </c:pt>
                <c:pt idx="4">
                  <c:v>6/29/2015</c:v>
                </c:pt>
                <c:pt idx="5">
                  <c:v>6/17/2014</c:v>
                </c:pt>
                <c:pt idx="6">
                  <c:v>5/12/2015</c:v>
                </c:pt>
                <c:pt idx="7">
                  <c:v>5/21/2014</c:v>
                </c:pt>
                <c:pt idx="8">
                  <c:v>3/19/2012</c:v>
                </c:pt>
                <c:pt idx="9">
                  <c:v>2/18/2015</c:v>
                </c:pt>
                <c:pt idx="10">
                  <c:v>10/14/2015</c:v>
                </c:pt>
                <c:pt idx="11">
                  <c:v>1/22/2015</c:v>
                </c:pt>
                <c:pt idx="12">
                  <c:v>11/1/2016</c:v>
                </c:pt>
                <c:pt idx="13">
                  <c:v>1/12/2015</c:v>
                </c:pt>
                <c:pt idx="14">
                  <c:v>10/15/2015</c:v>
                </c:pt>
                <c:pt idx="15">
                  <c:v>9/23/2015</c:v>
                </c:pt>
                <c:pt idx="16">
                  <c:v>7/15/2015</c:v>
                </c:pt>
                <c:pt idx="17">
                  <c:v>6/8/2015</c:v>
                </c:pt>
                <c:pt idx="18">
                  <c:v>7/8/2015</c:v>
                </c:pt>
                <c:pt idx="19">
                  <c:v>7/14/2015</c:v>
                </c:pt>
                <c:pt idx="20">
                  <c:v>7/8/2014</c:v>
                </c:pt>
                <c:pt idx="21">
                  <c:v>4/1/2016</c:v>
                </c:pt>
                <c:pt idx="22">
                  <c:v>6/16/2014</c:v>
                </c:pt>
                <c:pt idx="23">
                  <c:v>6/2/2015</c:v>
                </c:pt>
                <c:pt idx="24">
                  <c:v>4/6/2016</c:v>
                </c:pt>
                <c:pt idx="25">
                  <c:v>6/16/2015</c:v>
                </c:pt>
                <c:pt idx="26">
                  <c:v>4/1/2014</c:v>
                </c:pt>
                <c:pt idx="27">
                  <c:v>6/18/2014</c:v>
                </c:pt>
                <c:pt idx="28">
                  <c:v>6/30/2014</c:v>
                </c:pt>
                <c:pt idx="29">
                  <c:v>6/10/2014</c:v>
                </c:pt>
                <c:pt idx="30">
                  <c:v>5/27/2014</c:v>
                </c:pt>
                <c:pt idx="31">
                  <c:v>3/1/2015</c:v>
                </c:pt>
                <c:pt idx="32">
                  <c:v>2/17/2015</c:v>
                </c:pt>
                <c:pt idx="33">
                  <c:v>2/17/2016</c:v>
                </c:pt>
                <c:pt idx="34">
                  <c:v>2/23/2015</c:v>
                </c:pt>
                <c:pt idx="35">
                  <c:v>11/15/2016</c:v>
                </c:pt>
                <c:pt idx="36">
                  <c:v>8/27/2014</c:v>
                </c:pt>
                <c:pt idx="37">
                  <c:v>9/6/2016</c:v>
                </c:pt>
                <c:pt idx="38">
                  <c:v>8/8/2011</c:v>
                </c:pt>
                <c:pt idx="39">
                  <c:v>7/2/2016</c:v>
                </c:pt>
                <c:pt idx="40">
                  <c:v>9/9/2013</c:v>
                </c:pt>
                <c:pt idx="41">
                  <c:v>7/21/2014</c:v>
                </c:pt>
                <c:pt idx="42">
                  <c:v>8/28/2014</c:v>
                </c:pt>
                <c:pt idx="43">
                  <c:v>7/22/2014</c:v>
                </c:pt>
                <c:pt idx="44">
                  <c:v>7/7/2014</c:v>
                </c:pt>
                <c:pt idx="45">
                  <c:v>8/1/2014</c:v>
                </c:pt>
                <c:pt idx="46">
                  <c:v>8/12/2014</c:v>
                </c:pt>
                <c:pt idx="47">
                  <c:v>6/18/2015</c:v>
                </c:pt>
                <c:pt idx="48">
                  <c:v>4/24/2014</c:v>
                </c:pt>
                <c:pt idx="49">
                  <c:v>5/9/2016</c:v>
                </c:pt>
                <c:pt idx="50">
                  <c:v>6/5/2015</c:v>
                </c:pt>
                <c:pt idx="51">
                  <c:v>5/13/2016</c:v>
                </c:pt>
                <c:pt idx="52">
                  <c:v>5/26/2015</c:v>
                </c:pt>
                <c:pt idx="53">
                  <c:v>4/17/2015</c:v>
                </c:pt>
                <c:pt idx="54">
                  <c:v>3/9/2015</c:v>
                </c:pt>
                <c:pt idx="55">
                  <c:v>5/1/2015</c:v>
                </c:pt>
                <c:pt idx="56">
                  <c:v>4/19/2016</c:v>
                </c:pt>
                <c:pt idx="57">
                  <c:v>5/12/2016</c:v>
                </c:pt>
                <c:pt idx="58">
                  <c:v>5/29/2012</c:v>
                </c:pt>
                <c:pt idx="59">
                  <c:v>5/14/2015</c:v>
                </c:pt>
                <c:pt idx="60">
                  <c:v>5/3/2016</c:v>
                </c:pt>
                <c:pt idx="61">
                  <c:v>5/15/2016</c:v>
                </c:pt>
                <c:pt idx="62">
                  <c:v>5/4/2015</c:v>
                </c:pt>
                <c:pt idx="63">
                  <c:v>5/16/2014</c:v>
                </c:pt>
                <c:pt idx="64">
                  <c:v>5/5/2016</c:v>
                </c:pt>
                <c:pt idx="65">
                  <c:v>5/28/2015</c:v>
                </c:pt>
                <c:pt idx="66">
                  <c:v>5/22/2016</c:v>
                </c:pt>
                <c:pt idx="67">
                  <c:v>2/9/2017</c:v>
                </c:pt>
                <c:pt idx="68">
                  <c:v>2/19/2016</c:v>
                </c:pt>
                <c:pt idx="69">
                  <c:v>12/16/2014</c:v>
                </c:pt>
                <c:pt idx="70">
                  <c:v>2/20/2015</c:v>
                </c:pt>
                <c:pt idx="71">
                  <c:v>3/26/2015</c:v>
                </c:pt>
                <c:pt idx="72">
                  <c:v>3/28/2012</c:v>
                </c:pt>
                <c:pt idx="73">
                  <c:v>12/15/2014</c:v>
                </c:pt>
                <c:pt idx="74">
                  <c:v>3/30/2015</c:v>
                </c:pt>
                <c:pt idx="75">
                  <c:v>2/14/2015</c:v>
                </c:pt>
                <c:pt idx="76">
                  <c:v>3/5/2015</c:v>
                </c:pt>
                <c:pt idx="77">
                  <c:v>3/24/2015</c:v>
                </c:pt>
                <c:pt idx="78">
                  <c:v>2/25/2016</c:v>
                </c:pt>
                <c:pt idx="79">
                  <c:v>2/2/2015</c:v>
                </c:pt>
                <c:pt idx="80">
                  <c:v>3/31/2016</c:v>
                </c:pt>
                <c:pt idx="81">
                  <c:v>2/23/2016</c:v>
                </c:pt>
                <c:pt idx="82">
                  <c:v>2/6/2017</c:v>
                </c:pt>
                <c:pt idx="83">
                  <c:v>10/3/2014</c:v>
                </c:pt>
                <c:pt idx="84">
                  <c:v>1/12/2016</c:v>
                </c:pt>
                <c:pt idx="85">
                  <c:v>1/5/2016</c:v>
                </c:pt>
                <c:pt idx="86">
                  <c:v>1/11/2016</c:v>
                </c:pt>
                <c:pt idx="87">
                  <c:v>1/10/2017</c:v>
                </c:pt>
                <c:pt idx="88">
                  <c:v>10/31/2014</c:v>
                </c:pt>
                <c:pt idx="89">
                  <c:v>11/23/2015</c:v>
                </c:pt>
                <c:pt idx="90">
                  <c:v>11/15/2015</c:v>
                </c:pt>
                <c:pt idx="91">
                  <c:v>11/25/2015</c:v>
                </c:pt>
                <c:pt idx="92">
                  <c:v>11/21/2014</c:v>
                </c:pt>
                <c:pt idx="93">
                  <c:v>10/22/2014</c:v>
                </c:pt>
                <c:pt idx="94">
                  <c:v>10/29/2014</c:v>
                </c:pt>
                <c:pt idx="95">
                  <c:v>11/3/2015</c:v>
                </c:pt>
                <c:pt idx="96">
                  <c:v>10/20/2014</c:v>
                </c:pt>
                <c:pt idx="97">
                  <c:v>10/15/2014</c:v>
                </c:pt>
                <c:pt idx="98">
                  <c:v>7/13/2016</c:v>
                </c:pt>
                <c:pt idx="99">
                  <c:v>9/1/2015</c:v>
                </c:pt>
                <c:pt idx="100">
                  <c:v>8/3/2015</c:v>
                </c:pt>
                <c:pt idx="101">
                  <c:v>7/8/2016</c:v>
                </c:pt>
                <c:pt idx="102">
                  <c:v>9/15/2014</c:v>
                </c:pt>
                <c:pt idx="103">
                  <c:v>7/9/2012</c:v>
                </c:pt>
                <c:pt idx="104">
                  <c:v>7/2/2014</c:v>
                </c:pt>
                <c:pt idx="105">
                  <c:v>7/19/2016</c:v>
                </c:pt>
                <c:pt idx="106">
                  <c:v>8/4/2014</c:v>
                </c:pt>
                <c:pt idx="107">
                  <c:v>7/22/2015</c:v>
                </c:pt>
                <c:pt idx="108">
                  <c:v>9/14/2015</c:v>
                </c:pt>
                <c:pt idx="109">
                  <c:v>8/11/2014</c:v>
                </c:pt>
                <c:pt idx="110">
                  <c:v>9/20/2015</c:v>
                </c:pt>
                <c:pt idx="111">
                  <c:v>8/11/2015</c:v>
                </c:pt>
                <c:pt idx="112">
                  <c:v>7/14/2014</c:v>
                </c:pt>
                <c:pt idx="113">
                  <c:v>7/25/2016</c:v>
                </c:pt>
                <c:pt idx="114">
                  <c:v>8/29/2016</c:v>
                </c:pt>
                <c:pt idx="115">
                  <c:v>8/13/2012</c:v>
                </c:pt>
                <c:pt idx="116">
                  <c:v>8/30/2016</c:v>
                </c:pt>
                <c:pt idx="117">
                  <c:v>8/14/2014</c:v>
                </c:pt>
                <c:pt idx="118">
                  <c:v>7/7/2015</c:v>
                </c:pt>
                <c:pt idx="119">
                  <c:v>8/14/2015</c:v>
                </c:pt>
                <c:pt idx="120">
                  <c:v>9/12/2014</c:v>
                </c:pt>
                <c:pt idx="121">
                  <c:v>8/17/2015</c:v>
                </c:pt>
                <c:pt idx="122">
                  <c:v>9/14/2016</c:v>
                </c:pt>
                <c:pt idx="123">
                  <c:v>8/18/2015</c:v>
                </c:pt>
                <c:pt idx="124">
                  <c:v>9/17/2014</c:v>
                </c:pt>
                <c:pt idx="125">
                  <c:v>7/26/2015</c:v>
                </c:pt>
                <c:pt idx="126">
                  <c:v>9/20/2016</c:v>
                </c:pt>
                <c:pt idx="127">
                  <c:v>8/23/2012</c:v>
                </c:pt>
                <c:pt idx="128">
                  <c:v>9/28/2015</c:v>
                </c:pt>
                <c:pt idx="129">
                  <c:v>8/26/2014</c:v>
                </c:pt>
                <c:pt idx="130">
                  <c:v>7/31/2014</c:v>
                </c:pt>
                <c:pt idx="131">
                  <c:v>9/9/2014</c:v>
                </c:pt>
                <c:pt idx="132">
                  <c:v>5/30/2014</c:v>
                </c:pt>
                <c:pt idx="133">
                  <c:v>6/27/2016</c:v>
                </c:pt>
                <c:pt idx="134">
                  <c:v>6/15/2012</c:v>
                </c:pt>
                <c:pt idx="135">
                  <c:v>4/21/2015</c:v>
                </c:pt>
                <c:pt idx="136">
                  <c:v>5/22/2015</c:v>
                </c:pt>
                <c:pt idx="137">
                  <c:v>4/25/2014</c:v>
                </c:pt>
                <c:pt idx="138">
                  <c:v>6/1/2016</c:v>
                </c:pt>
                <c:pt idx="139">
                  <c:v>4/27/2012</c:v>
                </c:pt>
                <c:pt idx="140">
                  <c:v>6/2/2014</c:v>
                </c:pt>
                <c:pt idx="141">
                  <c:v>4/27/2015</c:v>
                </c:pt>
                <c:pt idx="142">
                  <c:v>5/21/2015</c:v>
                </c:pt>
                <c:pt idx="143">
                  <c:v>4/29/2014</c:v>
                </c:pt>
                <c:pt idx="144">
                  <c:v>5/26/2014</c:v>
                </c:pt>
                <c:pt idx="145">
                  <c:v>4/3/2015</c:v>
                </c:pt>
                <c:pt idx="146">
                  <c:v>4/13/2016</c:v>
                </c:pt>
                <c:pt idx="147">
                  <c:v>4/30/2015</c:v>
                </c:pt>
                <c:pt idx="148">
                  <c:v>6/12/2014</c:v>
                </c:pt>
                <c:pt idx="149">
                  <c:v>4/4/2011</c:v>
                </c:pt>
                <c:pt idx="150">
                  <c:v>4/15/2014</c:v>
                </c:pt>
                <c:pt idx="151">
                  <c:v>4/5/2016</c:v>
                </c:pt>
                <c:pt idx="152">
                  <c:v>6/2/2016</c:v>
                </c:pt>
                <c:pt idx="153">
                  <c:v>4/1/2013</c:v>
                </c:pt>
                <c:pt idx="154">
                  <c:v>5/20/2014</c:v>
                </c:pt>
                <c:pt idx="155">
                  <c:v>4/7/2016</c:v>
                </c:pt>
                <c:pt idx="156">
                  <c:v>5/22/2014</c:v>
                </c:pt>
                <c:pt idx="157">
                  <c:v>4/8/2015</c:v>
                </c:pt>
                <c:pt idx="158">
                  <c:v>5/25/2016</c:v>
                </c:pt>
                <c:pt idx="159">
                  <c:v>4/9/2015</c:v>
                </c:pt>
                <c:pt idx="160">
                  <c:v>5/29/2014</c:v>
                </c:pt>
                <c:pt idx="161">
                  <c:v>5/1/2014</c:v>
                </c:pt>
                <c:pt idx="162">
                  <c:v>5/8/2013</c:v>
                </c:pt>
                <c:pt idx="163">
                  <c:v>5/11/2015</c:v>
                </c:pt>
                <c:pt idx="164">
                  <c:v>6/1/2014</c:v>
                </c:pt>
                <c:pt idx="165">
                  <c:v>5/12/2014</c:v>
                </c:pt>
                <c:pt idx="166">
                  <c:v>6/10/2015</c:v>
                </c:pt>
                <c:pt idx="167">
                  <c:v>3/9/2012</c:v>
                </c:pt>
                <c:pt idx="168">
                  <c:v>6/14/2012</c:v>
                </c:pt>
                <c:pt idx="169">
                  <c:v>5/13/2014</c:v>
                </c:pt>
                <c:pt idx="170">
                  <c:v>6/15/2015</c:v>
                </c:pt>
                <c:pt idx="171">
                  <c:v>5/15/2015</c:v>
                </c:pt>
                <c:pt idx="172">
                  <c:v>6/19/2014</c:v>
                </c:pt>
                <c:pt idx="173">
                  <c:v>5/17/2015</c:v>
                </c:pt>
                <c:pt idx="174">
                  <c:v>4/15/2015</c:v>
                </c:pt>
                <c:pt idx="175">
                  <c:v>5/17/2016</c:v>
                </c:pt>
                <c:pt idx="176">
                  <c:v>6/24/2015</c:v>
                </c:pt>
                <c:pt idx="177">
                  <c:v>5/19/2015</c:v>
                </c:pt>
                <c:pt idx="178">
                  <c:v>6/30/2015</c:v>
                </c:pt>
                <c:pt idx="179">
                  <c:v>5/2/2015</c:v>
                </c:pt>
                <c:pt idx="180">
                  <c:v>6/7/2012</c:v>
                </c:pt>
                <c:pt idx="181">
                  <c:v>12/29/2016</c:v>
                </c:pt>
                <c:pt idx="182">
                  <c:v>2/7/2013</c:v>
                </c:pt>
                <c:pt idx="183">
                  <c:v>2/3/2017</c:v>
                </c:pt>
                <c:pt idx="184">
                  <c:v>2/8/2012</c:v>
                </c:pt>
                <c:pt idx="185">
                  <c:v>12/22/2015</c:v>
                </c:pt>
                <c:pt idx="186">
                  <c:v>2/8/2013</c:v>
                </c:pt>
                <c:pt idx="187">
                  <c:v>3/26/2014</c:v>
                </c:pt>
                <c:pt idx="188">
                  <c:v>2/9/2015</c:v>
                </c:pt>
                <c:pt idx="189">
                  <c:v>3/29/2016</c:v>
                </c:pt>
                <c:pt idx="190">
                  <c:v>2/1/2016</c:v>
                </c:pt>
                <c:pt idx="191">
                  <c:v>3/18/2015</c:v>
                </c:pt>
                <c:pt idx="192">
                  <c:v>11/7/2014</c:v>
                </c:pt>
                <c:pt idx="193">
                  <c:v>3/21/2014</c:v>
                </c:pt>
                <c:pt idx="194">
                  <c:v>2/16/2016</c:v>
                </c:pt>
                <c:pt idx="195">
                  <c:v>12/7/2016</c:v>
                </c:pt>
                <c:pt idx="196">
                  <c:v>3/12/2015</c:v>
                </c:pt>
                <c:pt idx="197">
                  <c:v>2/26/2016</c:v>
                </c:pt>
                <c:pt idx="198">
                  <c:v>3/15/2015</c:v>
                </c:pt>
                <c:pt idx="199">
                  <c:v>3/29/2012</c:v>
                </c:pt>
                <c:pt idx="200">
                  <c:v>3/16/2016</c:v>
                </c:pt>
                <c:pt idx="201">
                  <c:v>2/1/2015</c:v>
                </c:pt>
                <c:pt idx="202">
                  <c:v>3/17/2016</c:v>
                </c:pt>
                <c:pt idx="203">
                  <c:v>3/18/2014</c:v>
                </c:pt>
                <c:pt idx="204">
                  <c:v>2/24/2014</c:v>
                </c:pt>
                <c:pt idx="205">
                  <c:v>1/31/2017</c:v>
                </c:pt>
                <c:pt idx="206">
                  <c:v>11/10/2015</c:v>
                </c:pt>
                <c:pt idx="207">
                  <c:v>10/6/2014</c:v>
                </c:pt>
                <c:pt idx="208">
                  <c:v>10/11/2014</c:v>
                </c:pt>
                <c:pt idx="209">
                  <c:v>1/25/2013</c:v>
                </c:pt>
                <c:pt idx="210">
                  <c:v>10/11/2016</c:v>
                </c:pt>
                <c:pt idx="211">
                  <c:v>11/30/2015</c:v>
                </c:pt>
                <c:pt idx="212">
                  <c:v>10/12/2015</c:v>
                </c:pt>
                <c:pt idx="213">
                  <c:v>11/1/2013</c:v>
                </c:pt>
                <c:pt idx="214">
                  <c:v>10/14/2013</c:v>
                </c:pt>
                <c:pt idx="215">
                  <c:v>11/14/2016</c:v>
                </c:pt>
                <c:pt idx="216">
                  <c:v>10/14/2014</c:v>
                </c:pt>
                <c:pt idx="217">
                  <c:v>11/18/2016</c:v>
                </c:pt>
                <c:pt idx="218">
                  <c:v>1/16/2015</c:v>
                </c:pt>
                <c:pt idx="219">
                  <c:v>11/28/2016</c:v>
                </c:pt>
                <c:pt idx="220">
                  <c:v>11/4/2015</c:v>
                </c:pt>
                <c:pt idx="221">
                  <c:v>10/10/2012</c:v>
                </c:pt>
                <c:pt idx="222">
                  <c:v>1/17/2017</c:v>
                </c:pt>
                <c:pt idx="223">
                  <c:v>10/7/2015</c:v>
                </c:pt>
                <c:pt idx="224">
                  <c:v>10/17/2016</c:v>
                </c:pt>
                <c:pt idx="225">
                  <c:v>1/25/2012</c:v>
                </c:pt>
                <c:pt idx="226">
                  <c:v>10/18/2016</c:v>
                </c:pt>
                <c:pt idx="227">
                  <c:v>11/13/2012</c:v>
                </c:pt>
                <c:pt idx="228">
                  <c:v>10/19/2015</c:v>
                </c:pt>
                <c:pt idx="229">
                  <c:v>11/15/2012</c:v>
                </c:pt>
                <c:pt idx="230">
                  <c:v>1/20/2015</c:v>
                </c:pt>
                <c:pt idx="231">
                  <c:v>1/30/2013</c:v>
                </c:pt>
                <c:pt idx="232">
                  <c:v>10/20/2015</c:v>
                </c:pt>
                <c:pt idx="233">
                  <c:v>1/31/2012</c:v>
                </c:pt>
                <c:pt idx="234">
                  <c:v>1/21/2011</c:v>
                </c:pt>
                <c:pt idx="235">
                  <c:v>1/14/2015</c:v>
                </c:pt>
                <c:pt idx="236">
                  <c:v>10/28/2011</c:v>
                </c:pt>
                <c:pt idx="237">
                  <c:v>10/1/2015</c:v>
                </c:pt>
                <c:pt idx="238">
                  <c:v>1/12/2011</c:v>
                </c:pt>
                <c:pt idx="239">
                  <c:v>11/30/2016</c:v>
                </c:pt>
                <c:pt idx="240">
                  <c:v>1/23/2017</c:v>
                </c:pt>
                <c:pt idx="241">
                  <c:v>1/24/2017</c:v>
                </c:pt>
                <c:pt idx="242">
                  <c:v>10/2/2014</c:v>
                </c:pt>
                <c:pt idx="243">
                  <c:v>9/26/2016</c:v>
                </c:pt>
                <c:pt idx="244">
                  <c:v>9/15/2016</c:v>
                </c:pt>
                <c:pt idx="245">
                  <c:v>7/6/2016</c:v>
                </c:pt>
                <c:pt idx="246">
                  <c:v>8/10/2011</c:v>
                </c:pt>
                <c:pt idx="247">
                  <c:v>9/20/2014</c:v>
                </c:pt>
                <c:pt idx="248">
                  <c:v>7/20/2010</c:v>
                </c:pt>
                <c:pt idx="249">
                  <c:v>9/5/2015</c:v>
                </c:pt>
                <c:pt idx="250">
                  <c:v>7/20/2015</c:v>
                </c:pt>
                <c:pt idx="251">
                  <c:v>9/13/2016</c:v>
                </c:pt>
                <c:pt idx="252">
                  <c:v>7/20/2016</c:v>
                </c:pt>
                <c:pt idx="253">
                  <c:v>9/18/2013</c:v>
                </c:pt>
                <c:pt idx="254">
                  <c:v>7/10/2015</c:v>
                </c:pt>
                <c:pt idx="255">
                  <c:v>6/9/2014</c:v>
                </c:pt>
                <c:pt idx="256">
                  <c:v>7/21/2016</c:v>
                </c:pt>
                <c:pt idx="257">
                  <c:v>9/30/2013</c:v>
                </c:pt>
                <c:pt idx="258">
                  <c:v>7/15/2014</c:v>
                </c:pt>
                <c:pt idx="259">
                  <c:v>9/7/2014</c:v>
                </c:pt>
                <c:pt idx="260">
                  <c:v>7/12/2016</c:v>
                </c:pt>
                <c:pt idx="261">
                  <c:v>9/11/2014</c:v>
                </c:pt>
                <c:pt idx="262">
                  <c:v>8/18/2014</c:v>
                </c:pt>
                <c:pt idx="263">
                  <c:v>7/8/2013</c:v>
                </c:pt>
                <c:pt idx="264">
                  <c:v>7/23/2012</c:v>
                </c:pt>
                <c:pt idx="265">
                  <c:v>7/18/2015</c:v>
                </c:pt>
                <c:pt idx="266">
                  <c:v>8/18/2016</c:v>
                </c:pt>
                <c:pt idx="267">
                  <c:v>9/2/2011</c:v>
                </c:pt>
                <c:pt idx="268">
                  <c:v>7/23/2015</c:v>
                </c:pt>
                <c:pt idx="269">
                  <c:v>7/13/2015</c:v>
                </c:pt>
                <c:pt idx="270">
                  <c:v>9/9/2015</c:v>
                </c:pt>
                <c:pt idx="271">
                  <c:v>9/25/2015</c:v>
                </c:pt>
                <c:pt idx="272">
                  <c:v>8/21/2014</c:v>
                </c:pt>
                <c:pt idx="273">
                  <c:v>9/29/2013</c:v>
                </c:pt>
                <c:pt idx="274">
                  <c:v>8/22/2014</c:v>
                </c:pt>
                <c:pt idx="275">
                  <c:v>9/30/2015</c:v>
                </c:pt>
                <c:pt idx="276">
                  <c:v>6/8/2012</c:v>
                </c:pt>
                <c:pt idx="277">
                  <c:v>9/6/2015</c:v>
                </c:pt>
                <c:pt idx="278">
                  <c:v>7/16/2012</c:v>
                </c:pt>
                <c:pt idx="279">
                  <c:v>8/1/2015</c:v>
                </c:pt>
                <c:pt idx="280">
                  <c:v>8/23/2016</c:v>
                </c:pt>
                <c:pt idx="281">
                  <c:v>9/1/2016</c:v>
                </c:pt>
                <c:pt idx="282">
                  <c:v>8/24/2014</c:v>
                </c:pt>
                <c:pt idx="283">
                  <c:v>7/17/2012</c:v>
                </c:pt>
                <c:pt idx="284">
                  <c:v>8/25/2016</c:v>
                </c:pt>
                <c:pt idx="285">
                  <c:v>7/17/2014</c:v>
                </c:pt>
                <c:pt idx="286">
                  <c:v>7/26/2012</c:v>
                </c:pt>
                <c:pt idx="287">
                  <c:v>7/18/2014</c:v>
                </c:pt>
                <c:pt idx="288">
                  <c:v>7/26/2014</c:v>
                </c:pt>
                <c:pt idx="289">
                  <c:v>9/16/2015</c:v>
                </c:pt>
                <c:pt idx="290">
                  <c:v>8/27/2016</c:v>
                </c:pt>
                <c:pt idx="291">
                  <c:v>9/17/2015</c:v>
                </c:pt>
                <c:pt idx="292">
                  <c:v>7/16/2014</c:v>
                </c:pt>
                <c:pt idx="293">
                  <c:v>9/19/2014</c:v>
                </c:pt>
                <c:pt idx="294">
                  <c:v>7/28/2015</c:v>
                </c:pt>
                <c:pt idx="295">
                  <c:v>9/2/2014</c:v>
                </c:pt>
                <c:pt idx="296">
                  <c:v>7/30/2014</c:v>
                </c:pt>
                <c:pt idx="297">
                  <c:v>7/18/2016</c:v>
                </c:pt>
                <c:pt idx="298">
                  <c:v>8/3/2016</c:v>
                </c:pt>
                <c:pt idx="299">
                  <c:v>9/22/2014</c:v>
                </c:pt>
                <c:pt idx="300">
                  <c:v>8/30/2011</c:v>
                </c:pt>
                <c:pt idx="301">
                  <c:v>9/24/2012</c:v>
                </c:pt>
                <c:pt idx="302">
                  <c:v>8/30/2014</c:v>
                </c:pt>
                <c:pt idx="303">
                  <c:v>9/26/2013</c:v>
                </c:pt>
                <c:pt idx="304">
                  <c:v>7/16/2016</c:v>
                </c:pt>
                <c:pt idx="305">
                  <c:v>8/1/2012</c:v>
                </c:pt>
                <c:pt idx="306">
                  <c:v>8/31/2014</c:v>
                </c:pt>
                <c:pt idx="307">
                  <c:v>9/3/2015</c:v>
                </c:pt>
                <c:pt idx="308">
                  <c:v>7/5/2016</c:v>
                </c:pt>
                <c:pt idx="309">
                  <c:v>9/30/2014</c:v>
                </c:pt>
                <c:pt idx="310">
                  <c:v>8/5/2015</c:v>
                </c:pt>
                <c:pt idx="311">
                  <c:v>9/5/2014</c:v>
                </c:pt>
                <c:pt idx="312">
                  <c:v>8/6/2015</c:v>
                </c:pt>
                <c:pt idx="313">
                  <c:v>9/6/2014</c:v>
                </c:pt>
                <c:pt idx="314">
                  <c:v>7/6/2011</c:v>
                </c:pt>
                <c:pt idx="315">
                  <c:v>7/1/2015</c:v>
                </c:pt>
                <c:pt idx="316">
                  <c:v>8/8/2016</c:v>
                </c:pt>
                <c:pt idx="317">
                  <c:v>9/9/2011</c:v>
                </c:pt>
                <c:pt idx="318">
                  <c:v>8/9/2015</c:v>
                </c:pt>
                <c:pt idx="319">
                  <c:v>8/9/2016</c:v>
                </c:pt>
                <c:pt idx="320">
                  <c:v>8/2/2015</c:v>
                </c:pt>
                <c:pt idx="321">
                  <c:v>8/20/2014</c:v>
                </c:pt>
                <c:pt idx="322">
                  <c:v>8/23/2011</c:v>
                </c:pt>
                <c:pt idx="323">
                  <c:v>6/24/2011</c:v>
                </c:pt>
                <c:pt idx="324">
                  <c:v>4/25/2016</c:v>
                </c:pt>
                <c:pt idx="325">
                  <c:v>5/6/2015</c:v>
                </c:pt>
                <c:pt idx="326">
                  <c:v>3/9/2016</c:v>
                </c:pt>
                <c:pt idx="327">
                  <c:v>6/13/2014</c:v>
                </c:pt>
                <c:pt idx="328">
                  <c:v>4/30/2014</c:v>
                </c:pt>
                <c:pt idx="329">
                  <c:v>6/28/2016</c:v>
                </c:pt>
                <c:pt idx="330">
                  <c:v>4/2/2014</c:v>
                </c:pt>
                <c:pt idx="331">
                  <c:v>5/8/2011</c:v>
                </c:pt>
                <c:pt idx="332">
                  <c:v>4/4/2012</c:v>
                </c:pt>
                <c:pt idx="333">
                  <c:v>6/10/2016</c:v>
                </c:pt>
                <c:pt idx="334">
                  <c:v>4/4/2015</c:v>
                </c:pt>
                <c:pt idx="335">
                  <c:v>6/21/2015</c:v>
                </c:pt>
                <c:pt idx="336">
                  <c:v>4/5/2011</c:v>
                </c:pt>
                <c:pt idx="337">
                  <c:v>6/25/2014</c:v>
                </c:pt>
                <c:pt idx="338">
                  <c:v>4/5/2012</c:v>
                </c:pt>
                <c:pt idx="339">
                  <c:v>6/4/2014</c:v>
                </c:pt>
                <c:pt idx="340">
                  <c:v>4/6/2013</c:v>
                </c:pt>
                <c:pt idx="341">
                  <c:v>5/7/2013</c:v>
                </c:pt>
                <c:pt idx="342">
                  <c:v>4/6/2015</c:v>
                </c:pt>
                <c:pt idx="343">
                  <c:v>5/8/2014</c:v>
                </c:pt>
                <c:pt idx="344">
                  <c:v>4/7/2014</c:v>
                </c:pt>
                <c:pt idx="345">
                  <c:v>4/14/2012</c:v>
                </c:pt>
                <c:pt idx="346">
                  <c:v>3/8/2016</c:v>
                </c:pt>
                <c:pt idx="347">
                  <c:v>6/12/2012</c:v>
                </c:pt>
                <c:pt idx="348">
                  <c:v>4/20/2015</c:v>
                </c:pt>
                <c:pt idx="349">
                  <c:v>6/15/2016</c:v>
                </c:pt>
                <c:pt idx="350">
                  <c:v>4/8/2016</c:v>
                </c:pt>
                <c:pt idx="351">
                  <c:v>6/23/2015</c:v>
                </c:pt>
                <c:pt idx="352">
                  <c:v>5/10/2012</c:v>
                </c:pt>
                <c:pt idx="353">
                  <c:v>4/29/2016</c:v>
                </c:pt>
                <c:pt idx="354">
                  <c:v>4/22/2016</c:v>
                </c:pt>
                <c:pt idx="355">
                  <c:v>6/28/2011</c:v>
                </c:pt>
                <c:pt idx="356">
                  <c:v>5/15/2014</c:v>
                </c:pt>
                <c:pt idx="357">
                  <c:v>6/3/2014</c:v>
                </c:pt>
                <c:pt idx="358">
                  <c:v>4/23/2012</c:v>
                </c:pt>
                <c:pt idx="359">
                  <c:v>5/5/2012</c:v>
                </c:pt>
                <c:pt idx="360">
                  <c:v>5/16/2016</c:v>
                </c:pt>
                <c:pt idx="361">
                  <c:v>5/6/2016</c:v>
                </c:pt>
                <c:pt idx="362">
                  <c:v>4/23/2013</c:v>
                </c:pt>
                <c:pt idx="363">
                  <c:v>5/7/2014</c:v>
                </c:pt>
                <c:pt idx="364">
                  <c:v>5/18/2016</c:v>
                </c:pt>
                <c:pt idx="365">
                  <c:v>5/8/2012</c:v>
                </c:pt>
                <c:pt idx="366">
                  <c:v>5/19/2014</c:v>
                </c:pt>
                <c:pt idx="367">
                  <c:v>5/8/2016</c:v>
                </c:pt>
                <c:pt idx="368">
                  <c:v>5/2/2012</c:v>
                </c:pt>
                <c:pt idx="369">
                  <c:v>4/26/2012</c:v>
                </c:pt>
                <c:pt idx="370">
                  <c:v>5/2/2016</c:v>
                </c:pt>
                <c:pt idx="371">
                  <c:v>4/26/2015</c:v>
                </c:pt>
                <c:pt idx="372">
                  <c:v>4/24/2012</c:v>
                </c:pt>
                <c:pt idx="373">
                  <c:v>6/11/2015</c:v>
                </c:pt>
                <c:pt idx="374">
                  <c:v>5/21/2016</c:v>
                </c:pt>
                <c:pt idx="375">
                  <c:v>6/12/2015</c:v>
                </c:pt>
                <c:pt idx="376">
                  <c:v>5/23/2015</c:v>
                </c:pt>
                <c:pt idx="377">
                  <c:v>6/14/2016</c:v>
                </c:pt>
                <c:pt idx="378">
                  <c:v>5/24/2011</c:v>
                </c:pt>
                <c:pt idx="379">
                  <c:v>6/18/2013</c:v>
                </c:pt>
                <c:pt idx="380">
                  <c:v>5/25/2015</c:v>
                </c:pt>
                <c:pt idx="381">
                  <c:v>6/22/2015</c:v>
                </c:pt>
                <c:pt idx="382">
                  <c:v>4/24/2016</c:v>
                </c:pt>
                <c:pt idx="383">
                  <c:v>6/23/2016</c:v>
                </c:pt>
                <c:pt idx="384">
                  <c:v>6/6/2015</c:v>
                </c:pt>
                <c:pt idx="385">
                  <c:v>6/24/2014</c:v>
                </c:pt>
                <c:pt idx="386">
                  <c:v>5/28/2014</c:v>
                </c:pt>
                <c:pt idx="387">
                  <c:v>6/24/2016</c:v>
                </c:pt>
                <c:pt idx="388">
                  <c:v>4/25/2013</c:v>
                </c:pt>
                <c:pt idx="389">
                  <c:v>6/27/2014</c:v>
                </c:pt>
                <c:pt idx="390">
                  <c:v>4/12/2016</c:v>
                </c:pt>
                <c:pt idx="391">
                  <c:v>6/28/2012</c:v>
                </c:pt>
                <c:pt idx="392">
                  <c:v>5/30/2015</c:v>
                </c:pt>
                <c:pt idx="393">
                  <c:v>4/16/2014</c:v>
                </c:pt>
                <c:pt idx="394">
                  <c:v>5/31/2015</c:v>
                </c:pt>
                <c:pt idx="395">
                  <c:v>6/3/2016</c:v>
                </c:pt>
                <c:pt idx="396">
                  <c:v>5/31/2016</c:v>
                </c:pt>
                <c:pt idx="397">
                  <c:v>6/6/2014</c:v>
                </c:pt>
                <c:pt idx="398">
                  <c:v>5/4/2016</c:v>
                </c:pt>
                <c:pt idx="399">
                  <c:v>3/27/2015</c:v>
                </c:pt>
                <c:pt idx="400">
                  <c:v>2/11/2014</c:v>
                </c:pt>
                <c:pt idx="401">
                  <c:v>12/8/2014</c:v>
                </c:pt>
                <c:pt idx="402">
                  <c:v>2/19/2015</c:v>
                </c:pt>
                <c:pt idx="403">
                  <c:v>3/22/2012</c:v>
                </c:pt>
                <c:pt idx="404">
                  <c:v>11/8/2014</c:v>
                </c:pt>
                <c:pt idx="405">
                  <c:v>2/18/2016</c:v>
                </c:pt>
                <c:pt idx="406">
                  <c:v>12/17/2014</c:v>
                </c:pt>
                <c:pt idx="407">
                  <c:v>12/1/2010</c:v>
                </c:pt>
                <c:pt idx="408">
                  <c:v>2/2/2016</c:v>
                </c:pt>
                <c:pt idx="409">
                  <c:v>3/2/2012</c:v>
                </c:pt>
                <c:pt idx="410">
                  <c:v>12/18/2013</c:v>
                </c:pt>
                <c:pt idx="411">
                  <c:v>2/14/2017</c:v>
                </c:pt>
                <c:pt idx="412">
                  <c:v>2/21/2012</c:v>
                </c:pt>
                <c:pt idx="413">
                  <c:v>12/15/2016</c:v>
                </c:pt>
                <c:pt idx="414">
                  <c:v>2/21/2013</c:v>
                </c:pt>
                <c:pt idx="415">
                  <c:v>11/9/2016</c:v>
                </c:pt>
                <c:pt idx="416">
                  <c:v>2/22/2015</c:v>
                </c:pt>
                <c:pt idx="417">
                  <c:v>3/14/2016</c:v>
                </c:pt>
                <c:pt idx="418">
                  <c:v>2/22/2016</c:v>
                </c:pt>
                <c:pt idx="419">
                  <c:v>3/18/2013</c:v>
                </c:pt>
                <c:pt idx="420">
                  <c:v>12/2/2014</c:v>
                </c:pt>
                <c:pt idx="421">
                  <c:v>2/13/2017</c:v>
                </c:pt>
                <c:pt idx="422">
                  <c:v>12/2/2015</c:v>
                </c:pt>
                <c:pt idx="423">
                  <c:v>3/2/2016</c:v>
                </c:pt>
                <c:pt idx="424">
                  <c:v>3/5/2012</c:v>
                </c:pt>
                <c:pt idx="425">
                  <c:v>12/1/2015</c:v>
                </c:pt>
                <c:pt idx="426">
                  <c:v>12/20/2016</c:v>
                </c:pt>
                <c:pt idx="427">
                  <c:v>2/15/2015</c:v>
                </c:pt>
                <c:pt idx="428">
                  <c:v>12/22/2014</c:v>
                </c:pt>
                <c:pt idx="429">
                  <c:v>3/28/2016</c:v>
                </c:pt>
                <c:pt idx="430">
                  <c:v>2/26/2015</c:v>
                </c:pt>
                <c:pt idx="431">
                  <c:v>12/16/2011</c:v>
                </c:pt>
                <c:pt idx="432">
                  <c:v>11/8/2016</c:v>
                </c:pt>
                <c:pt idx="433">
                  <c:v>3/4/2016</c:v>
                </c:pt>
                <c:pt idx="434">
                  <c:v>2/27/2015</c:v>
                </c:pt>
                <c:pt idx="435">
                  <c:v>3/10/2015</c:v>
                </c:pt>
                <c:pt idx="436">
                  <c:v>2/29/2016</c:v>
                </c:pt>
                <c:pt idx="437">
                  <c:v>3/13/2016</c:v>
                </c:pt>
                <c:pt idx="438">
                  <c:v>2/3/2014</c:v>
                </c:pt>
                <c:pt idx="439">
                  <c:v>12/9/2014</c:v>
                </c:pt>
                <c:pt idx="440">
                  <c:v>12/27/2012</c:v>
                </c:pt>
                <c:pt idx="441">
                  <c:v>12/1/2014</c:v>
                </c:pt>
                <c:pt idx="442">
                  <c:v>2/4/2015</c:v>
                </c:pt>
                <c:pt idx="443">
                  <c:v>2/10/2015</c:v>
                </c:pt>
                <c:pt idx="444">
                  <c:v>2/5/2015</c:v>
                </c:pt>
                <c:pt idx="445">
                  <c:v>3/18/2016</c:v>
                </c:pt>
                <c:pt idx="446">
                  <c:v>2/5/2016</c:v>
                </c:pt>
                <c:pt idx="447">
                  <c:v>3/19/2015</c:v>
                </c:pt>
                <c:pt idx="448">
                  <c:v>2/6/2012</c:v>
                </c:pt>
                <c:pt idx="449">
                  <c:v>3/2/2015</c:v>
                </c:pt>
                <c:pt idx="450">
                  <c:v>2/6/2015</c:v>
                </c:pt>
                <c:pt idx="451">
                  <c:v>2/14/2013</c:v>
                </c:pt>
                <c:pt idx="452">
                  <c:v>11/9/2015</c:v>
                </c:pt>
                <c:pt idx="453">
                  <c:v>3/22/2013</c:v>
                </c:pt>
                <c:pt idx="454">
                  <c:v>12/3/2012</c:v>
                </c:pt>
                <c:pt idx="455">
                  <c:v>3/24/2011</c:v>
                </c:pt>
                <c:pt idx="456">
                  <c:v>2/7/2015</c:v>
                </c:pt>
                <c:pt idx="457">
                  <c:v>3/25/2015</c:v>
                </c:pt>
                <c:pt idx="458">
                  <c:v>12/3/2013</c:v>
                </c:pt>
                <c:pt idx="459">
                  <c:v>2/15/2016</c:v>
                </c:pt>
                <c:pt idx="460">
                  <c:v>12/3/2015</c:v>
                </c:pt>
                <c:pt idx="461">
                  <c:v>12/1/2016</c:v>
                </c:pt>
                <c:pt idx="462">
                  <c:v>2/8/2015</c:v>
                </c:pt>
                <c:pt idx="463">
                  <c:v>11/5/2014</c:v>
                </c:pt>
                <c:pt idx="464">
                  <c:v>2/8/2017</c:v>
                </c:pt>
                <c:pt idx="465">
                  <c:v>3/30/2011</c:v>
                </c:pt>
                <c:pt idx="466">
                  <c:v>12/6/2011</c:v>
                </c:pt>
                <c:pt idx="467">
                  <c:v>3/30/2016</c:v>
                </c:pt>
                <c:pt idx="468">
                  <c:v>2/9/2016</c:v>
                </c:pt>
                <c:pt idx="469">
                  <c:v>3/4/2015</c:v>
                </c:pt>
                <c:pt idx="470">
                  <c:v>12/6/2012</c:v>
                </c:pt>
                <c:pt idx="471">
                  <c:v>2/19/2013</c:v>
                </c:pt>
                <c:pt idx="472">
                  <c:v>12/6/2016</c:v>
                </c:pt>
                <c:pt idx="473">
                  <c:v>2/24/2015</c:v>
                </c:pt>
                <c:pt idx="474">
                  <c:v>2/2/2017</c:v>
                </c:pt>
                <c:pt idx="475">
                  <c:v>10/21/2016</c:v>
                </c:pt>
                <c:pt idx="476">
                  <c:v>1/18/2016</c:v>
                </c:pt>
                <c:pt idx="477">
                  <c:v>10/5/2015</c:v>
                </c:pt>
                <c:pt idx="478">
                  <c:v>1/24/2014</c:v>
                </c:pt>
                <c:pt idx="479">
                  <c:v>11/22/2016</c:v>
                </c:pt>
                <c:pt idx="480">
                  <c:v>1/1/2016</c:v>
                </c:pt>
                <c:pt idx="481">
                  <c:v>10/3/2013</c:v>
                </c:pt>
                <c:pt idx="482">
                  <c:v>1/25/2016</c:v>
                </c:pt>
                <c:pt idx="483">
                  <c:v>11/10/2014</c:v>
                </c:pt>
                <c:pt idx="484">
                  <c:v>1/26/2017</c:v>
                </c:pt>
                <c:pt idx="485">
                  <c:v>1/19/2012</c:v>
                </c:pt>
                <c:pt idx="486">
                  <c:v>1/27/2014</c:v>
                </c:pt>
                <c:pt idx="487">
                  <c:v>11/28/2014</c:v>
                </c:pt>
                <c:pt idx="488">
                  <c:v>1/27/2016</c:v>
                </c:pt>
                <c:pt idx="489">
                  <c:v>10/26/2015</c:v>
                </c:pt>
                <c:pt idx="490">
                  <c:v>1/28/2014</c:v>
                </c:pt>
                <c:pt idx="491">
                  <c:v>1/16/2017</c:v>
                </c:pt>
                <c:pt idx="492">
                  <c:v>1/28/2015</c:v>
                </c:pt>
                <c:pt idx="493">
                  <c:v>10/9/2014</c:v>
                </c:pt>
                <c:pt idx="494">
                  <c:v>1/29/2015</c:v>
                </c:pt>
                <c:pt idx="495">
                  <c:v>11/14/2015</c:v>
                </c:pt>
                <c:pt idx="496">
                  <c:v>1/12/2017</c:v>
                </c:pt>
                <c:pt idx="497">
                  <c:v>11/16/2016</c:v>
                </c:pt>
                <c:pt idx="498">
                  <c:v>1/31/2016</c:v>
                </c:pt>
                <c:pt idx="499">
                  <c:v>11/2/2016</c:v>
                </c:pt>
                <c:pt idx="500">
                  <c:v>1/6/2015</c:v>
                </c:pt>
                <c:pt idx="501">
                  <c:v>11/25/2013</c:v>
                </c:pt>
                <c:pt idx="502">
                  <c:v>1/6/2017</c:v>
                </c:pt>
                <c:pt idx="503">
                  <c:v>11/29/2016</c:v>
                </c:pt>
                <c:pt idx="504">
                  <c:v>1/7/2014</c:v>
                </c:pt>
                <c:pt idx="505">
                  <c:v>10/23/2012</c:v>
                </c:pt>
                <c:pt idx="506">
                  <c:v>10/1/2014</c:v>
                </c:pt>
                <c:pt idx="507">
                  <c:v>10/28/2014</c:v>
                </c:pt>
                <c:pt idx="508">
                  <c:v>1/13/2015</c:v>
                </c:pt>
                <c:pt idx="509">
                  <c:v>10/31/2013</c:v>
                </c:pt>
                <c:pt idx="510">
                  <c:v>10/1/2016</c:v>
                </c:pt>
                <c:pt idx="511">
                  <c:v>10/4/2016</c:v>
                </c:pt>
                <c:pt idx="512">
                  <c:v>1/13/2016</c:v>
                </c:pt>
                <c:pt idx="513">
                  <c:v>1/17/2012</c:v>
                </c:pt>
                <c:pt idx="514">
                  <c:v>10/10/2013</c:v>
                </c:pt>
                <c:pt idx="515">
                  <c:v>11/1/2014</c:v>
                </c:pt>
                <c:pt idx="516">
                  <c:v>10/12/2016</c:v>
                </c:pt>
                <c:pt idx="517">
                  <c:v>11/12/2014</c:v>
                </c:pt>
                <c:pt idx="518">
                  <c:v>10/13/2015</c:v>
                </c:pt>
                <c:pt idx="519">
                  <c:v>1/18/2014</c:v>
                </c:pt>
                <c:pt idx="520">
                  <c:v>10/13/2016</c:v>
                </c:pt>
                <c:pt idx="521">
                  <c:v>11/16/2015</c:v>
                </c:pt>
                <c:pt idx="522">
                  <c:v>1/14/2016</c:v>
                </c:pt>
                <c:pt idx="523">
                  <c:v>11/18/2014</c:v>
                </c:pt>
                <c:pt idx="524">
                  <c:v>10/16/2014</c:v>
                </c:pt>
                <c:pt idx="525">
                  <c:v>11/19/2016</c:v>
                </c:pt>
                <c:pt idx="526">
                  <c:v>10/17/2015</c:v>
                </c:pt>
                <c:pt idx="527">
                  <c:v>11/20/2014</c:v>
                </c:pt>
                <c:pt idx="528">
                  <c:v>1/15/2015</c:v>
                </c:pt>
                <c:pt idx="529">
                  <c:v>11/23/2016</c:v>
                </c:pt>
                <c:pt idx="530">
                  <c:v>10/19/2014</c:v>
                </c:pt>
                <c:pt idx="531">
                  <c:v>11/25/2014</c:v>
                </c:pt>
                <c:pt idx="532">
                  <c:v>10/2/2012</c:v>
                </c:pt>
                <c:pt idx="533">
                  <c:v>1/2/2013</c:v>
                </c:pt>
                <c:pt idx="534">
                  <c:v>10/2/2015</c:v>
                </c:pt>
                <c:pt idx="535">
                  <c:v>11/3/2014</c:v>
                </c:pt>
                <c:pt idx="536">
                  <c:v>10/21/2014</c:v>
                </c:pt>
                <c:pt idx="537">
                  <c:v>10/25/2013</c:v>
                </c:pt>
                <c:pt idx="538">
                  <c:v>9/21/2012</c:v>
                </c:pt>
                <c:pt idx="539">
                  <c:v>7/19/2010</c:v>
                </c:pt>
                <c:pt idx="540">
                  <c:v>9/6/2012</c:v>
                </c:pt>
                <c:pt idx="541">
                  <c:v>7/9/2013</c:v>
                </c:pt>
                <c:pt idx="542">
                  <c:v>7/3/2015</c:v>
                </c:pt>
                <c:pt idx="543">
                  <c:v>7/19/2014</c:v>
                </c:pt>
                <c:pt idx="544">
                  <c:v>9/26/2015</c:v>
                </c:pt>
                <c:pt idx="545">
                  <c:v>7/9/2015</c:v>
                </c:pt>
                <c:pt idx="546">
                  <c:v>8/5/2013</c:v>
                </c:pt>
                <c:pt idx="547">
                  <c:v>7/9/2016</c:v>
                </c:pt>
                <c:pt idx="548">
                  <c:v>9/11/2013</c:v>
                </c:pt>
                <c:pt idx="549">
                  <c:v>8/1/2013</c:v>
                </c:pt>
                <c:pt idx="550">
                  <c:v>7/30/2012</c:v>
                </c:pt>
                <c:pt idx="551">
                  <c:v>7/11/2015</c:v>
                </c:pt>
                <c:pt idx="552">
                  <c:v>9/24/2011</c:v>
                </c:pt>
                <c:pt idx="553">
                  <c:v>8/1/2016</c:v>
                </c:pt>
                <c:pt idx="554">
                  <c:v>9/30/2016</c:v>
                </c:pt>
                <c:pt idx="555">
                  <c:v>8/10/2014</c:v>
                </c:pt>
                <c:pt idx="556">
                  <c:v>9/8/2010</c:v>
                </c:pt>
                <c:pt idx="557">
                  <c:v>7/12/2014</c:v>
                </c:pt>
                <c:pt idx="558">
                  <c:v>7/27/2014</c:v>
                </c:pt>
                <c:pt idx="559">
                  <c:v>7/12/2015</c:v>
                </c:pt>
                <c:pt idx="560">
                  <c:v>7/28/2014</c:v>
                </c:pt>
                <c:pt idx="561">
                  <c:v>8/11/2016</c:v>
                </c:pt>
                <c:pt idx="562">
                  <c:v>9/14/2009</c:v>
                </c:pt>
                <c:pt idx="563">
                  <c:v>7/20/2012</c:v>
                </c:pt>
                <c:pt idx="564">
                  <c:v>9/16/2013</c:v>
                </c:pt>
                <c:pt idx="565">
                  <c:v>8/12/2015</c:v>
                </c:pt>
                <c:pt idx="566">
                  <c:v>7/31/2012</c:v>
                </c:pt>
                <c:pt idx="567">
                  <c:v>8/13/2014</c:v>
                </c:pt>
                <c:pt idx="568">
                  <c:v>9/22/2015</c:v>
                </c:pt>
                <c:pt idx="569">
                  <c:v>8/13/2015</c:v>
                </c:pt>
                <c:pt idx="570">
                  <c:v>7/5/2011</c:v>
                </c:pt>
                <c:pt idx="571">
                  <c:v>8/14/2012</c:v>
                </c:pt>
                <c:pt idx="572">
                  <c:v>9/3/2014</c:v>
                </c:pt>
                <c:pt idx="573">
                  <c:v>8/14/2013</c:v>
                </c:pt>
                <c:pt idx="574">
                  <c:v>9/5/2012</c:v>
                </c:pt>
                <c:pt idx="575">
                  <c:v>6/8/2014</c:v>
                </c:pt>
                <c:pt idx="576">
                  <c:v>9/7/2011</c:v>
                </c:pt>
                <c:pt idx="577">
                  <c:v>7/13/2009</c:v>
                </c:pt>
                <c:pt idx="578">
                  <c:v>7/11/2013</c:v>
                </c:pt>
                <c:pt idx="579">
                  <c:v>8/14/2016</c:v>
                </c:pt>
                <c:pt idx="580">
                  <c:v>8/6/2011</c:v>
                </c:pt>
                <c:pt idx="581">
                  <c:v>8/15/2012</c:v>
                </c:pt>
                <c:pt idx="582">
                  <c:v>8/7/2014</c:v>
                </c:pt>
                <c:pt idx="583">
                  <c:v>8/15/2014</c:v>
                </c:pt>
                <c:pt idx="584">
                  <c:v>8/9/2014</c:v>
                </c:pt>
                <c:pt idx="585">
                  <c:v>8/15/2016</c:v>
                </c:pt>
                <c:pt idx="586">
                  <c:v>9/1/2014</c:v>
                </c:pt>
                <c:pt idx="587">
                  <c:v>8/16/2011</c:v>
                </c:pt>
                <c:pt idx="588">
                  <c:v>9/12/2012</c:v>
                </c:pt>
                <c:pt idx="589">
                  <c:v>8/16/2013</c:v>
                </c:pt>
                <c:pt idx="590">
                  <c:v>7/3/2013</c:v>
                </c:pt>
                <c:pt idx="591">
                  <c:v>8/16/2015</c:v>
                </c:pt>
                <c:pt idx="592">
                  <c:v>7/3/2016</c:v>
                </c:pt>
                <c:pt idx="593">
                  <c:v>8/16/2016</c:v>
                </c:pt>
                <c:pt idx="594">
                  <c:v>9/16/2016</c:v>
                </c:pt>
                <c:pt idx="595">
                  <c:v>8/17/2011</c:v>
                </c:pt>
                <c:pt idx="596">
                  <c:v>7/30/2016</c:v>
                </c:pt>
                <c:pt idx="597">
                  <c:v>8/17/2014</c:v>
                </c:pt>
                <c:pt idx="598">
                  <c:v>9/20/2011</c:v>
                </c:pt>
                <c:pt idx="599">
                  <c:v>7/13/2014</c:v>
                </c:pt>
                <c:pt idx="600">
                  <c:v>9/22/2011</c:v>
                </c:pt>
                <c:pt idx="601">
                  <c:v>7/21/2015</c:v>
                </c:pt>
                <c:pt idx="602">
                  <c:v>9/23/2014</c:v>
                </c:pt>
                <c:pt idx="603">
                  <c:v>6/9/2015</c:v>
                </c:pt>
                <c:pt idx="604">
                  <c:v>9/24/2015</c:v>
                </c:pt>
                <c:pt idx="605">
                  <c:v>7/22/2011</c:v>
                </c:pt>
                <c:pt idx="606">
                  <c:v>9/26/2012</c:v>
                </c:pt>
                <c:pt idx="607">
                  <c:v>8/19/2014</c:v>
                </c:pt>
                <c:pt idx="608">
                  <c:v>9/27/2016</c:v>
                </c:pt>
                <c:pt idx="609">
                  <c:v>8/19/2015</c:v>
                </c:pt>
                <c:pt idx="610">
                  <c:v>7/6/2015</c:v>
                </c:pt>
                <c:pt idx="611">
                  <c:v>8/2/2011</c:v>
                </c:pt>
                <c:pt idx="612">
                  <c:v>9/4/2013</c:v>
                </c:pt>
                <c:pt idx="613">
                  <c:v>8/2/2014</c:v>
                </c:pt>
                <c:pt idx="614">
                  <c:v>7/11/2011</c:v>
                </c:pt>
                <c:pt idx="615">
                  <c:v>7/22/2012</c:v>
                </c:pt>
                <c:pt idx="616">
                  <c:v>7/17/2015</c:v>
                </c:pt>
                <c:pt idx="617">
                  <c:v>8/2/2016</c:v>
                </c:pt>
                <c:pt idx="618">
                  <c:v>7/8/2012</c:v>
                </c:pt>
                <c:pt idx="619">
                  <c:v>8/20/2013</c:v>
                </c:pt>
                <c:pt idx="620">
                  <c:v>9/9/2010</c:v>
                </c:pt>
                <c:pt idx="621">
                  <c:v>7/22/2013</c:v>
                </c:pt>
                <c:pt idx="622">
                  <c:v>9/9/2016</c:v>
                </c:pt>
                <c:pt idx="623">
                  <c:v>8/20/2015</c:v>
                </c:pt>
                <c:pt idx="624">
                  <c:v>8/5/2014</c:v>
                </c:pt>
                <c:pt idx="625">
                  <c:v>8/20/2016</c:v>
                </c:pt>
                <c:pt idx="626">
                  <c:v>8/6/2012</c:v>
                </c:pt>
                <c:pt idx="627">
                  <c:v>8/21/2013</c:v>
                </c:pt>
                <c:pt idx="628">
                  <c:v>8/7/2013</c:v>
                </c:pt>
                <c:pt idx="629">
                  <c:v>8/21/2015</c:v>
                </c:pt>
                <c:pt idx="630">
                  <c:v>8/7/2015</c:v>
                </c:pt>
                <c:pt idx="631">
                  <c:v>8/22/2012</c:v>
                </c:pt>
                <c:pt idx="632">
                  <c:v>8/9/2013</c:v>
                </c:pt>
                <c:pt idx="633">
                  <c:v>8/22/2016</c:v>
                </c:pt>
                <c:pt idx="634">
                  <c:v>7/28/2013</c:v>
                </c:pt>
                <c:pt idx="635">
                  <c:v>7/22/2016</c:v>
                </c:pt>
                <c:pt idx="636">
                  <c:v>9/1/2013</c:v>
                </c:pt>
                <c:pt idx="637">
                  <c:v>8/23/2013</c:v>
                </c:pt>
                <c:pt idx="638">
                  <c:v>9/11/2012</c:v>
                </c:pt>
                <c:pt idx="639">
                  <c:v>8/23/2015</c:v>
                </c:pt>
                <c:pt idx="640">
                  <c:v>7/29/2011</c:v>
                </c:pt>
                <c:pt idx="641">
                  <c:v>7/23/2014</c:v>
                </c:pt>
                <c:pt idx="642">
                  <c:v>7/29/2013</c:v>
                </c:pt>
                <c:pt idx="643">
                  <c:v>8/24/2012</c:v>
                </c:pt>
                <c:pt idx="644">
                  <c:v>7/29/2015</c:v>
                </c:pt>
                <c:pt idx="645">
                  <c:v>7/1/2014</c:v>
                </c:pt>
                <c:pt idx="646">
                  <c:v>9/15/2010</c:v>
                </c:pt>
                <c:pt idx="647">
                  <c:v>8/24/2015</c:v>
                </c:pt>
                <c:pt idx="648">
                  <c:v>9/15/2015</c:v>
                </c:pt>
                <c:pt idx="649">
                  <c:v>8/24/2016</c:v>
                </c:pt>
                <c:pt idx="650">
                  <c:v>9/16/2011</c:v>
                </c:pt>
                <c:pt idx="651">
                  <c:v>8/25/2009</c:v>
                </c:pt>
                <c:pt idx="652">
                  <c:v>9/16/2014</c:v>
                </c:pt>
                <c:pt idx="653">
                  <c:v>8/25/2012</c:v>
                </c:pt>
                <c:pt idx="654">
                  <c:v>9/17/2012</c:v>
                </c:pt>
                <c:pt idx="655">
                  <c:v>8/25/2014</c:v>
                </c:pt>
                <c:pt idx="656">
                  <c:v>9/18/2014</c:v>
                </c:pt>
                <c:pt idx="657">
                  <c:v>8/25/2015</c:v>
                </c:pt>
                <c:pt idx="658">
                  <c:v>9/19/2016</c:v>
                </c:pt>
                <c:pt idx="659">
                  <c:v>7/23/2016</c:v>
                </c:pt>
                <c:pt idx="660">
                  <c:v>7/31/2013</c:v>
                </c:pt>
                <c:pt idx="661">
                  <c:v>8/26/2010</c:v>
                </c:pt>
                <c:pt idx="662">
                  <c:v>7/10/2014</c:v>
                </c:pt>
                <c:pt idx="663">
                  <c:v>8/26/2012</c:v>
                </c:pt>
                <c:pt idx="664">
                  <c:v>9/21/2016</c:v>
                </c:pt>
                <c:pt idx="665">
                  <c:v>7/24/2014</c:v>
                </c:pt>
                <c:pt idx="666">
                  <c:v>9/22/2012</c:v>
                </c:pt>
                <c:pt idx="667">
                  <c:v>8/26/2015</c:v>
                </c:pt>
                <c:pt idx="668">
                  <c:v>9/23/2009</c:v>
                </c:pt>
                <c:pt idx="669">
                  <c:v>8/26/2016</c:v>
                </c:pt>
                <c:pt idx="670">
                  <c:v>9/23/2016</c:v>
                </c:pt>
                <c:pt idx="671">
                  <c:v>7/24/2015</c:v>
                </c:pt>
                <c:pt idx="672">
                  <c:v>7/4/2016</c:v>
                </c:pt>
                <c:pt idx="673">
                  <c:v>8/27/2015</c:v>
                </c:pt>
                <c:pt idx="674">
                  <c:v>9/25/2013</c:v>
                </c:pt>
                <c:pt idx="675">
                  <c:v>7/25/2014</c:v>
                </c:pt>
                <c:pt idx="676">
                  <c:v>9/26/2011</c:v>
                </c:pt>
                <c:pt idx="677">
                  <c:v>8/28/2011</c:v>
                </c:pt>
                <c:pt idx="678">
                  <c:v>7/5/2012</c:v>
                </c:pt>
                <c:pt idx="679">
                  <c:v>8/28/2012</c:v>
                </c:pt>
                <c:pt idx="680">
                  <c:v>9/27/2014</c:v>
                </c:pt>
                <c:pt idx="681">
                  <c:v>8/29/2012</c:v>
                </c:pt>
                <c:pt idx="682">
                  <c:v>7/16/2015</c:v>
                </c:pt>
                <c:pt idx="683">
                  <c:v>8/29/2014</c:v>
                </c:pt>
                <c:pt idx="684">
                  <c:v>7/6/2014</c:v>
                </c:pt>
                <c:pt idx="685">
                  <c:v>7/14/2016</c:v>
                </c:pt>
                <c:pt idx="686">
                  <c:v>7/10/2016</c:v>
                </c:pt>
                <c:pt idx="687">
                  <c:v>8/3/2011</c:v>
                </c:pt>
                <c:pt idx="688">
                  <c:v>9/4/2012</c:v>
                </c:pt>
                <c:pt idx="689">
                  <c:v>7/26/2011</c:v>
                </c:pt>
                <c:pt idx="690">
                  <c:v>9/4/2014</c:v>
                </c:pt>
                <c:pt idx="691">
                  <c:v>6/8/2016</c:v>
                </c:pt>
                <c:pt idx="692">
                  <c:v>7/7/2011</c:v>
                </c:pt>
                <c:pt idx="693">
                  <c:v>8/30/2012</c:v>
                </c:pt>
                <c:pt idx="694">
                  <c:v>9/5/2016</c:v>
                </c:pt>
                <c:pt idx="695">
                  <c:v>7/1/2016</c:v>
                </c:pt>
                <c:pt idx="696">
                  <c:v>9/6/2013</c:v>
                </c:pt>
                <c:pt idx="697">
                  <c:v>7/15/2016</c:v>
                </c:pt>
                <c:pt idx="698">
                  <c:v>7/8/2011</c:v>
                </c:pt>
                <c:pt idx="699">
                  <c:v>8/31/2012</c:v>
                </c:pt>
                <c:pt idx="700">
                  <c:v>9/7/2013</c:v>
                </c:pt>
                <c:pt idx="701">
                  <c:v>7/26/2016</c:v>
                </c:pt>
                <c:pt idx="702">
                  <c:v>9/7/2015</c:v>
                </c:pt>
                <c:pt idx="703">
                  <c:v>8/31/2015</c:v>
                </c:pt>
                <c:pt idx="704">
                  <c:v>9/8/2015</c:v>
                </c:pt>
                <c:pt idx="705">
                  <c:v>7/27/2011</c:v>
                </c:pt>
                <c:pt idx="706">
                  <c:v>7/17/2016</c:v>
                </c:pt>
                <c:pt idx="707">
                  <c:v>8/4/2015</c:v>
                </c:pt>
                <c:pt idx="708">
                  <c:v>7/11/2014</c:v>
                </c:pt>
                <c:pt idx="709">
                  <c:v>8/4/2016</c:v>
                </c:pt>
                <c:pt idx="710">
                  <c:v>#VALUE!</c:v>
                </c:pt>
                <c:pt idx="711">
                  <c:v>8/5/2010</c:v>
                </c:pt>
                <c:pt idx="712">
                  <c:v>8/8/2013</c:v>
                </c:pt>
                <c:pt idx="713">
                  <c:v>6/22/2014</c:v>
                </c:pt>
                <c:pt idx="714">
                  <c:v>4/19/2013</c:v>
                </c:pt>
                <c:pt idx="715">
                  <c:v>5/20/2015</c:v>
                </c:pt>
                <c:pt idx="716">
                  <c:v>5/21/2013</c:v>
                </c:pt>
                <c:pt idx="717">
                  <c:v>6/19/2011</c:v>
                </c:pt>
                <c:pt idx="718">
                  <c:v>4/11/2013</c:v>
                </c:pt>
                <c:pt idx="719">
                  <c:v>6/26/2013</c:v>
                </c:pt>
                <c:pt idx="720">
                  <c:v>4/8/2013</c:v>
                </c:pt>
                <c:pt idx="721">
                  <c:v>6/13/2013</c:v>
                </c:pt>
                <c:pt idx="722">
                  <c:v>4/8/2014</c:v>
                </c:pt>
                <c:pt idx="723">
                  <c:v>6/17/2015</c:v>
                </c:pt>
                <c:pt idx="724">
                  <c:v>3/9/2017</c:v>
                </c:pt>
                <c:pt idx="725">
                  <c:v>6/20/2013</c:v>
                </c:pt>
                <c:pt idx="726">
                  <c:v>4/24/2015</c:v>
                </c:pt>
                <c:pt idx="727">
                  <c:v>6/24/2013</c:v>
                </c:pt>
                <c:pt idx="728">
                  <c:v>6/7/2016</c:v>
                </c:pt>
                <c:pt idx="729">
                  <c:v>6/28/2013</c:v>
                </c:pt>
                <c:pt idx="730">
                  <c:v>5/23/2011</c:v>
                </c:pt>
                <c:pt idx="731">
                  <c:v>3/8/2013</c:v>
                </c:pt>
                <c:pt idx="732">
                  <c:v>5/23/2014</c:v>
                </c:pt>
                <c:pt idx="733">
                  <c:v>4/19/2012</c:v>
                </c:pt>
                <c:pt idx="734">
                  <c:v>4/3/2016</c:v>
                </c:pt>
                <c:pt idx="735">
                  <c:v>6/17/2010</c:v>
                </c:pt>
                <c:pt idx="736">
                  <c:v>5/24/2010</c:v>
                </c:pt>
                <c:pt idx="737">
                  <c:v>5/16/2015</c:v>
                </c:pt>
                <c:pt idx="738">
                  <c:v>4/2/2015</c:v>
                </c:pt>
                <c:pt idx="739">
                  <c:v>4/29/2013</c:v>
                </c:pt>
                <c:pt idx="740">
                  <c:v>5/24/2012</c:v>
                </c:pt>
                <c:pt idx="741">
                  <c:v>4/4/2013</c:v>
                </c:pt>
                <c:pt idx="742">
                  <c:v>5/24/2014</c:v>
                </c:pt>
                <c:pt idx="743">
                  <c:v>4/23/2014</c:v>
                </c:pt>
                <c:pt idx="744">
                  <c:v>5/24/2015</c:v>
                </c:pt>
                <c:pt idx="745">
                  <c:v>6/25/2012</c:v>
                </c:pt>
                <c:pt idx="746">
                  <c:v>5/24/2016</c:v>
                </c:pt>
                <c:pt idx="747">
                  <c:v>4/3/2011</c:v>
                </c:pt>
                <c:pt idx="748">
                  <c:v>4/9/2013</c:v>
                </c:pt>
                <c:pt idx="749">
                  <c:v>6/29/2016</c:v>
                </c:pt>
                <c:pt idx="750">
                  <c:v>4/9/2014</c:v>
                </c:pt>
                <c:pt idx="751">
                  <c:v>6/4/2013</c:v>
                </c:pt>
                <c:pt idx="752">
                  <c:v>5/26/2010</c:v>
                </c:pt>
                <c:pt idx="753">
                  <c:v>4/10/2015</c:v>
                </c:pt>
                <c:pt idx="754">
                  <c:v>5/26/2011</c:v>
                </c:pt>
                <c:pt idx="755">
                  <c:v>6/13/2015</c:v>
                </c:pt>
                <c:pt idx="756">
                  <c:v>4/25/2012</c:v>
                </c:pt>
                <c:pt idx="757">
                  <c:v>5/16/2011</c:v>
                </c:pt>
                <c:pt idx="758">
                  <c:v>4/11/2015</c:v>
                </c:pt>
                <c:pt idx="759">
                  <c:v>4/14/2015</c:v>
                </c:pt>
                <c:pt idx="760">
                  <c:v>4/20/2016</c:v>
                </c:pt>
                <c:pt idx="761">
                  <c:v>6/17/2013</c:v>
                </c:pt>
                <c:pt idx="762">
                  <c:v>6/7/2013</c:v>
                </c:pt>
                <c:pt idx="763">
                  <c:v>6/18/2010</c:v>
                </c:pt>
                <c:pt idx="764">
                  <c:v>4/17/2016</c:v>
                </c:pt>
                <c:pt idx="765">
                  <c:v>4/27/2016</c:v>
                </c:pt>
                <c:pt idx="766">
                  <c:v>4/12/2011</c:v>
                </c:pt>
                <c:pt idx="767">
                  <c:v>4/29/2011</c:v>
                </c:pt>
                <c:pt idx="768">
                  <c:v>5/28/2011</c:v>
                </c:pt>
                <c:pt idx="769">
                  <c:v>4/29/2015</c:v>
                </c:pt>
                <c:pt idx="770">
                  <c:v>5/28/2013</c:v>
                </c:pt>
                <c:pt idx="771">
                  <c:v>6/20/2016</c:v>
                </c:pt>
                <c:pt idx="772">
                  <c:v>4/9/2016</c:v>
                </c:pt>
                <c:pt idx="773">
                  <c:v>6/22/2012</c:v>
                </c:pt>
                <c:pt idx="774">
                  <c:v>4/12/2013</c:v>
                </c:pt>
                <c:pt idx="775">
                  <c:v>6/22/2016</c:v>
                </c:pt>
                <c:pt idx="776">
                  <c:v>4/12/2015</c:v>
                </c:pt>
                <c:pt idx="777">
                  <c:v>6/24/2010</c:v>
                </c:pt>
                <c:pt idx="778">
                  <c:v>5/29/2013</c:v>
                </c:pt>
                <c:pt idx="779">
                  <c:v>4/7/2013</c:v>
                </c:pt>
                <c:pt idx="780">
                  <c:v>5/1/2010</c:v>
                </c:pt>
                <c:pt idx="781">
                  <c:v>4/23/2015</c:v>
                </c:pt>
                <c:pt idx="782">
                  <c:v>5/29/2016</c:v>
                </c:pt>
                <c:pt idx="783">
                  <c:v>6/27/2013</c:v>
                </c:pt>
                <c:pt idx="784">
                  <c:v>5/3/2011</c:v>
                </c:pt>
                <c:pt idx="785">
                  <c:v>4/2/2011</c:v>
                </c:pt>
                <c:pt idx="786">
                  <c:v>4/21/2012</c:v>
                </c:pt>
                <c:pt idx="787">
                  <c:v>4/23/2016</c:v>
                </c:pt>
                <c:pt idx="788">
                  <c:v>5/30/2013</c:v>
                </c:pt>
                <c:pt idx="789">
                  <c:v>6/3/2011</c:v>
                </c:pt>
                <c:pt idx="790">
                  <c:v>4/18/2014</c:v>
                </c:pt>
                <c:pt idx="791">
                  <c:v>4/3/2012</c:v>
                </c:pt>
                <c:pt idx="792">
                  <c:v>4/1/2015</c:v>
                </c:pt>
                <c:pt idx="793">
                  <c:v>6/5/2012</c:v>
                </c:pt>
                <c:pt idx="794">
                  <c:v>5/30/2016</c:v>
                </c:pt>
                <c:pt idx="795">
                  <c:v>6/6/2010</c:v>
                </c:pt>
                <c:pt idx="796">
                  <c:v>5/31/2011</c:v>
                </c:pt>
                <c:pt idx="797">
                  <c:v>6/13/2010</c:v>
                </c:pt>
                <c:pt idx="798">
                  <c:v>5/31/2014</c:v>
                </c:pt>
                <c:pt idx="799">
                  <c:v>5/16/2009</c:v>
                </c:pt>
                <c:pt idx="800">
                  <c:v>5/1/2016</c:v>
                </c:pt>
                <c:pt idx="801">
                  <c:v>6/13/2016</c:v>
                </c:pt>
                <c:pt idx="802">
                  <c:v>4/6/2010</c:v>
                </c:pt>
                <c:pt idx="803">
                  <c:v>6/14/2015</c:v>
                </c:pt>
                <c:pt idx="804">
                  <c:v>4/13/2014</c:v>
                </c:pt>
                <c:pt idx="805">
                  <c:v>4/27/2013</c:v>
                </c:pt>
                <c:pt idx="806">
                  <c:v>6/6/2013</c:v>
                </c:pt>
                <c:pt idx="807">
                  <c:v>4/11/2012</c:v>
                </c:pt>
                <c:pt idx="808">
                  <c:v>4/18/2012</c:v>
                </c:pt>
                <c:pt idx="809">
                  <c:v>4/14/2016</c:v>
                </c:pt>
                <c:pt idx="810">
                  <c:v>5/12/2010</c:v>
                </c:pt>
                <c:pt idx="811">
                  <c:v>6/17/2011</c:v>
                </c:pt>
                <c:pt idx="812">
                  <c:v>5/5/2013</c:v>
                </c:pt>
                <c:pt idx="813">
                  <c:v>4/15/2011</c:v>
                </c:pt>
                <c:pt idx="814">
                  <c:v>5/5/2014</c:v>
                </c:pt>
                <c:pt idx="815">
                  <c:v>6/17/2016</c:v>
                </c:pt>
                <c:pt idx="816">
                  <c:v>5/5/2015</c:v>
                </c:pt>
                <c:pt idx="817">
                  <c:v>6/18/2012</c:v>
                </c:pt>
                <c:pt idx="818">
                  <c:v>4/13/2015</c:v>
                </c:pt>
                <c:pt idx="819">
                  <c:v>4/15/2013</c:v>
                </c:pt>
                <c:pt idx="820">
                  <c:v>5/6/2014</c:v>
                </c:pt>
                <c:pt idx="821">
                  <c:v>6/18/2016</c:v>
                </c:pt>
                <c:pt idx="822">
                  <c:v>5/12/2011</c:v>
                </c:pt>
                <c:pt idx="823">
                  <c:v>6/19/2012</c:v>
                </c:pt>
                <c:pt idx="824">
                  <c:v>4/22/2013</c:v>
                </c:pt>
                <c:pt idx="825">
                  <c:v>6/2/2011</c:v>
                </c:pt>
                <c:pt idx="826">
                  <c:v>5/7/2011</c:v>
                </c:pt>
                <c:pt idx="827">
                  <c:v>4/19/2015</c:v>
                </c:pt>
                <c:pt idx="828">
                  <c:v>5/7/2012</c:v>
                </c:pt>
                <c:pt idx="829">
                  <c:v>6/20/2012</c:v>
                </c:pt>
                <c:pt idx="830">
                  <c:v>4/22/2015</c:v>
                </c:pt>
                <c:pt idx="831">
                  <c:v>6/20/2015</c:v>
                </c:pt>
                <c:pt idx="832">
                  <c:v>4/10/2011</c:v>
                </c:pt>
                <c:pt idx="833">
                  <c:v>6/21/2012</c:v>
                </c:pt>
                <c:pt idx="834">
                  <c:v>5/7/2015</c:v>
                </c:pt>
                <c:pt idx="835">
                  <c:v>6/21/2016</c:v>
                </c:pt>
                <c:pt idx="836">
                  <c:v>5/7/2016</c:v>
                </c:pt>
                <c:pt idx="837">
                  <c:v>6/22/2013</c:v>
                </c:pt>
                <c:pt idx="838">
                  <c:v>4/6/2012</c:v>
                </c:pt>
                <c:pt idx="839">
                  <c:v>4/2/2016</c:v>
                </c:pt>
                <c:pt idx="840">
                  <c:v>5/13/2015</c:v>
                </c:pt>
                <c:pt idx="841">
                  <c:v>6/23/2014</c:v>
                </c:pt>
                <c:pt idx="842">
                  <c:v>4/25/2015</c:v>
                </c:pt>
                <c:pt idx="843">
                  <c:v>5/18/2011</c:v>
                </c:pt>
                <c:pt idx="844">
                  <c:v>4/10/2013</c:v>
                </c:pt>
                <c:pt idx="845">
                  <c:v>5/18/2014</c:v>
                </c:pt>
                <c:pt idx="846">
                  <c:v>5/8/2015</c:v>
                </c:pt>
                <c:pt idx="847">
                  <c:v>5/18/2015</c:v>
                </c:pt>
                <c:pt idx="848">
                  <c:v>5/14/2013</c:v>
                </c:pt>
                <c:pt idx="849">
                  <c:v>4/3/2014</c:v>
                </c:pt>
                <c:pt idx="850">
                  <c:v>5/9/2014</c:v>
                </c:pt>
                <c:pt idx="851">
                  <c:v>6/25/2013</c:v>
                </c:pt>
                <c:pt idx="852">
                  <c:v>5/9/2015</c:v>
                </c:pt>
                <c:pt idx="853">
                  <c:v>6/25/2016</c:v>
                </c:pt>
                <c:pt idx="854">
                  <c:v>5/14/2014</c:v>
                </c:pt>
                <c:pt idx="855">
                  <c:v>6/26/2015</c:v>
                </c:pt>
                <c:pt idx="856">
                  <c:v>6/1/2010</c:v>
                </c:pt>
                <c:pt idx="857">
                  <c:v>5/2/2011</c:v>
                </c:pt>
                <c:pt idx="858">
                  <c:v>6/1/2011</c:v>
                </c:pt>
                <c:pt idx="859">
                  <c:v>6/28/2010</c:v>
                </c:pt>
                <c:pt idx="860">
                  <c:v>6/1/2013</c:v>
                </c:pt>
                <c:pt idx="861">
                  <c:v>5/2/2014</c:v>
                </c:pt>
                <c:pt idx="862">
                  <c:v>4/10/2014</c:v>
                </c:pt>
                <c:pt idx="863">
                  <c:v>6/28/2015</c:v>
                </c:pt>
                <c:pt idx="864">
                  <c:v>6/1/2015</c:v>
                </c:pt>
                <c:pt idx="865">
                  <c:v>4/20/2012</c:v>
                </c:pt>
                <c:pt idx="866">
                  <c:v>4/26/2013</c:v>
                </c:pt>
                <c:pt idx="867">
                  <c:v>6/3/2010</c:v>
                </c:pt>
                <c:pt idx="868">
                  <c:v>5/14/2016</c:v>
                </c:pt>
                <c:pt idx="869">
                  <c:v>4/24/2011</c:v>
                </c:pt>
                <c:pt idx="870">
                  <c:v>5/15/2010</c:v>
                </c:pt>
                <c:pt idx="871">
                  <c:v>4/17/2013</c:v>
                </c:pt>
                <c:pt idx="872">
                  <c:v>5/15/2013</c:v>
                </c:pt>
                <c:pt idx="873">
                  <c:v>6/30/2016</c:v>
                </c:pt>
                <c:pt idx="874">
                  <c:v>6/11/2011</c:v>
                </c:pt>
                <c:pt idx="875">
                  <c:v>5/20/2016</c:v>
                </c:pt>
                <c:pt idx="876">
                  <c:v>4/30/2013</c:v>
                </c:pt>
                <c:pt idx="877">
                  <c:v>6/5/2014</c:v>
                </c:pt>
                <c:pt idx="878">
                  <c:v>6/12/2011</c:v>
                </c:pt>
                <c:pt idx="879">
                  <c:v>6/5/2016</c:v>
                </c:pt>
                <c:pt idx="880">
                  <c:v>4/6/2014</c:v>
                </c:pt>
                <c:pt idx="881">
                  <c:v>5/21/2012</c:v>
                </c:pt>
                <c:pt idx="882">
                  <c:v>4/26/2016</c:v>
                </c:pt>
                <c:pt idx="883">
                  <c:v>4/3/2013</c:v>
                </c:pt>
                <c:pt idx="884">
                  <c:v>5/5/2011</c:v>
                </c:pt>
                <c:pt idx="885">
                  <c:v>5/26/2016</c:v>
                </c:pt>
                <c:pt idx="886">
                  <c:v>6/7/2015</c:v>
                </c:pt>
                <c:pt idx="887">
                  <c:v>5/27/2011</c:v>
                </c:pt>
                <c:pt idx="888">
                  <c:v>5/27/2013</c:v>
                </c:pt>
                <c:pt idx="889">
                  <c:v>6/8/2011</c:v>
                </c:pt>
                <c:pt idx="890">
                  <c:v>3/21/2013</c:v>
                </c:pt>
                <c:pt idx="891">
                  <c:v>3/12/2014</c:v>
                </c:pt>
                <c:pt idx="892">
                  <c:v>12/19/2011</c:v>
                </c:pt>
                <c:pt idx="893">
                  <c:v>2/16/2012</c:v>
                </c:pt>
                <c:pt idx="894">
                  <c:v>3/18/2010</c:v>
                </c:pt>
                <c:pt idx="895">
                  <c:v>2/16/2013</c:v>
                </c:pt>
                <c:pt idx="896">
                  <c:v>3/25/2016</c:v>
                </c:pt>
                <c:pt idx="897">
                  <c:v>11/6/2009</c:v>
                </c:pt>
                <c:pt idx="898">
                  <c:v>3/10/2011</c:v>
                </c:pt>
                <c:pt idx="899">
                  <c:v>11/6/2014</c:v>
                </c:pt>
                <c:pt idx="900">
                  <c:v>3/15/2013</c:v>
                </c:pt>
                <c:pt idx="901">
                  <c:v>12/2/2016</c:v>
                </c:pt>
                <c:pt idx="902">
                  <c:v>3/19/2016</c:v>
                </c:pt>
                <c:pt idx="903">
                  <c:v>2/17/2017</c:v>
                </c:pt>
                <c:pt idx="904">
                  <c:v>3/23/2015</c:v>
                </c:pt>
                <c:pt idx="905">
                  <c:v>2/18/2011</c:v>
                </c:pt>
                <c:pt idx="906">
                  <c:v>3/29/2010</c:v>
                </c:pt>
                <c:pt idx="907">
                  <c:v>2/18/2013</c:v>
                </c:pt>
                <c:pt idx="908">
                  <c:v>12/2/2013</c:v>
                </c:pt>
                <c:pt idx="909">
                  <c:v>2/18/2014</c:v>
                </c:pt>
                <c:pt idx="910">
                  <c:v>3/11/2014</c:v>
                </c:pt>
                <c:pt idx="911">
                  <c:v>12/20/2011</c:v>
                </c:pt>
                <c:pt idx="912">
                  <c:v>12/7/2012</c:v>
                </c:pt>
                <c:pt idx="913">
                  <c:v>12/20/2013</c:v>
                </c:pt>
                <c:pt idx="914">
                  <c:v>11/5/2011</c:v>
                </c:pt>
                <c:pt idx="915">
                  <c:v>2/19/2012</c:v>
                </c:pt>
                <c:pt idx="916">
                  <c:v>12/9/2015</c:v>
                </c:pt>
                <c:pt idx="917">
                  <c:v>12/20/2014</c:v>
                </c:pt>
                <c:pt idx="918">
                  <c:v>3/2/2017</c:v>
                </c:pt>
                <c:pt idx="919">
                  <c:v>2/19/2014</c:v>
                </c:pt>
                <c:pt idx="920">
                  <c:v>2/10/2016</c:v>
                </c:pt>
                <c:pt idx="921">
                  <c:v>11/6/2016</c:v>
                </c:pt>
                <c:pt idx="922">
                  <c:v>3/24/2014</c:v>
                </c:pt>
                <c:pt idx="923">
                  <c:v>12/21/2012</c:v>
                </c:pt>
                <c:pt idx="924">
                  <c:v>2/12/2014</c:v>
                </c:pt>
                <c:pt idx="925">
                  <c:v>2/2/2011</c:v>
                </c:pt>
                <c:pt idx="926">
                  <c:v>3/3/2014</c:v>
                </c:pt>
                <c:pt idx="927">
                  <c:v>2/2/2012</c:v>
                </c:pt>
                <c:pt idx="928">
                  <c:v>12/19/2016</c:v>
                </c:pt>
                <c:pt idx="929">
                  <c:v>11/5/2010</c:v>
                </c:pt>
                <c:pt idx="930">
                  <c:v>12/14/2012</c:v>
                </c:pt>
                <c:pt idx="931">
                  <c:v>12/21/2015</c:v>
                </c:pt>
                <c:pt idx="932">
                  <c:v>3/11/2010</c:v>
                </c:pt>
                <c:pt idx="933">
                  <c:v>12/21/2016</c:v>
                </c:pt>
                <c:pt idx="934">
                  <c:v>3/11/2016</c:v>
                </c:pt>
                <c:pt idx="935">
                  <c:v>3/6/2014</c:v>
                </c:pt>
                <c:pt idx="936">
                  <c:v>3/13/2010</c:v>
                </c:pt>
                <c:pt idx="937">
                  <c:v>3/6/2017</c:v>
                </c:pt>
                <c:pt idx="938">
                  <c:v>3/14/2013</c:v>
                </c:pt>
                <c:pt idx="939">
                  <c:v>2/20/2013</c:v>
                </c:pt>
                <c:pt idx="940">
                  <c:v>3/15/2016</c:v>
                </c:pt>
                <c:pt idx="941">
                  <c:v>11/7/2011</c:v>
                </c:pt>
                <c:pt idx="942">
                  <c:v>3/17/2011</c:v>
                </c:pt>
                <c:pt idx="943">
                  <c:v>2/20/2016</c:v>
                </c:pt>
                <c:pt idx="944">
                  <c:v>12/9/2013</c:v>
                </c:pt>
                <c:pt idx="945">
                  <c:v>2/21/2011</c:v>
                </c:pt>
                <c:pt idx="946">
                  <c:v>3/19/2014</c:v>
                </c:pt>
                <c:pt idx="947">
                  <c:v>11/5/2012</c:v>
                </c:pt>
                <c:pt idx="948">
                  <c:v>2/1/2017</c:v>
                </c:pt>
                <c:pt idx="949">
                  <c:v>12/23/2010</c:v>
                </c:pt>
                <c:pt idx="950">
                  <c:v>3/20/2015</c:v>
                </c:pt>
                <c:pt idx="951">
                  <c:v>2/21/2014</c:v>
                </c:pt>
                <c:pt idx="952">
                  <c:v>3/21/2016</c:v>
                </c:pt>
                <c:pt idx="953">
                  <c:v>2/21/2015</c:v>
                </c:pt>
                <c:pt idx="954">
                  <c:v>3/23/2011</c:v>
                </c:pt>
                <c:pt idx="955">
                  <c:v>2/22/2012</c:v>
                </c:pt>
                <c:pt idx="956">
                  <c:v>2/11/2011</c:v>
                </c:pt>
                <c:pt idx="957">
                  <c:v>2/22/2013</c:v>
                </c:pt>
                <c:pt idx="958">
                  <c:v>3/24/2016</c:v>
                </c:pt>
                <c:pt idx="959">
                  <c:v>12/23/2013</c:v>
                </c:pt>
                <c:pt idx="960">
                  <c:v>2/12/2011</c:v>
                </c:pt>
                <c:pt idx="961">
                  <c:v>12/23/2014</c:v>
                </c:pt>
                <c:pt idx="962">
                  <c:v>3/28/2014</c:v>
                </c:pt>
                <c:pt idx="963">
                  <c:v>12/23/2015</c:v>
                </c:pt>
                <c:pt idx="964">
                  <c:v>2/14/2011</c:v>
                </c:pt>
                <c:pt idx="965">
                  <c:v>12/24/2014</c:v>
                </c:pt>
                <c:pt idx="966">
                  <c:v>3/30/2010</c:v>
                </c:pt>
                <c:pt idx="967">
                  <c:v>2/24/2012</c:v>
                </c:pt>
                <c:pt idx="968">
                  <c:v>3/31/2012</c:v>
                </c:pt>
                <c:pt idx="969">
                  <c:v>2/24/2013</c:v>
                </c:pt>
                <c:pt idx="970">
                  <c:v>2/15/2013</c:v>
                </c:pt>
                <c:pt idx="971">
                  <c:v>12/24/2016</c:v>
                </c:pt>
                <c:pt idx="972">
                  <c:v>3/6/2012</c:v>
                </c:pt>
                <c:pt idx="973">
                  <c:v>12/26/2013</c:v>
                </c:pt>
                <c:pt idx="974">
                  <c:v>11/7/2016</c:v>
                </c:pt>
                <c:pt idx="975">
                  <c:v>2/25/2015</c:v>
                </c:pt>
                <c:pt idx="976">
                  <c:v>12/6/2013</c:v>
                </c:pt>
                <c:pt idx="977">
                  <c:v>12/27/2011</c:v>
                </c:pt>
                <c:pt idx="978">
                  <c:v>3/11/2013</c:v>
                </c:pt>
                <c:pt idx="979">
                  <c:v>2/26/2010</c:v>
                </c:pt>
                <c:pt idx="980">
                  <c:v>3/11/2015</c:v>
                </c:pt>
                <c:pt idx="981">
                  <c:v>2/26/2013</c:v>
                </c:pt>
                <c:pt idx="982">
                  <c:v>3/12/2013</c:v>
                </c:pt>
                <c:pt idx="983">
                  <c:v>11/7/2015</c:v>
                </c:pt>
                <c:pt idx="984">
                  <c:v>11/8/2013</c:v>
                </c:pt>
                <c:pt idx="985">
                  <c:v>12/27/2015</c:v>
                </c:pt>
                <c:pt idx="986">
                  <c:v>3/13/2012</c:v>
                </c:pt>
                <c:pt idx="987">
                  <c:v>2/27/2012</c:v>
                </c:pt>
                <c:pt idx="988">
                  <c:v>3/14/2012</c:v>
                </c:pt>
                <c:pt idx="989">
                  <c:v>12/27/2016</c:v>
                </c:pt>
                <c:pt idx="990">
                  <c:v>12/7/2014</c:v>
                </c:pt>
                <c:pt idx="991">
                  <c:v>2/27/2016</c:v>
                </c:pt>
                <c:pt idx="992">
                  <c:v>12/7/2015</c:v>
                </c:pt>
                <c:pt idx="993">
                  <c:v>2/27/2017</c:v>
                </c:pt>
                <c:pt idx="994">
                  <c:v>3/16/2015</c:v>
                </c:pt>
                <c:pt idx="995">
                  <c:v>2/28/2013</c:v>
                </c:pt>
                <c:pt idx="996">
                  <c:v>3/17/2010</c:v>
                </c:pt>
                <c:pt idx="997">
                  <c:v>12/29/2011</c:v>
                </c:pt>
                <c:pt idx="998">
                  <c:v>11/5/2015</c:v>
                </c:pt>
                <c:pt idx="999">
                  <c:v>2/3/2013</c:v>
                </c:pt>
                <c:pt idx="1000">
                  <c:v>12/8/2016</c:v>
                </c:pt>
                <c:pt idx="1001">
                  <c:v>12/29/2015</c:v>
                </c:pt>
                <c:pt idx="1002">
                  <c:v>12/16/2016</c:v>
                </c:pt>
                <c:pt idx="1003">
                  <c:v>2/3/2015</c:v>
                </c:pt>
                <c:pt idx="1004">
                  <c:v>2/1/2012</c:v>
                </c:pt>
                <c:pt idx="1005">
                  <c:v>2/3/2016</c:v>
                </c:pt>
                <c:pt idx="1006">
                  <c:v>11/9/2012</c:v>
                </c:pt>
                <c:pt idx="1007">
                  <c:v>12/11/2013</c:v>
                </c:pt>
                <c:pt idx="1008">
                  <c:v>12/18/2011</c:v>
                </c:pt>
                <c:pt idx="1009">
                  <c:v>2/4/2010</c:v>
                </c:pt>
                <c:pt idx="1010">
                  <c:v>2/10/2013</c:v>
                </c:pt>
                <c:pt idx="1011">
                  <c:v>2/4/2014</c:v>
                </c:pt>
                <c:pt idx="1012">
                  <c:v>3/20/2014</c:v>
                </c:pt>
                <c:pt idx="1013">
                  <c:v>12/3/2010</c:v>
                </c:pt>
                <c:pt idx="1014">
                  <c:v>3/21/2011</c:v>
                </c:pt>
                <c:pt idx="1015">
                  <c:v>2/4/2016</c:v>
                </c:pt>
                <c:pt idx="1016">
                  <c:v>2/10/2014</c:v>
                </c:pt>
                <c:pt idx="1017">
                  <c:v>12/12/2013</c:v>
                </c:pt>
                <c:pt idx="1018">
                  <c:v>12/18/2012</c:v>
                </c:pt>
                <c:pt idx="1019">
                  <c:v>12/14/2010</c:v>
                </c:pt>
                <c:pt idx="1020">
                  <c:v>3/22/2016</c:v>
                </c:pt>
                <c:pt idx="1021">
                  <c:v>2/6/2010</c:v>
                </c:pt>
                <c:pt idx="1022">
                  <c:v>3/23/2012</c:v>
                </c:pt>
                <c:pt idx="1023">
                  <c:v>12/3/2014</c:v>
                </c:pt>
                <c:pt idx="1024">
                  <c:v>2/10/2017</c:v>
                </c:pt>
                <c:pt idx="1025">
                  <c:v>2/6/2013</c:v>
                </c:pt>
                <c:pt idx="1026">
                  <c:v>3/24/2013</c:v>
                </c:pt>
                <c:pt idx="1027">
                  <c:v>12/14/2011</c:v>
                </c:pt>
                <c:pt idx="1028">
                  <c:v>11/9/2014</c:v>
                </c:pt>
                <c:pt idx="1029">
                  <c:v>12/30/2010</c:v>
                </c:pt>
                <c:pt idx="1030">
                  <c:v>2/11/2015</c:v>
                </c:pt>
                <c:pt idx="1031">
                  <c:v>2/7/2012</c:v>
                </c:pt>
                <c:pt idx="1032">
                  <c:v>2/11/2016</c:v>
                </c:pt>
                <c:pt idx="1033">
                  <c:v>12/30/2013</c:v>
                </c:pt>
                <c:pt idx="1034">
                  <c:v>3/27/2013</c:v>
                </c:pt>
                <c:pt idx="1035">
                  <c:v>12/30/2014</c:v>
                </c:pt>
                <c:pt idx="1036">
                  <c:v>2/13/2011</c:v>
                </c:pt>
                <c:pt idx="1037">
                  <c:v>2/7/2016</c:v>
                </c:pt>
                <c:pt idx="1038">
                  <c:v>2/13/2015</c:v>
                </c:pt>
                <c:pt idx="1039">
                  <c:v>2/7/2017</c:v>
                </c:pt>
                <c:pt idx="1040">
                  <c:v>12/18/2016</c:v>
                </c:pt>
                <c:pt idx="1041">
                  <c:v>12/30/2016</c:v>
                </c:pt>
                <c:pt idx="1042">
                  <c:v>3/3/2013</c:v>
                </c:pt>
                <c:pt idx="1043">
                  <c:v>12/31/2012</c:v>
                </c:pt>
                <c:pt idx="1044">
                  <c:v>3/3/2015</c:v>
                </c:pt>
                <c:pt idx="1045">
                  <c:v>12/31/2014</c:v>
                </c:pt>
                <c:pt idx="1046">
                  <c:v>12/19/2010</c:v>
                </c:pt>
                <c:pt idx="1047">
                  <c:v>2/8/2016</c:v>
                </c:pt>
                <c:pt idx="1048">
                  <c:v>2/14/2016</c:v>
                </c:pt>
                <c:pt idx="1049">
                  <c:v>12/4/2013</c:v>
                </c:pt>
                <c:pt idx="1050">
                  <c:v>3/31/2015</c:v>
                </c:pt>
                <c:pt idx="1051">
                  <c:v>2/9/2012</c:v>
                </c:pt>
                <c:pt idx="1052">
                  <c:v>3/4/2012</c:v>
                </c:pt>
                <c:pt idx="1053">
                  <c:v>12/4/2014</c:v>
                </c:pt>
                <c:pt idx="1054">
                  <c:v>12/2/2011</c:v>
                </c:pt>
                <c:pt idx="1055">
                  <c:v>12/4/2016</c:v>
                </c:pt>
                <c:pt idx="1056">
                  <c:v>2/15/2017</c:v>
                </c:pt>
                <c:pt idx="1057">
                  <c:v>12/5/2015</c:v>
                </c:pt>
                <c:pt idx="1058">
                  <c:v>2/16/2011</c:v>
                </c:pt>
                <c:pt idx="1059">
                  <c:v>3/1/2012</c:v>
                </c:pt>
                <c:pt idx="1060">
                  <c:v>3/7/2013</c:v>
                </c:pt>
                <c:pt idx="1061">
                  <c:v>2/20/2012</c:v>
                </c:pt>
                <c:pt idx="1062">
                  <c:v>2/2/2013</c:v>
                </c:pt>
                <c:pt idx="1063">
                  <c:v>11/15/2011</c:v>
                </c:pt>
                <c:pt idx="1064">
                  <c:v>1/17/2013</c:v>
                </c:pt>
                <c:pt idx="1065">
                  <c:v>11/22/2013</c:v>
                </c:pt>
                <c:pt idx="1066">
                  <c:v>1/8/2015</c:v>
                </c:pt>
                <c:pt idx="1067">
                  <c:v>11/11/2014</c:v>
                </c:pt>
                <c:pt idx="1068">
                  <c:v>1/9/2014</c:v>
                </c:pt>
                <c:pt idx="1069">
                  <c:v>1/13/2012</c:v>
                </c:pt>
                <c:pt idx="1070">
                  <c:v>1/9/2016</c:v>
                </c:pt>
                <c:pt idx="1071">
                  <c:v>1/11/2017</c:v>
                </c:pt>
                <c:pt idx="1072">
                  <c:v>10/1/2013</c:v>
                </c:pt>
                <c:pt idx="1073">
                  <c:v>1/29/2016</c:v>
                </c:pt>
                <c:pt idx="1074">
                  <c:v>1/24/2011</c:v>
                </c:pt>
                <c:pt idx="1075">
                  <c:v>11/13/2013</c:v>
                </c:pt>
                <c:pt idx="1076">
                  <c:v>1/24/2013</c:v>
                </c:pt>
                <c:pt idx="1077">
                  <c:v>11/18/2011</c:v>
                </c:pt>
                <c:pt idx="1078">
                  <c:v>1/20/2011</c:v>
                </c:pt>
                <c:pt idx="1079">
                  <c:v>11/20/2015</c:v>
                </c:pt>
                <c:pt idx="1080">
                  <c:v>1/24/2015</c:v>
                </c:pt>
                <c:pt idx="1081">
                  <c:v>1/19/2017</c:v>
                </c:pt>
                <c:pt idx="1082">
                  <c:v>1/1/2013</c:v>
                </c:pt>
                <c:pt idx="1083">
                  <c:v>11/4/2013</c:v>
                </c:pt>
                <c:pt idx="1084">
                  <c:v>10/10/2014</c:v>
                </c:pt>
                <c:pt idx="1085">
                  <c:v>1/22/2014</c:v>
                </c:pt>
                <c:pt idx="1086">
                  <c:v>10/11/2012</c:v>
                </c:pt>
                <c:pt idx="1087">
                  <c:v>11/10/2012</c:v>
                </c:pt>
                <c:pt idx="1088">
                  <c:v>1/14/2010</c:v>
                </c:pt>
                <c:pt idx="1089">
                  <c:v>1/3/2016</c:v>
                </c:pt>
                <c:pt idx="1090">
                  <c:v>10/12/2012</c:v>
                </c:pt>
                <c:pt idx="1091">
                  <c:v>11/14/2013</c:v>
                </c:pt>
                <c:pt idx="1092">
                  <c:v>10/12/2014</c:v>
                </c:pt>
                <c:pt idx="1093">
                  <c:v>1/1/2015</c:v>
                </c:pt>
                <c:pt idx="1094">
                  <c:v>1/14/2011</c:v>
                </c:pt>
                <c:pt idx="1095">
                  <c:v>1/22/2016</c:v>
                </c:pt>
                <c:pt idx="1096">
                  <c:v>1/12/2012</c:v>
                </c:pt>
                <c:pt idx="1097">
                  <c:v>11/20/2010</c:v>
                </c:pt>
                <c:pt idx="1098">
                  <c:v>10/13/2011</c:v>
                </c:pt>
                <c:pt idx="1099">
                  <c:v>11/21/2015</c:v>
                </c:pt>
                <c:pt idx="1100">
                  <c:v>10/13/2014</c:v>
                </c:pt>
                <c:pt idx="1101">
                  <c:v>1/6/2014</c:v>
                </c:pt>
                <c:pt idx="1102">
                  <c:v>1/1/2017</c:v>
                </c:pt>
                <c:pt idx="1103">
                  <c:v>11/27/2014</c:v>
                </c:pt>
                <c:pt idx="1104">
                  <c:v>1/25/2014</c:v>
                </c:pt>
                <c:pt idx="1105">
                  <c:v>1/7/2016</c:v>
                </c:pt>
                <c:pt idx="1106">
                  <c:v>10/14/2010</c:v>
                </c:pt>
                <c:pt idx="1107">
                  <c:v>10/7/2010</c:v>
                </c:pt>
                <c:pt idx="1108">
                  <c:v>1/14/2013</c:v>
                </c:pt>
                <c:pt idx="1109">
                  <c:v>10/8/2014</c:v>
                </c:pt>
                <c:pt idx="1110">
                  <c:v>1/20/2017</c:v>
                </c:pt>
                <c:pt idx="1111">
                  <c:v>11/1/2012</c:v>
                </c:pt>
                <c:pt idx="1112">
                  <c:v>10/15/2012</c:v>
                </c:pt>
                <c:pt idx="1113">
                  <c:v>1/17/2015</c:v>
                </c:pt>
                <c:pt idx="1114">
                  <c:v>1/15/2012</c:v>
                </c:pt>
                <c:pt idx="1115">
                  <c:v>1/10/2016</c:v>
                </c:pt>
                <c:pt idx="1116">
                  <c:v>10/15/2016</c:v>
                </c:pt>
                <c:pt idx="1117">
                  <c:v>11/12/2012</c:v>
                </c:pt>
                <c:pt idx="1118">
                  <c:v>10/16/2009</c:v>
                </c:pt>
                <c:pt idx="1119">
                  <c:v>11/13/2011</c:v>
                </c:pt>
                <c:pt idx="1120">
                  <c:v>10/16/2011</c:v>
                </c:pt>
                <c:pt idx="1121">
                  <c:v>11/13/2016</c:v>
                </c:pt>
                <c:pt idx="1122">
                  <c:v>10/16/2013</c:v>
                </c:pt>
                <c:pt idx="1123">
                  <c:v>1/3/2017</c:v>
                </c:pt>
                <c:pt idx="1124">
                  <c:v>1/25/2017</c:v>
                </c:pt>
                <c:pt idx="1125">
                  <c:v>11/16/2014</c:v>
                </c:pt>
                <c:pt idx="1126">
                  <c:v>10/17/2011</c:v>
                </c:pt>
                <c:pt idx="1127">
                  <c:v>11/17/2014</c:v>
                </c:pt>
                <c:pt idx="1128">
                  <c:v>1/26/2010</c:v>
                </c:pt>
                <c:pt idx="1129">
                  <c:v>1/31/2013</c:v>
                </c:pt>
                <c:pt idx="1130">
                  <c:v>10/18/2010</c:v>
                </c:pt>
                <c:pt idx="1131">
                  <c:v>11/19/2014</c:v>
                </c:pt>
                <c:pt idx="1132">
                  <c:v>10/18/2012</c:v>
                </c:pt>
                <c:pt idx="1133">
                  <c:v>11/2/2014</c:v>
                </c:pt>
                <c:pt idx="1134">
                  <c:v>10/18/2014</c:v>
                </c:pt>
                <c:pt idx="1135">
                  <c:v>11/20/2013</c:v>
                </c:pt>
                <c:pt idx="1136">
                  <c:v>1/26/2011</c:v>
                </c:pt>
                <c:pt idx="1137">
                  <c:v>11/21/2012</c:v>
                </c:pt>
                <c:pt idx="1138">
                  <c:v>1/26/2012</c:v>
                </c:pt>
                <c:pt idx="1139">
                  <c:v>11/22/2010</c:v>
                </c:pt>
                <c:pt idx="1140">
                  <c:v>10/2/2011</c:v>
                </c:pt>
                <c:pt idx="1141">
                  <c:v>1/5/2017</c:v>
                </c:pt>
                <c:pt idx="1142">
                  <c:v>1/26/2016</c:v>
                </c:pt>
                <c:pt idx="1143">
                  <c:v>1/22/2017</c:v>
                </c:pt>
                <c:pt idx="1144">
                  <c:v>10/2/2013</c:v>
                </c:pt>
                <c:pt idx="1145">
                  <c:v>11/26/2015</c:v>
                </c:pt>
                <c:pt idx="1146">
                  <c:v>1/1/2012</c:v>
                </c:pt>
                <c:pt idx="1147">
                  <c:v>1/7/2013</c:v>
                </c:pt>
                <c:pt idx="1148">
                  <c:v>1/11/2015</c:v>
                </c:pt>
                <c:pt idx="1149">
                  <c:v>11/29/2015</c:v>
                </c:pt>
                <c:pt idx="1150">
                  <c:v>10/2/2016</c:v>
                </c:pt>
                <c:pt idx="1151">
                  <c:v>11/30/2012</c:v>
                </c:pt>
                <c:pt idx="1152">
                  <c:v>1/16/2010</c:v>
                </c:pt>
                <c:pt idx="1153">
                  <c:v>1/8/2013</c:v>
                </c:pt>
                <c:pt idx="1154">
                  <c:v>10/21/2011</c:v>
                </c:pt>
                <c:pt idx="1155">
                  <c:v>10/7/2014</c:v>
                </c:pt>
                <c:pt idx="1156">
                  <c:v>1/27/2013</c:v>
                </c:pt>
                <c:pt idx="1157">
                  <c:v>10/8/2013</c:v>
                </c:pt>
                <c:pt idx="1158">
                  <c:v>10/21/2015</c:v>
                </c:pt>
                <c:pt idx="1159">
                  <c:v>10/8/2016</c:v>
                </c:pt>
                <c:pt idx="1160">
                  <c:v>1/21/2014</c:v>
                </c:pt>
                <c:pt idx="1161">
                  <c:v>10/9/2015</c:v>
                </c:pt>
                <c:pt idx="1162">
                  <c:v>10/22/2012</c:v>
                </c:pt>
                <c:pt idx="1163">
                  <c:v>1/17/2014</c:v>
                </c:pt>
                <c:pt idx="1164">
                  <c:v>10/22/2013</c:v>
                </c:pt>
                <c:pt idx="1165">
                  <c:v>11/1/2015</c:v>
                </c:pt>
                <c:pt idx="1166">
                  <c:v>1/16/2012</c:v>
                </c:pt>
                <c:pt idx="1167">
                  <c:v>11/10/2009</c:v>
                </c:pt>
                <c:pt idx="1168">
                  <c:v>10/22/2015</c:v>
                </c:pt>
                <c:pt idx="1169">
                  <c:v>1/3/2012</c:v>
                </c:pt>
                <c:pt idx="1170">
                  <c:v>10/22/2016</c:v>
                </c:pt>
                <c:pt idx="1171">
                  <c:v>11/11/2013</c:v>
                </c:pt>
                <c:pt idx="1172">
                  <c:v>1/27/2015</c:v>
                </c:pt>
                <c:pt idx="1173">
                  <c:v>11/11/2016</c:v>
                </c:pt>
                <c:pt idx="1174">
                  <c:v>10/23/2014</c:v>
                </c:pt>
                <c:pt idx="1175">
                  <c:v>11/12/2013</c:v>
                </c:pt>
                <c:pt idx="1176">
                  <c:v>10/24/2011</c:v>
                </c:pt>
                <c:pt idx="1177">
                  <c:v>11/12/2015</c:v>
                </c:pt>
                <c:pt idx="1178">
                  <c:v>10/24/2013</c:v>
                </c:pt>
                <c:pt idx="1179">
                  <c:v>1/18/2012</c:v>
                </c:pt>
                <c:pt idx="1180">
                  <c:v>10/24/2016</c:v>
                </c:pt>
                <c:pt idx="1181">
                  <c:v>11/13/2015</c:v>
                </c:pt>
                <c:pt idx="1182">
                  <c:v>10/25/2012</c:v>
                </c:pt>
                <c:pt idx="1183">
                  <c:v>11/14/2011</c:v>
                </c:pt>
                <c:pt idx="1184">
                  <c:v>1/2/2017</c:v>
                </c:pt>
                <c:pt idx="1185">
                  <c:v>11/14/2014</c:v>
                </c:pt>
                <c:pt idx="1186">
                  <c:v>11/5/2009</c:v>
                </c:pt>
                <c:pt idx="1187">
                  <c:v>1/30/2012</c:v>
                </c:pt>
                <c:pt idx="1188">
                  <c:v>10/25/2015</c:v>
                </c:pt>
                <c:pt idx="1189">
                  <c:v>1/10/2012</c:v>
                </c:pt>
                <c:pt idx="1190">
                  <c:v>1/21/2015</c:v>
                </c:pt>
                <c:pt idx="1191">
                  <c:v>1/30/2015</c:v>
                </c:pt>
                <c:pt idx="1192">
                  <c:v>10/27/2010</c:v>
                </c:pt>
                <c:pt idx="1193">
                  <c:v>11/17/2011</c:v>
                </c:pt>
                <c:pt idx="1194">
                  <c:v>10/27/2014</c:v>
                </c:pt>
                <c:pt idx="1195">
                  <c:v>11/17/2016</c:v>
                </c:pt>
                <c:pt idx="1196">
                  <c:v>10/27/2015</c:v>
                </c:pt>
                <c:pt idx="1197">
                  <c:v>11/18/2013</c:v>
                </c:pt>
                <c:pt idx="1198">
                  <c:v>10/27/2016</c:v>
                </c:pt>
                <c:pt idx="1199">
                  <c:v>11/18/2015</c:v>
                </c:pt>
                <c:pt idx="1200">
                  <c:v>1/16/2013</c:v>
                </c:pt>
                <c:pt idx="1201">
                  <c:v>11/19/2013</c:v>
                </c:pt>
                <c:pt idx="1202">
                  <c:v>10/28/2013</c:v>
                </c:pt>
                <c:pt idx="1203">
                  <c:v>11/19/2015</c:v>
                </c:pt>
                <c:pt idx="1204">
                  <c:v>1/27/2017</c:v>
                </c:pt>
                <c:pt idx="1205">
                  <c:v>11/2/2011</c:v>
                </c:pt>
                <c:pt idx="1206">
                  <c:v>10/29/2010</c:v>
                </c:pt>
                <c:pt idx="1207">
                  <c:v>1/4/2016</c:v>
                </c:pt>
                <c:pt idx="1208">
                  <c:v>1/28/2012</c:v>
                </c:pt>
                <c:pt idx="1209">
                  <c:v>11/20/2012</c:v>
                </c:pt>
                <c:pt idx="1210">
                  <c:v>1/10/2015</c:v>
                </c:pt>
                <c:pt idx="1211">
                  <c:v>1/5/2015</c:v>
                </c:pt>
                <c:pt idx="1212">
                  <c:v>10/30/2012</c:v>
                </c:pt>
                <c:pt idx="1213">
                  <c:v>11/21/2011</c:v>
                </c:pt>
                <c:pt idx="1214">
                  <c:v>10/30/2014</c:v>
                </c:pt>
                <c:pt idx="1215">
                  <c:v>1/19/2015</c:v>
                </c:pt>
                <c:pt idx="1216">
                  <c:v>10/30/2015</c:v>
                </c:pt>
                <c:pt idx="1217">
                  <c:v>11/21/2016</c:v>
                </c:pt>
                <c:pt idx="1218">
                  <c:v>10/31/2011</c:v>
                </c:pt>
                <c:pt idx="1219">
                  <c:v>11/22/2011</c:v>
                </c:pt>
                <c:pt idx="1220">
                  <c:v>10/31/2012</c:v>
                </c:pt>
                <c:pt idx="1221">
                  <c:v>11/22/2014</c:v>
                </c:pt>
                <c:pt idx="1222">
                  <c:v>1/28/2013</c:v>
                </c:pt>
                <c:pt idx="1223">
                  <c:v>11/23/2011</c:v>
                </c:pt>
                <c:pt idx="1224">
                  <c:v>1/21/2016</c:v>
                </c:pt>
                <c:pt idx="1225">
                  <c:v>11/24/2015</c:v>
                </c:pt>
                <c:pt idx="1226">
                  <c:v>10/31/2015</c:v>
                </c:pt>
                <c:pt idx="1227">
                  <c:v>1/23/2014</c:v>
                </c:pt>
                <c:pt idx="1228">
                  <c:v>10/31/2016</c:v>
                </c:pt>
                <c:pt idx="1229">
                  <c:v>11/26/2012</c:v>
                </c:pt>
                <c:pt idx="1230">
                  <c:v>10/4/2011</c:v>
                </c:pt>
                <c:pt idx="1231">
                  <c:v>11/27/2013</c:v>
                </c:pt>
                <c:pt idx="1232">
                  <c:v>10/4/2012</c:v>
                </c:pt>
                <c:pt idx="1233">
                  <c:v>11/28/2011</c:v>
                </c:pt>
                <c:pt idx="1234">
                  <c:v>1/21/2017</c:v>
                </c:pt>
                <c:pt idx="1235">
                  <c:v>11/28/2015</c:v>
                </c:pt>
                <c:pt idx="1236">
                  <c:v>10/5/2010</c:v>
                </c:pt>
                <c:pt idx="1237">
                  <c:v>11/29/2013</c:v>
                </c:pt>
                <c:pt idx="1238">
                  <c:v>10/5/2014</c:v>
                </c:pt>
                <c:pt idx="1239">
                  <c:v>1/7/2015</c:v>
                </c:pt>
                <c:pt idx="1240">
                  <c:v>1/29/2013</c:v>
                </c:pt>
                <c:pt idx="1241">
                  <c:v>11/3/2016</c:v>
                </c:pt>
                <c:pt idx="1242">
                  <c:v>10/5/2016</c:v>
                </c:pt>
                <c:pt idx="1243">
                  <c:v>1/2/2016</c:v>
                </c:pt>
                <c:pt idx="1244">
                  <c:v>1/29/2014</c:v>
                </c:pt>
                <c:pt idx="1245">
                  <c:v>11/4/2014</c:v>
                </c:pt>
                <c:pt idx="1246">
                  <c:v>10/6/2015</c:v>
                </c:pt>
                <c:pt idx="1247">
                  <c:v>10/6/2016</c:v>
                </c:pt>
                <c:pt idx="1248">
                  <c:v>10/25/2014</c:v>
                </c:pt>
                <c:pt idx="1249">
                  <c:v>10/26/2014</c:v>
                </c:pt>
                <c:pt idx="1250">
                  <c:v>8/3/2012</c:v>
                </c:pt>
                <c:pt idx="1251">
                  <c:v>7/5/2014</c:v>
                </c:pt>
                <c:pt idx="1252">
                  <c:v>8/10/2015</c:v>
                </c:pt>
                <c:pt idx="1253">
                  <c:v>6/9/2016</c:v>
                </c:pt>
                <c:pt idx="1254">
                  <c:v>9/29/2015</c:v>
                </c:pt>
                <c:pt idx="1255">
                  <c:v>8/26/2011</c:v>
                </c:pt>
                <c:pt idx="1256">
                  <c:v>9/13/2010</c:v>
                </c:pt>
                <c:pt idx="1257">
                  <c:v>9/17/2013</c:v>
                </c:pt>
                <c:pt idx="1258">
                  <c:v>8/17/2016</c:v>
                </c:pt>
                <c:pt idx="1259">
                  <c:v>7/20/2014</c:v>
                </c:pt>
                <c:pt idx="1260">
                  <c:v>9/28/2012</c:v>
                </c:pt>
                <c:pt idx="1261">
                  <c:v>7/16/2013</c:v>
                </c:pt>
                <c:pt idx="1262">
                  <c:v>6/9/2011</c:v>
                </c:pt>
                <c:pt idx="1263">
                  <c:v>9/17/2016</c:v>
                </c:pt>
                <c:pt idx="1264">
                  <c:v>7/2/2015</c:v>
                </c:pt>
                <c:pt idx="1265">
                  <c:v>7/30/2015</c:v>
                </c:pt>
                <c:pt idx="1266">
                  <c:v>7/29/2014</c:v>
                </c:pt>
                <c:pt idx="1267">
                  <c:v>8/26/2013</c:v>
                </c:pt>
                <c:pt idx="1268">
                  <c:v>9/8/2014</c:v>
                </c:pt>
                <c:pt idx="1269">
                  <c:v>9/18/2015</c:v>
                </c:pt>
                <c:pt idx="1270">
                  <c:v>8/4/2011</c:v>
                </c:pt>
                <c:pt idx="1271">
                  <c:v>9/18/2016</c:v>
                </c:pt>
                <c:pt idx="1272">
                  <c:v>7/10/2013</c:v>
                </c:pt>
                <c:pt idx="1273">
                  <c:v>9/19/2013</c:v>
                </c:pt>
                <c:pt idx="1274">
                  <c:v>9/10/2012</c:v>
                </c:pt>
                <c:pt idx="1275">
                  <c:v>8/21/2016</c:v>
                </c:pt>
                <c:pt idx="1276">
                  <c:v>9/3/2013</c:v>
                </c:pt>
                <c:pt idx="1277">
                  <c:v>8/13/2013</c:v>
                </c:pt>
                <c:pt idx="1278">
                  <c:v>9/10/2016</c:v>
                </c:pt>
                <c:pt idx="1279">
                  <c:v>7/27/2012</c:v>
                </c:pt>
                <c:pt idx="1280">
                  <c:v>8/16/2014</c:v>
                </c:pt>
                <c:pt idx="1281">
                  <c:v>7/14/2011</c:v>
                </c:pt>
                <c:pt idx="1282">
                  <c:v>9/12/2015</c:v>
                </c:pt>
                <c:pt idx="1283">
                  <c:v>9/2/2015</c:v>
                </c:pt>
                <c:pt idx="1284">
                  <c:v>9/13/2015</c:v>
                </c:pt>
                <c:pt idx="1285">
                  <c:v>9/2/2016</c:v>
                </c:pt>
                <c:pt idx="1286">
                  <c:v>9/14/2011</c:v>
                </c:pt>
                <c:pt idx="1287">
                  <c:v>8/22/2015</c:v>
                </c:pt>
                <c:pt idx="1288">
                  <c:v>8/30/2015</c:v>
                </c:pt>
                <c:pt idx="1289">
                  <c:v>9/20/2013</c:v>
                </c:pt>
                <c:pt idx="1290">
                  <c:v>9/8/2016</c:v>
                </c:pt>
                <c:pt idx="1291">
                  <c:v>8/6/2014</c:v>
                </c:pt>
                <c:pt idx="1292">
                  <c:v>8/18/2009</c:v>
                </c:pt>
                <c:pt idx="1293">
                  <c:v>7/31/2015</c:v>
                </c:pt>
                <c:pt idx="1294">
                  <c:v>(blank)</c:v>
                </c:pt>
                <c:pt idx="1295">
                  <c:v>7/31/2016</c:v>
                </c:pt>
                <c:pt idx="1296">
                  <c:v>9/27/2012</c:v>
                </c:pt>
                <c:pt idx="1297">
                  <c:v>8/15/2015</c:v>
                </c:pt>
                <c:pt idx="1298">
                  <c:v>7/28/2016</c:v>
                </c:pt>
                <c:pt idx="1299">
                  <c:v>9/21/2014</c:v>
                </c:pt>
                <c:pt idx="1300">
                  <c:v>7/5/2015</c:v>
                </c:pt>
                <c:pt idx="1301">
                  <c:v>9/21/2015</c:v>
                </c:pt>
                <c:pt idx="1302">
                  <c:v>9/29/2014</c:v>
                </c:pt>
                <c:pt idx="1303">
                  <c:v>8/11/2011</c:v>
                </c:pt>
                <c:pt idx="1304">
                  <c:v>9/29/2016</c:v>
                </c:pt>
                <c:pt idx="1305">
                  <c:v>7/1/2013</c:v>
                </c:pt>
                <c:pt idx="1306">
                  <c:v>9/10/2014</c:v>
                </c:pt>
                <c:pt idx="1307">
                  <c:v>7/19/2015</c:v>
                </c:pt>
                <c:pt idx="1308">
                  <c:v>9/10/2015</c:v>
                </c:pt>
                <c:pt idx="1309">
                  <c:v>7/4/2014</c:v>
                </c:pt>
                <c:pt idx="1310">
                  <c:v>9/11/2009</c:v>
                </c:pt>
                <c:pt idx="1311">
                  <c:v>8/8/2010</c:v>
                </c:pt>
                <c:pt idx="1312">
                  <c:v>8/3/2014</c:v>
                </c:pt>
                <c:pt idx="1313">
                  <c:v>7/27/2015</c:v>
                </c:pt>
                <c:pt idx="1314">
                  <c:v>9/11/2015</c:v>
                </c:pt>
                <c:pt idx="1315">
                  <c:v>9/23/2013</c:v>
                </c:pt>
                <c:pt idx="1316">
                  <c:v>7/26/2013</c:v>
                </c:pt>
                <c:pt idx="1317">
                  <c:v>8/8/2012</c:v>
                </c:pt>
                <c:pt idx="1318">
                  <c:v>9/12/2016</c:v>
                </c:pt>
                <c:pt idx="1319">
                  <c:v>7/4/2015</c:v>
                </c:pt>
                <c:pt idx="1320">
                  <c:v>9/13/2011</c:v>
                </c:pt>
                <c:pt idx="1321">
                  <c:v>7/25/2015</c:v>
                </c:pt>
                <c:pt idx="1322">
                  <c:v>7/7/2016</c:v>
                </c:pt>
                <c:pt idx="1323">
                  <c:v>8/8/2014</c:v>
                </c:pt>
                <c:pt idx="1324">
                  <c:v>7/12/2011</c:v>
                </c:pt>
                <c:pt idx="1325">
                  <c:v>8/8/2015</c:v>
                </c:pt>
                <c:pt idx="1326">
                  <c:v>9/14/2014</c:v>
                </c:pt>
                <c:pt idx="1327">
                  <c:v>9/24/2014</c:v>
                </c:pt>
                <c:pt idx="1328">
                  <c:v>9/7/2016</c:v>
                </c:pt>
                <c:pt idx="1329">
                  <c:v>7/28/2011</c:v>
                </c:pt>
                <c:pt idx="1330">
                  <c:v>9/8/2012</c:v>
                </c:pt>
                <c:pt idx="1331">
                  <c:v>8/28/2015</c:v>
                </c:pt>
                <c:pt idx="1332">
                  <c:v>8/10/2016</c:v>
                </c:pt>
                <c:pt idx="1333">
                  <c:v>8/23/2014</c:v>
                </c:pt>
                <c:pt idx="1334">
                  <c:v>8/12/2016</c:v>
                </c:pt>
                <c:pt idx="1335">
                  <c:v>8/19/2016</c:v>
                </c:pt>
                <c:pt idx="1336">
                  <c:v>7/11/2012</c:v>
                </c:pt>
                <c:pt idx="1337">
                  <c:v>8/29/2015</c:v>
                </c:pt>
                <c:pt idx="1338">
                  <c:v>8/31/2016</c:v>
                </c:pt>
                <c:pt idx="1339">
                  <c:v>8/13/2016</c:v>
                </c:pt>
                <c:pt idx="1340">
                  <c:v>8/4/2012</c:v>
                </c:pt>
                <c:pt idx="1341">
                  <c:v>9/26/2014</c:v>
                </c:pt>
                <c:pt idx="1342">
                  <c:v>7/30/2011</c:v>
                </c:pt>
                <c:pt idx="1343">
                  <c:v>8/2/2013</c:v>
                </c:pt>
                <c:pt idx="1344">
                  <c:v>4/18/2016</c:v>
                </c:pt>
                <c:pt idx="1345">
                  <c:v>6/4/2016</c:v>
                </c:pt>
                <c:pt idx="1346">
                  <c:v>5/29/2015</c:v>
                </c:pt>
                <c:pt idx="1347">
                  <c:v>3/8/2017</c:v>
                </c:pt>
                <c:pt idx="1348">
                  <c:v>5/17/2014</c:v>
                </c:pt>
                <c:pt idx="1349">
                  <c:v>4/28/2014</c:v>
                </c:pt>
                <c:pt idx="1350">
                  <c:v>4/26/2014</c:v>
                </c:pt>
                <c:pt idx="1351">
                  <c:v>5/5/2010</c:v>
                </c:pt>
                <c:pt idx="1352">
                  <c:v>5/11/2012</c:v>
                </c:pt>
                <c:pt idx="1353">
                  <c:v>4/28/2015</c:v>
                </c:pt>
                <c:pt idx="1354">
                  <c:v>6/10/2011</c:v>
                </c:pt>
                <c:pt idx="1355">
                  <c:v>6/12/2016</c:v>
                </c:pt>
                <c:pt idx="1356">
                  <c:v>6/21/2014</c:v>
                </c:pt>
                <c:pt idx="1357">
                  <c:v>5/13/2013</c:v>
                </c:pt>
                <c:pt idx="1358">
                  <c:v>5/1/2012</c:v>
                </c:pt>
                <c:pt idx="1359">
                  <c:v>4/28/2016</c:v>
                </c:pt>
                <c:pt idx="1360">
                  <c:v>4/11/2014</c:v>
                </c:pt>
                <c:pt idx="1361">
                  <c:v>5/25/2012</c:v>
                </c:pt>
                <c:pt idx="1362">
                  <c:v>5/16/2013</c:v>
                </c:pt>
                <c:pt idx="1363">
                  <c:v>5/25/2014</c:v>
                </c:pt>
                <c:pt idx="1364">
                  <c:v>6/19/2016</c:v>
                </c:pt>
                <c:pt idx="1365">
                  <c:v>5/19/2011</c:v>
                </c:pt>
                <c:pt idx="1366">
                  <c:v>4/10/2012</c:v>
                </c:pt>
                <c:pt idx="1367">
                  <c:v>5/6/2013</c:v>
                </c:pt>
                <c:pt idx="1368">
                  <c:v>6/6/2011</c:v>
                </c:pt>
                <c:pt idx="1369">
                  <c:v>6/14/2014</c:v>
                </c:pt>
                <c:pt idx="1370">
                  <c:v>6/6/2016</c:v>
                </c:pt>
                <c:pt idx="1371">
                  <c:v>4/23/2010</c:v>
                </c:pt>
                <c:pt idx="1372">
                  <c:v>4/10/2016</c:v>
                </c:pt>
                <c:pt idx="1373">
                  <c:v>6/25/2010</c:v>
                </c:pt>
                <c:pt idx="1374">
                  <c:v>6/28/2014</c:v>
                </c:pt>
                <c:pt idx="1375">
                  <c:v>4/4/2014</c:v>
                </c:pt>
                <c:pt idx="1376">
                  <c:v>4/15/2016</c:v>
                </c:pt>
                <c:pt idx="1377">
                  <c:v>5/19/2016</c:v>
                </c:pt>
                <c:pt idx="1378">
                  <c:v>5/9/2011</c:v>
                </c:pt>
                <c:pt idx="1379">
                  <c:v>6/15/2014</c:v>
                </c:pt>
                <c:pt idx="1380">
                  <c:v>4/16/2015</c:v>
                </c:pt>
                <c:pt idx="1381">
                  <c:v>6/25/2015</c:v>
                </c:pt>
                <c:pt idx="1382">
                  <c:v>5/22/2013</c:v>
                </c:pt>
                <c:pt idx="1383">
                  <c:v>5/14/2010</c:v>
                </c:pt>
                <c:pt idx="1384">
                  <c:v>6/19/2013</c:v>
                </c:pt>
                <c:pt idx="1385">
                  <c:v>3/9/2013</c:v>
                </c:pt>
                <c:pt idx="1386">
                  <c:v>6/19/2015</c:v>
                </c:pt>
                <c:pt idx="1387">
                  <c:v>6/26/2014</c:v>
                </c:pt>
                <c:pt idx="1388">
                  <c:v>6/4/2015</c:v>
                </c:pt>
                <c:pt idx="1389">
                  <c:v>6/16/2011</c:v>
                </c:pt>
                <c:pt idx="1390">
                  <c:v>4/21/2016</c:v>
                </c:pt>
                <c:pt idx="1391">
                  <c:v>6/26/2016</c:v>
                </c:pt>
                <c:pt idx="1392">
                  <c:v>6/8/2010</c:v>
                </c:pt>
                <c:pt idx="1393">
                  <c:v>4/4/2016</c:v>
                </c:pt>
                <c:pt idx="1394">
                  <c:v>3/7/2017</c:v>
                </c:pt>
                <c:pt idx="1395">
                  <c:v>4/14/2013</c:v>
                </c:pt>
                <c:pt idx="1396">
                  <c:v>5/17/2013</c:v>
                </c:pt>
                <c:pt idx="1397">
                  <c:v>6/27/2015</c:v>
                </c:pt>
                <c:pt idx="1398">
                  <c:v>6/11/2010</c:v>
                </c:pt>
                <c:pt idx="1399">
                  <c:v>4/18/2015</c:v>
                </c:pt>
                <c:pt idx="1400">
                  <c:v>5/23/2016</c:v>
                </c:pt>
                <c:pt idx="1401">
                  <c:v>4/5/2015</c:v>
                </c:pt>
                <c:pt idx="1402">
                  <c:v>6/11/2014</c:v>
                </c:pt>
                <c:pt idx="1403">
                  <c:v>5/27/2015</c:v>
                </c:pt>
                <c:pt idx="1404">
                  <c:v>6/11/2016</c:v>
                </c:pt>
                <c:pt idx="1405">
                  <c:v>5/15/2012</c:v>
                </c:pt>
                <c:pt idx="1406">
                  <c:v>5/23/2012</c:v>
                </c:pt>
                <c:pt idx="1407">
                  <c:v>5/23/2013</c:v>
                </c:pt>
                <c:pt idx="1408">
                  <c:v>3/26/2012</c:v>
                </c:pt>
                <c:pt idx="1409">
                  <c:v>3/5/2017</c:v>
                </c:pt>
                <c:pt idx="1410">
                  <c:v>2/20/2017</c:v>
                </c:pt>
                <c:pt idx="1411">
                  <c:v>3/12/2017</c:v>
                </c:pt>
                <c:pt idx="1412">
                  <c:v>12/26/2016</c:v>
                </c:pt>
                <c:pt idx="1413">
                  <c:v>2/12/2016</c:v>
                </c:pt>
                <c:pt idx="1414">
                  <c:v>3/28/2015</c:v>
                </c:pt>
                <c:pt idx="1415">
                  <c:v>2/12/2017</c:v>
                </c:pt>
                <c:pt idx="1416">
                  <c:v>3/10/2012</c:v>
                </c:pt>
                <c:pt idx="1417">
                  <c:v>3/13/2015</c:v>
                </c:pt>
                <c:pt idx="1418">
                  <c:v>3/7/2016</c:v>
                </c:pt>
                <c:pt idx="1419">
                  <c:v>2/23/2017</c:v>
                </c:pt>
                <c:pt idx="1420">
                  <c:v>11/5/2016</c:v>
                </c:pt>
                <c:pt idx="1421">
                  <c:v>3/13/2017</c:v>
                </c:pt>
                <c:pt idx="1422">
                  <c:v>12/28/2015</c:v>
                </c:pt>
                <c:pt idx="1423">
                  <c:v>12/30/2015</c:v>
                </c:pt>
                <c:pt idx="1424">
                  <c:v>3/29/2015</c:v>
                </c:pt>
                <c:pt idx="1425">
                  <c:v>2/13/2012</c:v>
                </c:pt>
                <c:pt idx="1426">
                  <c:v>3/1/2017</c:v>
                </c:pt>
                <c:pt idx="1427">
                  <c:v>3/14/2014</c:v>
                </c:pt>
                <c:pt idx="1428">
                  <c:v>12/3/2016</c:v>
                </c:pt>
                <c:pt idx="1429">
                  <c:v>3/14/2015</c:v>
                </c:pt>
                <c:pt idx="1430">
                  <c:v>3/6/2016</c:v>
                </c:pt>
                <c:pt idx="1431">
                  <c:v>2/13/2014</c:v>
                </c:pt>
                <c:pt idx="1432">
                  <c:v>11/7/2012</c:v>
                </c:pt>
                <c:pt idx="1433">
                  <c:v>3/14/2017</c:v>
                </c:pt>
                <c:pt idx="1434">
                  <c:v>12/8/2015</c:v>
                </c:pt>
                <c:pt idx="1435">
                  <c:v>12/11/2016</c:v>
                </c:pt>
                <c:pt idx="1436">
                  <c:v>12/27/2014</c:v>
                </c:pt>
                <c:pt idx="1437">
                  <c:v>2/24/2016</c:v>
                </c:pt>
                <c:pt idx="1438">
                  <c:v>2/19/2017</c:v>
                </c:pt>
                <c:pt idx="1439">
                  <c:v>2/24/2017</c:v>
                </c:pt>
                <c:pt idx="1440">
                  <c:v>3/28/2013</c:v>
                </c:pt>
                <c:pt idx="1441">
                  <c:v>3/15/2017</c:v>
                </c:pt>
                <c:pt idx="1442">
                  <c:v>12/29/2014</c:v>
                </c:pt>
                <c:pt idx="1443">
                  <c:v>3/16/2011</c:v>
                </c:pt>
                <c:pt idx="1444">
                  <c:v>12/10/2015</c:v>
                </c:pt>
                <c:pt idx="1445">
                  <c:v>2/13/2016</c:v>
                </c:pt>
                <c:pt idx="1446">
                  <c:v>12/10/2016</c:v>
                </c:pt>
                <c:pt idx="1447">
                  <c:v>12/17/2016</c:v>
                </c:pt>
                <c:pt idx="1448">
                  <c:v>12/20/2015</c:v>
                </c:pt>
                <c:pt idx="1449">
                  <c:v>2/25/2017</c:v>
                </c:pt>
                <c:pt idx="1450">
                  <c:v>3/10/2016</c:v>
                </c:pt>
                <c:pt idx="1451">
                  <c:v>12/12/2012</c:v>
                </c:pt>
                <c:pt idx="1452">
                  <c:v>3/5/2014</c:v>
                </c:pt>
                <c:pt idx="1453">
                  <c:v>3/17/2012</c:v>
                </c:pt>
                <c:pt idx="1454">
                  <c:v>12/21/2014</c:v>
                </c:pt>
                <c:pt idx="1455">
                  <c:v>3/17/2014</c:v>
                </c:pt>
                <c:pt idx="1456">
                  <c:v>2/12/2015</c:v>
                </c:pt>
                <c:pt idx="1457">
                  <c:v>3/17/2015</c:v>
                </c:pt>
                <c:pt idx="1458">
                  <c:v>12/7/2013</c:v>
                </c:pt>
                <c:pt idx="1459">
                  <c:v>12/31/2015</c:v>
                </c:pt>
                <c:pt idx="1460">
                  <c:v>12/26/2014</c:v>
                </c:pt>
                <c:pt idx="1461">
                  <c:v>2/26/2014</c:v>
                </c:pt>
                <c:pt idx="1462">
                  <c:v>12/19/2014</c:v>
                </c:pt>
                <c:pt idx="1463">
                  <c:v>12/22/2016</c:v>
                </c:pt>
                <c:pt idx="1464">
                  <c:v>2/6/2016</c:v>
                </c:pt>
                <c:pt idx="1465">
                  <c:v>11/8/2011</c:v>
                </c:pt>
                <c:pt idx="1466">
                  <c:v>3/25/2014</c:v>
                </c:pt>
                <c:pt idx="1467">
                  <c:v>2/26/2017</c:v>
                </c:pt>
                <c:pt idx="1468">
                  <c:v>12/10/2014</c:v>
                </c:pt>
                <c:pt idx="1469">
                  <c:v>12/4/2015</c:v>
                </c:pt>
                <c:pt idx="1470">
                  <c:v>12/14/2014</c:v>
                </c:pt>
                <c:pt idx="1471">
                  <c:v>12/12/2014</c:v>
                </c:pt>
                <c:pt idx="1472">
                  <c:v>12/9/2016</c:v>
                </c:pt>
                <c:pt idx="1473">
                  <c:v>12/5/2011</c:v>
                </c:pt>
                <c:pt idx="1474">
                  <c:v>2/1/2014</c:v>
                </c:pt>
                <c:pt idx="1475">
                  <c:v>12/5/2014</c:v>
                </c:pt>
                <c:pt idx="1476">
                  <c:v>12/28/2016</c:v>
                </c:pt>
                <c:pt idx="1477">
                  <c:v>2/28/2012</c:v>
                </c:pt>
                <c:pt idx="1478">
                  <c:v>12/14/2015</c:v>
                </c:pt>
                <c:pt idx="1479">
                  <c:v>12/18/2014</c:v>
                </c:pt>
                <c:pt idx="1480">
                  <c:v>2/10/2012</c:v>
                </c:pt>
                <c:pt idx="1481">
                  <c:v>2/28/2015</c:v>
                </c:pt>
                <c:pt idx="1482">
                  <c:v>12/14/2016</c:v>
                </c:pt>
                <c:pt idx="1483">
                  <c:v>12/5/2016</c:v>
                </c:pt>
                <c:pt idx="1484">
                  <c:v>12/15/2015</c:v>
                </c:pt>
                <c:pt idx="1485">
                  <c:v>12/18/2015</c:v>
                </c:pt>
                <c:pt idx="1486">
                  <c:v>3/3/2016</c:v>
                </c:pt>
                <c:pt idx="1487">
                  <c:v>12/12/2016</c:v>
                </c:pt>
                <c:pt idx="1488">
                  <c:v>12/1/2011</c:v>
                </c:pt>
                <c:pt idx="1489">
                  <c:v>2/16/2014</c:v>
                </c:pt>
                <c:pt idx="1490">
                  <c:v>3/10/2010</c:v>
                </c:pt>
                <c:pt idx="1491">
                  <c:v>3/20/2016</c:v>
                </c:pt>
                <c:pt idx="1492">
                  <c:v>3/31/2014</c:v>
                </c:pt>
                <c:pt idx="1493">
                  <c:v>12/24/2015</c:v>
                </c:pt>
                <c:pt idx="1494">
                  <c:v>12/11/2014</c:v>
                </c:pt>
                <c:pt idx="1495">
                  <c:v>3/21/2012</c:v>
                </c:pt>
                <c:pt idx="1496">
                  <c:v>3/10/2017</c:v>
                </c:pt>
                <c:pt idx="1497">
                  <c:v>2/16/2017</c:v>
                </c:pt>
                <c:pt idx="1498">
                  <c:v>2/21/2016</c:v>
                </c:pt>
                <c:pt idx="1499">
                  <c:v>2/17/2012</c:v>
                </c:pt>
                <c:pt idx="1500">
                  <c:v>2/21/2017</c:v>
                </c:pt>
                <c:pt idx="1501">
                  <c:v>3/21/2015</c:v>
                </c:pt>
                <c:pt idx="1502">
                  <c:v>12/11/2015</c:v>
                </c:pt>
                <c:pt idx="1503">
                  <c:v>12/6/2015</c:v>
                </c:pt>
                <c:pt idx="1504">
                  <c:v>3/6/2015</c:v>
                </c:pt>
                <c:pt idx="1505">
                  <c:v>12/13/2015</c:v>
                </c:pt>
                <c:pt idx="1506">
                  <c:v>12/17/2011</c:v>
                </c:pt>
                <c:pt idx="1507">
                  <c:v>12/25/2014</c:v>
                </c:pt>
                <c:pt idx="1508">
                  <c:v>3/7/2015</c:v>
                </c:pt>
                <c:pt idx="1509">
                  <c:v>2/4/2017</c:v>
                </c:pt>
                <c:pt idx="1510">
                  <c:v>2/22/2017</c:v>
                </c:pt>
                <c:pt idx="1511">
                  <c:v>2/5/2013</c:v>
                </c:pt>
                <c:pt idx="1512">
                  <c:v>1/28/2016</c:v>
                </c:pt>
                <c:pt idx="1513">
                  <c:v>1/15/2013</c:v>
                </c:pt>
                <c:pt idx="1514">
                  <c:v>1/15/2014</c:v>
                </c:pt>
                <c:pt idx="1515">
                  <c:v>10/29/2013</c:v>
                </c:pt>
                <c:pt idx="1516">
                  <c:v>1/19/2016</c:v>
                </c:pt>
                <c:pt idx="1517">
                  <c:v>1/16/2014</c:v>
                </c:pt>
                <c:pt idx="1518">
                  <c:v>1/20/2010</c:v>
                </c:pt>
                <c:pt idx="1519">
                  <c:v>10/29/2015</c:v>
                </c:pt>
                <c:pt idx="1520">
                  <c:v>10/18/2015</c:v>
                </c:pt>
                <c:pt idx="1521">
                  <c:v>11/14/2012</c:v>
                </c:pt>
                <c:pt idx="1522">
                  <c:v>10/8/2015</c:v>
                </c:pt>
                <c:pt idx="1523">
                  <c:v>10/29/2016</c:v>
                </c:pt>
                <c:pt idx="1524">
                  <c:v>11/25/2010</c:v>
                </c:pt>
                <c:pt idx="1525">
                  <c:v>10/12/2010</c:v>
                </c:pt>
                <c:pt idx="1526">
                  <c:v>11/26/2016</c:v>
                </c:pt>
                <c:pt idx="1527">
                  <c:v>1/15/2016</c:v>
                </c:pt>
                <c:pt idx="1528">
                  <c:v>11/29/2012</c:v>
                </c:pt>
                <c:pt idx="1529">
                  <c:v>10/3/2015</c:v>
                </c:pt>
                <c:pt idx="1530">
                  <c:v>1/26/2015</c:v>
                </c:pt>
                <c:pt idx="1531">
                  <c:v>10/3/2016</c:v>
                </c:pt>
                <c:pt idx="1532">
                  <c:v>10/29/2012</c:v>
                </c:pt>
                <c:pt idx="1533">
                  <c:v>1/18/2015</c:v>
                </c:pt>
                <c:pt idx="1534">
                  <c:v>10/23/2015</c:v>
                </c:pt>
                <c:pt idx="1535">
                  <c:v>11/15/2013</c:v>
                </c:pt>
                <c:pt idx="1536">
                  <c:v>11/23/2010</c:v>
                </c:pt>
                <c:pt idx="1537">
                  <c:v>11/15/2014</c:v>
                </c:pt>
                <c:pt idx="1538">
                  <c:v>11/24/2014</c:v>
                </c:pt>
                <c:pt idx="1539">
                  <c:v>10/30/2011</c:v>
                </c:pt>
                <c:pt idx="1540">
                  <c:v>1/25/2015</c:v>
                </c:pt>
                <c:pt idx="1541">
                  <c:v>1/18/2017</c:v>
                </c:pt>
                <c:pt idx="1542">
                  <c:v>11/26/2014</c:v>
                </c:pt>
                <c:pt idx="1543">
                  <c:v>10/19/2016</c:v>
                </c:pt>
                <c:pt idx="1544">
                  <c:v>10/25/2016</c:v>
                </c:pt>
                <c:pt idx="1545">
                  <c:v>10/30/2013</c:v>
                </c:pt>
                <c:pt idx="1546">
                  <c:v>10/26/2016</c:v>
                </c:pt>
                <c:pt idx="1547">
                  <c:v>1/25/2011</c:v>
                </c:pt>
                <c:pt idx="1548">
                  <c:v>1/29/2012</c:v>
                </c:pt>
                <c:pt idx="1549">
                  <c:v>10/12/2013</c:v>
                </c:pt>
                <c:pt idx="1550">
                  <c:v>10/10/2016</c:v>
                </c:pt>
                <c:pt idx="1551">
                  <c:v>11/17/2012</c:v>
                </c:pt>
                <c:pt idx="1552">
                  <c:v>1/2/2015</c:v>
                </c:pt>
                <c:pt idx="1553">
                  <c:v>10/30/2016</c:v>
                </c:pt>
                <c:pt idx="1554">
                  <c:v>1/30/2016</c:v>
                </c:pt>
                <c:pt idx="1555">
                  <c:v>11/17/2015</c:v>
                </c:pt>
                <c:pt idx="1556">
                  <c:v>10/23/2013</c:v>
                </c:pt>
                <c:pt idx="1557">
                  <c:v>1/20/2016</c:v>
                </c:pt>
                <c:pt idx="1558">
                  <c:v>10/7/2016</c:v>
                </c:pt>
                <c:pt idx="1559">
                  <c:v>1/7/2017</c:v>
                </c:pt>
                <c:pt idx="1560">
                  <c:v>10/23/2016</c:v>
                </c:pt>
                <c:pt idx="1561">
                  <c:v>1/24/2016</c:v>
                </c:pt>
                <c:pt idx="1562">
                  <c:v>1/3/2015</c:v>
                </c:pt>
                <c:pt idx="1563">
                  <c:v>1/8/2014</c:v>
                </c:pt>
                <c:pt idx="1564">
                  <c:v>10/9/2013</c:v>
                </c:pt>
                <c:pt idx="1565">
                  <c:v>1/15/2017</c:v>
                </c:pt>
                <c:pt idx="1566">
                  <c:v>1/13/2014</c:v>
                </c:pt>
                <c:pt idx="1567">
                  <c:v>1/23/2015</c:v>
                </c:pt>
                <c:pt idx="1568">
                  <c:v>10/24/2014</c:v>
                </c:pt>
                <c:pt idx="1569">
                  <c:v>10/20/2016</c:v>
                </c:pt>
                <c:pt idx="1570">
                  <c:v>10/9/2016</c:v>
                </c:pt>
                <c:pt idx="1571">
                  <c:v>1/8/2016</c:v>
                </c:pt>
                <c:pt idx="1572">
                  <c:v>10/16/2012</c:v>
                </c:pt>
                <c:pt idx="1573">
                  <c:v>10/4/2013</c:v>
                </c:pt>
                <c:pt idx="1574">
                  <c:v>11/26/2013</c:v>
                </c:pt>
                <c:pt idx="1575">
                  <c:v>10/4/2014</c:v>
                </c:pt>
                <c:pt idx="1576">
                  <c:v>1/28/2017</c:v>
                </c:pt>
                <c:pt idx="1577">
                  <c:v>10/4/2015</c:v>
                </c:pt>
                <c:pt idx="1578">
                  <c:v>10/16/2015</c:v>
                </c:pt>
                <c:pt idx="1579">
                  <c:v>1/4/2014</c:v>
                </c:pt>
                <c:pt idx="1580">
                  <c:v>11/27/2016</c:v>
                </c:pt>
                <c:pt idx="1581">
                  <c:v>11/2/2015</c:v>
                </c:pt>
                <c:pt idx="1582">
                  <c:v>1/6/2016</c:v>
                </c:pt>
                <c:pt idx="1583">
                  <c:v>1/9/2015</c:v>
                </c:pt>
                <c:pt idx="1584">
                  <c:v>11/11/2011</c:v>
                </c:pt>
                <c:pt idx="1585">
                  <c:v>1/3/2014</c:v>
                </c:pt>
                <c:pt idx="1586">
                  <c:v>10/17/2014</c:v>
                </c:pt>
                <c:pt idx="1587">
                  <c:v>1/10/2014</c:v>
                </c:pt>
                <c:pt idx="1588">
                  <c:v>11/11/2015</c:v>
                </c:pt>
                <c:pt idx="1589">
                  <c:v>1/9/2017</c:v>
                </c:pt>
                <c:pt idx="1590">
                  <c:v>1/2/2014</c:v>
                </c:pt>
                <c:pt idx="1591">
                  <c:v>10/14/2016</c:v>
                </c:pt>
                <c:pt idx="1592">
                  <c:v>11/30/2011</c:v>
                </c:pt>
                <c:pt idx="1593">
                  <c:v>10/1/2009</c:v>
                </c:pt>
                <c:pt idx="1594">
                  <c:v>11/30/2014</c:v>
                </c:pt>
                <c:pt idx="1595">
                  <c:v>11/20/2016</c:v>
                </c:pt>
                <c:pt idx="1596">
                  <c:v>1/13/2017</c:v>
                </c:pt>
                <c:pt idx="1597">
                  <c:v>10/15/2013</c:v>
                </c:pt>
                <c:pt idx="1598">
                  <c:v>10/28/2015</c:v>
                </c:pt>
                <c:pt idx="1599">
                  <c:v>10/1/2012</c:v>
                </c:pt>
                <c:pt idx="1600">
                  <c:v>11/4/2016</c:v>
                </c:pt>
                <c:pt idx="1601">
                  <c:v>11/21/2013</c:v>
                </c:pt>
                <c:pt idx="1602">
                  <c:v>11/13/2014</c:v>
                </c:pt>
                <c:pt idx="1603">
                  <c:v>10/7/2013</c:v>
                </c:pt>
              </c:strCache>
            </c:strRef>
          </c:cat>
          <c:val>
            <c:numRef>
              <c:f>Sheet3!$C$6:$C$1610</c:f>
              <c:numCache>
                <c:formatCode>General</c:formatCode>
                <c:ptCount val="1604"/>
                <c:pt idx="0">
                  <c:v>1</c:v>
                </c:pt>
                <c:pt idx="1">
                  <c:v>8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5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5">
                  <c:v>5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5</c:v>
                </c:pt>
                <c:pt idx="33">
                  <c:v>1</c:v>
                </c:pt>
                <c:pt idx="34">
                  <c:v>3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  <c:pt idx="40">
                  <c:v>1</c:v>
                </c:pt>
                <c:pt idx="41">
                  <c:v>6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6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4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1</c:v>
                </c:pt>
                <c:pt idx="59">
                  <c:v>2</c:v>
                </c:pt>
                <c:pt idx="60">
                  <c:v>2</c:v>
                </c:pt>
                <c:pt idx="62">
                  <c:v>4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3</c:v>
                </c:pt>
                <c:pt idx="71">
                  <c:v>3</c:v>
                </c:pt>
                <c:pt idx="74">
                  <c:v>1</c:v>
                </c:pt>
                <c:pt idx="75">
                  <c:v>1</c:v>
                </c:pt>
                <c:pt idx="76">
                  <c:v>3</c:v>
                </c:pt>
                <c:pt idx="78">
                  <c:v>1</c:v>
                </c:pt>
                <c:pt idx="79">
                  <c:v>2</c:v>
                </c:pt>
                <c:pt idx="80">
                  <c:v>5</c:v>
                </c:pt>
                <c:pt idx="81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91">
                  <c:v>3</c:v>
                </c:pt>
                <c:pt idx="92">
                  <c:v>1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1</c:v>
                </c:pt>
                <c:pt idx="97">
                  <c:v>4</c:v>
                </c:pt>
                <c:pt idx="99">
                  <c:v>5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5">
                  <c:v>2</c:v>
                </c:pt>
                <c:pt idx="106">
                  <c:v>3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1">
                  <c:v>1</c:v>
                </c:pt>
                <c:pt idx="112">
                  <c:v>3</c:v>
                </c:pt>
                <c:pt idx="114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4</c:v>
                </c:pt>
                <c:pt idx="119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8">
                  <c:v>3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5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4</c:v>
                </c:pt>
                <c:pt idx="141">
                  <c:v>1</c:v>
                </c:pt>
                <c:pt idx="145">
                  <c:v>2</c:v>
                </c:pt>
                <c:pt idx="147">
                  <c:v>2</c:v>
                </c:pt>
                <c:pt idx="148">
                  <c:v>2</c:v>
                </c:pt>
                <c:pt idx="152">
                  <c:v>1</c:v>
                </c:pt>
                <c:pt idx="154">
                  <c:v>5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4</c:v>
                </c:pt>
                <c:pt idx="165">
                  <c:v>1</c:v>
                </c:pt>
                <c:pt idx="166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3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85">
                  <c:v>2</c:v>
                </c:pt>
                <c:pt idx="188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4">
                  <c:v>1</c:v>
                </c:pt>
                <c:pt idx="195">
                  <c:v>3</c:v>
                </c:pt>
                <c:pt idx="196">
                  <c:v>1</c:v>
                </c:pt>
                <c:pt idx="198">
                  <c:v>2</c:v>
                </c:pt>
                <c:pt idx="200">
                  <c:v>2</c:v>
                </c:pt>
                <c:pt idx="201">
                  <c:v>1</c:v>
                </c:pt>
                <c:pt idx="202">
                  <c:v>1</c:v>
                </c:pt>
                <c:pt idx="205">
                  <c:v>3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11">
                  <c:v>2</c:v>
                </c:pt>
                <c:pt idx="212">
                  <c:v>1</c:v>
                </c:pt>
                <c:pt idx="215">
                  <c:v>2</c:v>
                </c:pt>
                <c:pt idx="216">
                  <c:v>5</c:v>
                </c:pt>
                <c:pt idx="217">
                  <c:v>2</c:v>
                </c:pt>
                <c:pt idx="218">
                  <c:v>4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4</c:v>
                </c:pt>
                <c:pt idx="235">
                  <c:v>1</c:v>
                </c:pt>
                <c:pt idx="237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7">
                  <c:v>1</c:v>
                </c:pt>
                <c:pt idx="249">
                  <c:v>1</c:v>
                </c:pt>
                <c:pt idx="254">
                  <c:v>2</c:v>
                </c:pt>
                <c:pt idx="255">
                  <c:v>3</c:v>
                </c:pt>
                <c:pt idx="257">
                  <c:v>1</c:v>
                </c:pt>
                <c:pt idx="258">
                  <c:v>6</c:v>
                </c:pt>
                <c:pt idx="259">
                  <c:v>2</c:v>
                </c:pt>
                <c:pt idx="262">
                  <c:v>5</c:v>
                </c:pt>
                <c:pt idx="264">
                  <c:v>1</c:v>
                </c:pt>
                <c:pt idx="265">
                  <c:v>1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1</c:v>
                </c:pt>
                <c:pt idx="277">
                  <c:v>1</c:v>
                </c:pt>
                <c:pt idx="279">
                  <c:v>1</c:v>
                </c:pt>
                <c:pt idx="280">
                  <c:v>2</c:v>
                </c:pt>
                <c:pt idx="281">
                  <c:v>5</c:v>
                </c:pt>
                <c:pt idx="285">
                  <c:v>3</c:v>
                </c:pt>
                <c:pt idx="286">
                  <c:v>1</c:v>
                </c:pt>
                <c:pt idx="287">
                  <c:v>5</c:v>
                </c:pt>
                <c:pt idx="288">
                  <c:v>1</c:v>
                </c:pt>
                <c:pt idx="289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1</c:v>
                </c:pt>
                <c:pt idx="296">
                  <c:v>2</c:v>
                </c:pt>
                <c:pt idx="298">
                  <c:v>2</c:v>
                </c:pt>
                <c:pt idx="299">
                  <c:v>2</c:v>
                </c:pt>
                <c:pt idx="304">
                  <c:v>1</c:v>
                </c:pt>
                <c:pt idx="307">
                  <c:v>1</c:v>
                </c:pt>
                <c:pt idx="308">
                  <c:v>3</c:v>
                </c:pt>
                <c:pt idx="309">
                  <c:v>2</c:v>
                </c:pt>
                <c:pt idx="310">
                  <c:v>1</c:v>
                </c:pt>
                <c:pt idx="311">
                  <c:v>4</c:v>
                </c:pt>
                <c:pt idx="312">
                  <c:v>1</c:v>
                </c:pt>
                <c:pt idx="316">
                  <c:v>1</c:v>
                </c:pt>
                <c:pt idx="317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2</c:v>
                </c:pt>
                <c:pt idx="328">
                  <c:v>2</c:v>
                </c:pt>
                <c:pt idx="329">
                  <c:v>1</c:v>
                </c:pt>
                <c:pt idx="332">
                  <c:v>1</c:v>
                </c:pt>
                <c:pt idx="333">
                  <c:v>1</c:v>
                </c:pt>
                <c:pt idx="337">
                  <c:v>1</c:v>
                </c:pt>
                <c:pt idx="342">
                  <c:v>2</c:v>
                </c:pt>
                <c:pt idx="343">
                  <c:v>1</c:v>
                </c:pt>
                <c:pt idx="345">
                  <c:v>1</c:v>
                </c:pt>
                <c:pt idx="346">
                  <c:v>2</c:v>
                </c:pt>
                <c:pt idx="348">
                  <c:v>5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3">
                  <c:v>1</c:v>
                </c:pt>
                <c:pt idx="354">
                  <c:v>1</c:v>
                </c:pt>
                <c:pt idx="356">
                  <c:v>1</c:v>
                </c:pt>
                <c:pt idx="357">
                  <c:v>3</c:v>
                </c:pt>
                <c:pt idx="360">
                  <c:v>2</c:v>
                </c:pt>
                <c:pt idx="361">
                  <c:v>5</c:v>
                </c:pt>
                <c:pt idx="363">
                  <c:v>3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70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81">
                  <c:v>3</c:v>
                </c:pt>
                <c:pt idx="386">
                  <c:v>2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2">
                  <c:v>3</c:v>
                </c:pt>
                <c:pt idx="393">
                  <c:v>3</c:v>
                </c:pt>
                <c:pt idx="395">
                  <c:v>4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1">
                  <c:v>1</c:v>
                </c:pt>
                <c:pt idx="404">
                  <c:v>2</c:v>
                </c:pt>
                <c:pt idx="406">
                  <c:v>5</c:v>
                </c:pt>
                <c:pt idx="408">
                  <c:v>2</c:v>
                </c:pt>
                <c:pt idx="409">
                  <c:v>1</c:v>
                </c:pt>
                <c:pt idx="416">
                  <c:v>1</c:v>
                </c:pt>
                <c:pt idx="418">
                  <c:v>2</c:v>
                </c:pt>
                <c:pt idx="420">
                  <c:v>6</c:v>
                </c:pt>
                <c:pt idx="422">
                  <c:v>3</c:v>
                </c:pt>
                <c:pt idx="424">
                  <c:v>1</c:v>
                </c:pt>
                <c:pt idx="425">
                  <c:v>1</c:v>
                </c:pt>
                <c:pt idx="429">
                  <c:v>2</c:v>
                </c:pt>
                <c:pt idx="430">
                  <c:v>2</c:v>
                </c:pt>
                <c:pt idx="432">
                  <c:v>1</c:v>
                </c:pt>
                <c:pt idx="433">
                  <c:v>5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9">
                  <c:v>5</c:v>
                </c:pt>
                <c:pt idx="441">
                  <c:v>6</c:v>
                </c:pt>
                <c:pt idx="443">
                  <c:v>4</c:v>
                </c:pt>
                <c:pt idx="444">
                  <c:v>2</c:v>
                </c:pt>
                <c:pt idx="445">
                  <c:v>2</c:v>
                </c:pt>
                <c:pt idx="447">
                  <c:v>3</c:v>
                </c:pt>
                <c:pt idx="449">
                  <c:v>3</c:v>
                </c:pt>
                <c:pt idx="450">
                  <c:v>3</c:v>
                </c:pt>
                <c:pt idx="452">
                  <c:v>3</c:v>
                </c:pt>
                <c:pt idx="454">
                  <c:v>1</c:v>
                </c:pt>
                <c:pt idx="456">
                  <c:v>1</c:v>
                </c:pt>
                <c:pt idx="459">
                  <c:v>2</c:v>
                </c:pt>
                <c:pt idx="460">
                  <c:v>4</c:v>
                </c:pt>
                <c:pt idx="461">
                  <c:v>2</c:v>
                </c:pt>
                <c:pt idx="463">
                  <c:v>3</c:v>
                </c:pt>
                <c:pt idx="468">
                  <c:v>2</c:v>
                </c:pt>
                <c:pt idx="469">
                  <c:v>4</c:v>
                </c:pt>
                <c:pt idx="470">
                  <c:v>1</c:v>
                </c:pt>
                <c:pt idx="473">
                  <c:v>4</c:v>
                </c:pt>
                <c:pt idx="474">
                  <c:v>1</c:v>
                </c:pt>
                <c:pt idx="475">
                  <c:v>1</c:v>
                </c:pt>
                <c:pt idx="477">
                  <c:v>3</c:v>
                </c:pt>
                <c:pt idx="478">
                  <c:v>1</c:v>
                </c:pt>
                <c:pt idx="479">
                  <c:v>3</c:v>
                </c:pt>
                <c:pt idx="480">
                  <c:v>1</c:v>
                </c:pt>
                <c:pt idx="481">
                  <c:v>2</c:v>
                </c:pt>
                <c:pt idx="483">
                  <c:v>2</c:v>
                </c:pt>
                <c:pt idx="487">
                  <c:v>2</c:v>
                </c:pt>
                <c:pt idx="488">
                  <c:v>1</c:v>
                </c:pt>
                <c:pt idx="492">
                  <c:v>4</c:v>
                </c:pt>
                <c:pt idx="493">
                  <c:v>2</c:v>
                </c:pt>
                <c:pt idx="494">
                  <c:v>3</c:v>
                </c:pt>
                <c:pt idx="497">
                  <c:v>2</c:v>
                </c:pt>
                <c:pt idx="498">
                  <c:v>2</c:v>
                </c:pt>
                <c:pt idx="499">
                  <c:v>3</c:v>
                </c:pt>
                <c:pt idx="500">
                  <c:v>2</c:v>
                </c:pt>
                <c:pt idx="502">
                  <c:v>1</c:v>
                </c:pt>
                <c:pt idx="503">
                  <c:v>1</c:v>
                </c:pt>
                <c:pt idx="506">
                  <c:v>4</c:v>
                </c:pt>
                <c:pt idx="507">
                  <c:v>5</c:v>
                </c:pt>
                <c:pt idx="508">
                  <c:v>3</c:v>
                </c:pt>
                <c:pt idx="511">
                  <c:v>1</c:v>
                </c:pt>
                <c:pt idx="512">
                  <c:v>2</c:v>
                </c:pt>
                <c:pt idx="515">
                  <c:v>3</c:v>
                </c:pt>
                <c:pt idx="516">
                  <c:v>1</c:v>
                </c:pt>
                <c:pt idx="520">
                  <c:v>1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3</c:v>
                </c:pt>
                <c:pt idx="526">
                  <c:v>1</c:v>
                </c:pt>
                <c:pt idx="527">
                  <c:v>1</c:v>
                </c:pt>
                <c:pt idx="528">
                  <c:v>3</c:v>
                </c:pt>
                <c:pt idx="531">
                  <c:v>3</c:v>
                </c:pt>
                <c:pt idx="533">
                  <c:v>1</c:v>
                </c:pt>
                <c:pt idx="534">
                  <c:v>1</c:v>
                </c:pt>
                <c:pt idx="535">
                  <c:v>3</c:v>
                </c:pt>
                <c:pt idx="537">
                  <c:v>1</c:v>
                </c:pt>
                <c:pt idx="541">
                  <c:v>1</c:v>
                </c:pt>
                <c:pt idx="542">
                  <c:v>3</c:v>
                </c:pt>
                <c:pt idx="543">
                  <c:v>1</c:v>
                </c:pt>
                <c:pt idx="545">
                  <c:v>1</c:v>
                </c:pt>
                <c:pt idx="549">
                  <c:v>1</c:v>
                </c:pt>
                <c:pt idx="553">
                  <c:v>1</c:v>
                </c:pt>
                <c:pt idx="555">
                  <c:v>1</c:v>
                </c:pt>
                <c:pt idx="557">
                  <c:v>1</c:v>
                </c:pt>
                <c:pt idx="558">
                  <c:v>1</c:v>
                </c:pt>
                <c:pt idx="560">
                  <c:v>2</c:v>
                </c:pt>
                <c:pt idx="562">
                  <c:v>1</c:v>
                </c:pt>
                <c:pt idx="565">
                  <c:v>1</c:v>
                </c:pt>
                <c:pt idx="567">
                  <c:v>1</c:v>
                </c:pt>
                <c:pt idx="569">
                  <c:v>1</c:v>
                </c:pt>
                <c:pt idx="571">
                  <c:v>1</c:v>
                </c:pt>
                <c:pt idx="572">
                  <c:v>3</c:v>
                </c:pt>
                <c:pt idx="573">
                  <c:v>1</c:v>
                </c:pt>
                <c:pt idx="578">
                  <c:v>1</c:v>
                </c:pt>
                <c:pt idx="581">
                  <c:v>1</c:v>
                </c:pt>
                <c:pt idx="582">
                  <c:v>3</c:v>
                </c:pt>
                <c:pt idx="583">
                  <c:v>3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92">
                  <c:v>1</c:v>
                </c:pt>
                <c:pt idx="594">
                  <c:v>1</c:v>
                </c:pt>
                <c:pt idx="599">
                  <c:v>4</c:v>
                </c:pt>
                <c:pt idx="601">
                  <c:v>1</c:v>
                </c:pt>
                <c:pt idx="602">
                  <c:v>5</c:v>
                </c:pt>
                <c:pt idx="603">
                  <c:v>5</c:v>
                </c:pt>
                <c:pt idx="604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3">
                  <c:v>1</c:v>
                </c:pt>
                <c:pt idx="616">
                  <c:v>1</c:v>
                </c:pt>
                <c:pt idx="620">
                  <c:v>1</c:v>
                </c:pt>
                <c:pt idx="622">
                  <c:v>2</c:v>
                </c:pt>
                <c:pt idx="623">
                  <c:v>2</c:v>
                </c:pt>
                <c:pt idx="624">
                  <c:v>3</c:v>
                </c:pt>
                <c:pt idx="630">
                  <c:v>2</c:v>
                </c:pt>
                <c:pt idx="633">
                  <c:v>2</c:v>
                </c:pt>
                <c:pt idx="635">
                  <c:v>1</c:v>
                </c:pt>
                <c:pt idx="639">
                  <c:v>1</c:v>
                </c:pt>
                <c:pt idx="641">
                  <c:v>5</c:v>
                </c:pt>
                <c:pt idx="645">
                  <c:v>1</c:v>
                </c:pt>
                <c:pt idx="647">
                  <c:v>2</c:v>
                </c:pt>
                <c:pt idx="650">
                  <c:v>1</c:v>
                </c:pt>
                <c:pt idx="655">
                  <c:v>3</c:v>
                </c:pt>
                <c:pt idx="656">
                  <c:v>1</c:v>
                </c:pt>
                <c:pt idx="657">
                  <c:v>3</c:v>
                </c:pt>
                <c:pt idx="658">
                  <c:v>4</c:v>
                </c:pt>
                <c:pt idx="659">
                  <c:v>1</c:v>
                </c:pt>
                <c:pt idx="660">
                  <c:v>1</c:v>
                </c:pt>
                <c:pt idx="662">
                  <c:v>6</c:v>
                </c:pt>
                <c:pt idx="664">
                  <c:v>1</c:v>
                </c:pt>
                <c:pt idx="665">
                  <c:v>1</c:v>
                </c:pt>
                <c:pt idx="667">
                  <c:v>1</c:v>
                </c:pt>
                <c:pt idx="670">
                  <c:v>3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5">
                  <c:v>2</c:v>
                </c:pt>
                <c:pt idx="679">
                  <c:v>1</c:v>
                </c:pt>
                <c:pt idx="680">
                  <c:v>1</c:v>
                </c:pt>
                <c:pt idx="682">
                  <c:v>1</c:v>
                </c:pt>
                <c:pt idx="683">
                  <c:v>3</c:v>
                </c:pt>
                <c:pt idx="684">
                  <c:v>1</c:v>
                </c:pt>
                <c:pt idx="688">
                  <c:v>2</c:v>
                </c:pt>
                <c:pt idx="689">
                  <c:v>1</c:v>
                </c:pt>
                <c:pt idx="691">
                  <c:v>3</c:v>
                </c:pt>
                <c:pt idx="694">
                  <c:v>1</c:v>
                </c:pt>
                <c:pt idx="695">
                  <c:v>1</c:v>
                </c:pt>
                <c:pt idx="697">
                  <c:v>2</c:v>
                </c:pt>
                <c:pt idx="703">
                  <c:v>1</c:v>
                </c:pt>
                <c:pt idx="704">
                  <c:v>2</c:v>
                </c:pt>
                <c:pt idx="705">
                  <c:v>1</c:v>
                </c:pt>
                <c:pt idx="708">
                  <c:v>6</c:v>
                </c:pt>
                <c:pt idx="709">
                  <c:v>1</c:v>
                </c:pt>
                <c:pt idx="713">
                  <c:v>1</c:v>
                </c:pt>
                <c:pt idx="715">
                  <c:v>2</c:v>
                </c:pt>
                <c:pt idx="716">
                  <c:v>1</c:v>
                </c:pt>
                <c:pt idx="723">
                  <c:v>6</c:v>
                </c:pt>
                <c:pt idx="725">
                  <c:v>1</c:v>
                </c:pt>
                <c:pt idx="726">
                  <c:v>1</c:v>
                </c:pt>
                <c:pt idx="728">
                  <c:v>2</c:v>
                </c:pt>
                <c:pt idx="737">
                  <c:v>1</c:v>
                </c:pt>
                <c:pt idx="738">
                  <c:v>2</c:v>
                </c:pt>
                <c:pt idx="740">
                  <c:v>1</c:v>
                </c:pt>
                <c:pt idx="741">
                  <c:v>1</c:v>
                </c:pt>
                <c:pt idx="746">
                  <c:v>3</c:v>
                </c:pt>
                <c:pt idx="748">
                  <c:v>1</c:v>
                </c:pt>
                <c:pt idx="749">
                  <c:v>1</c:v>
                </c:pt>
                <c:pt idx="753">
                  <c:v>2</c:v>
                </c:pt>
                <c:pt idx="759">
                  <c:v>1</c:v>
                </c:pt>
                <c:pt idx="760">
                  <c:v>2</c:v>
                </c:pt>
                <c:pt idx="766">
                  <c:v>1</c:v>
                </c:pt>
                <c:pt idx="769">
                  <c:v>1</c:v>
                </c:pt>
                <c:pt idx="772">
                  <c:v>1</c:v>
                </c:pt>
                <c:pt idx="775">
                  <c:v>1</c:v>
                </c:pt>
                <c:pt idx="776">
                  <c:v>2</c:v>
                </c:pt>
                <c:pt idx="781">
                  <c:v>1</c:v>
                </c:pt>
                <c:pt idx="790">
                  <c:v>2</c:v>
                </c:pt>
                <c:pt idx="792">
                  <c:v>3</c:v>
                </c:pt>
                <c:pt idx="794">
                  <c:v>1</c:v>
                </c:pt>
                <c:pt idx="800">
                  <c:v>1</c:v>
                </c:pt>
                <c:pt idx="801">
                  <c:v>6</c:v>
                </c:pt>
                <c:pt idx="803">
                  <c:v>1</c:v>
                </c:pt>
                <c:pt idx="809">
                  <c:v>1</c:v>
                </c:pt>
                <c:pt idx="815">
                  <c:v>5</c:v>
                </c:pt>
                <c:pt idx="816">
                  <c:v>3</c:v>
                </c:pt>
                <c:pt idx="817">
                  <c:v>1</c:v>
                </c:pt>
                <c:pt idx="818">
                  <c:v>6</c:v>
                </c:pt>
                <c:pt idx="820">
                  <c:v>3</c:v>
                </c:pt>
                <c:pt idx="827">
                  <c:v>1</c:v>
                </c:pt>
                <c:pt idx="830">
                  <c:v>1</c:v>
                </c:pt>
                <c:pt idx="831">
                  <c:v>2</c:v>
                </c:pt>
                <c:pt idx="833">
                  <c:v>1</c:v>
                </c:pt>
                <c:pt idx="838">
                  <c:v>1</c:v>
                </c:pt>
                <c:pt idx="841">
                  <c:v>3</c:v>
                </c:pt>
                <c:pt idx="846">
                  <c:v>3</c:v>
                </c:pt>
                <c:pt idx="847">
                  <c:v>2</c:v>
                </c:pt>
                <c:pt idx="851">
                  <c:v>1</c:v>
                </c:pt>
                <c:pt idx="854">
                  <c:v>1</c:v>
                </c:pt>
                <c:pt idx="855">
                  <c:v>3</c:v>
                </c:pt>
                <c:pt idx="861">
                  <c:v>2</c:v>
                </c:pt>
                <c:pt idx="862">
                  <c:v>1</c:v>
                </c:pt>
                <c:pt idx="863">
                  <c:v>1</c:v>
                </c:pt>
                <c:pt idx="867">
                  <c:v>1</c:v>
                </c:pt>
                <c:pt idx="868">
                  <c:v>1</c:v>
                </c:pt>
                <c:pt idx="871">
                  <c:v>1</c:v>
                </c:pt>
                <c:pt idx="873">
                  <c:v>1</c:v>
                </c:pt>
                <c:pt idx="875">
                  <c:v>2</c:v>
                </c:pt>
                <c:pt idx="876">
                  <c:v>1</c:v>
                </c:pt>
                <c:pt idx="877">
                  <c:v>2</c:v>
                </c:pt>
                <c:pt idx="879">
                  <c:v>3</c:v>
                </c:pt>
                <c:pt idx="882">
                  <c:v>1</c:v>
                </c:pt>
                <c:pt idx="891">
                  <c:v>1</c:v>
                </c:pt>
                <c:pt idx="899">
                  <c:v>1</c:v>
                </c:pt>
                <c:pt idx="904">
                  <c:v>1</c:v>
                </c:pt>
                <c:pt idx="917">
                  <c:v>1</c:v>
                </c:pt>
                <c:pt idx="920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30">
                  <c:v>1</c:v>
                </c:pt>
                <c:pt idx="931">
                  <c:v>2</c:v>
                </c:pt>
                <c:pt idx="933">
                  <c:v>1</c:v>
                </c:pt>
                <c:pt idx="934">
                  <c:v>2</c:v>
                </c:pt>
                <c:pt idx="940">
                  <c:v>3</c:v>
                </c:pt>
                <c:pt idx="943">
                  <c:v>1</c:v>
                </c:pt>
                <c:pt idx="948">
                  <c:v>1</c:v>
                </c:pt>
                <c:pt idx="951">
                  <c:v>1</c:v>
                </c:pt>
                <c:pt idx="952">
                  <c:v>2</c:v>
                </c:pt>
                <c:pt idx="953">
                  <c:v>1</c:v>
                </c:pt>
                <c:pt idx="958">
                  <c:v>3</c:v>
                </c:pt>
                <c:pt idx="971">
                  <c:v>1</c:v>
                </c:pt>
                <c:pt idx="973">
                  <c:v>1</c:v>
                </c:pt>
                <c:pt idx="975">
                  <c:v>3</c:v>
                </c:pt>
                <c:pt idx="976">
                  <c:v>1</c:v>
                </c:pt>
                <c:pt idx="980">
                  <c:v>1</c:v>
                </c:pt>
                <c:pt idx="981">
                  <c:v>1</c:v>
                </c:pt>
                <c:pt idx="986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2</c:v>
                </c:pt>
                <c:pt idx="1000">
                  <c:v>1</c:v>
                </c:pt>
                <c:pt idx="1002">
                  <c:v>1</c:v>
                </c:pt>
                <c:pt idx="1003">
                  <c:v>2</c:v>
                </c:pt>
                <c:pt idx="1005">
                  <c:v>1</c:v>
                </c:pt>
                <c:pt idx="1012">
                  <c:v>1</c:v>
                </c:pt>
                <c:pt idx="1016">
                  <c:v>2</c:v>
                </c:pt>
                <c:pt idx="1017">
                  <c:v>2</c:v>
                </c:pt>
                <c:pt idx="1020">
                  <c:v>1</c:v>
                </c:pt>
                <c:pt idx="1023">
                  <c:v>1</c:v>
                </c:pt>
                <c:pt idx="1030">
                  <c:v>2</c:v>
                </c:pt>
                <c:pt idx="1032">
                  <c:v>2</c:v>
                </c:pt>
                <c:pt idx="1035">
                  <c:v>1</c:v>
                </c:pt>
                <c:pt idx="1038">
                  <c:v>1</c:v>
                </c:pt>
                <c:pt idx="1040">
                  <c:v>1</c:v>
                </c:pt>
                <c:pt idx="1041">
                  <c:v>2</c:v>
                </c:pt>
                <c:pt idx="1044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1</c:v>
                </c:pt>
                <c:pt idx="1050">
                  <c:v>2</c:v>
                </c:pt>
                <c:pt idx="1053">
                  <c:v>1</c:v>
                </c:pt>
                <c:pt idx="1055">
                  <c:v>2</c:v>
                </c:pt>
                <c:pt idx="1060">
                  <c:v>1</c:v>
                </c:pt>
                <c:pt idx="1063">
                  <c:v>2</c:v>
                </c:pt>
                <c:pt idx="1066">
                  <c:v>2</c:v>
                </c:pt>
                <c:pt idx="1067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9">
                  <c:v>1</c:v>
                </c:pt>
                <c:pt idx="1080">
                  <c:v>2</c:v>
                </c:pt>
                <c:pt idx="1084">
                  <c:v>3</c:v>
                </c:pt>
                <c:pt idx="1085">
                  <c:v>1</c:v>
                </c:pt>
                <c:pt idx="1086">
                  <c:v>1</c:v>
                </c:pt>
                <c:pt idx="1090">
                  <c:v>1</c:v>
                </c:pt>
                <c:pt idx="1093">
                  <c:v>1</c:v>
                </c:pt>
                <c:pt idx="1095">
                  <c:v>3</c:v>
                </c:pt>
                <c:pt idx="1096">
                  <c:v>1</c:v>
                </c:pt>
                <c:pt idx="1099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3">
                  <c:v>4</c:v>
                </c:pt>
                <c:pt idx="1116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7">
                  <c:v>1</c:v>
                </c:pt>
                <c:pt idx="1131">
                  <c:v>2</c:v>
                </c:pt>
                <c:pt idx="1134">
                  <c:v>1</c:v>
                </c:pt>
                <c:pt idx="1138">
                  <c:v>1</c:v>
                </c:pt>
                <c:pt idx="1141">
                  <c:v>1</c:v>
                </c:pt>
                <c:pt idx="1142">
                  <c:v>2</c:v>
                </c:pt>
                <c:pt idx="1145">
                  <c:v>1</c:v>
                </c:pt>
                <c:pt idx="1148">
                  <c:v>1</c:v>
                </c:pt>
                <c:pt idx="1150">
                  <c:v>1</c:v>
                </c:pt>
                <c:pt idx="1155">
                  <c:v>1</c:v>
                </c:pt>
                <c:pt idx="1158">
                  <c:v>1</c:v>
                </c:pt>
                <c:pt idx="1160">
                  <c:v>1</c:v>
                </c:pt>
                <c:pt idx="1161">
                  <c:v>3</c:v>
                </c:pt>
                <c:pt idx="1164">
                  <c:v>1</c:v>
                </c:pt>
                <c:pt idx="1168">
                  <c:v>1</c:v>
                </c:pt>
                <c:pt idx="1170">
                  <c:v>1</c:v>
                </c:pt>
                <c:pt idx="1172">
                  <c:v>8</c:v>
                </c:pt>
                <c:pt idx="1173">
                  <c:v>1</c:v>
                </c:pt>
                <c:pt idx="1174">
                  <c:v>1</c:v>
                </c:pt>
                <c:pt idx="1177">
                  <c:v>1</c:v>
                </c:pt>
                <c:pt idx="1179">
                  <c:v>1</c:v>
                </c:pt>
                <c:pt idx="1181">
                  <c:v>3</c:v>
                </c:pt>
                <c:pt idx="1184">
                  <c:v>2</c:v>
                </c:pt>
                <c:pt idx="1185">
                  <c:v>1</c:v>
                </c:pt>
                <c:pt idx="1190">
                  <c:v>2</c:v>
                </c:pt>
                <c:pt idx="1191">
                  <c:v>5</c:v>
                </c:pt>
                <c:pt idx="1194">
                  <c:v>3</c:v>
                </c:pt>
                <c:pt idx="1196">
                  <c:v>3</c:v>
                </c:pt>
                <c:pt idx="1198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2</c:v>
                </c:pt>
                <c:pt idx="1203">
                  <c:v>2</c:v>
                </c:pt>
                <c:pt idx="1204">
                  <c:v>1</c:v>
                </c:pt>
                <c:pt idx="1207">
                  <c:v>1</c:v>
                </c:pt>
                <c:pt idx="1211">
                  <c:v>3</c:v>
                </c:pt>
                <c:pt idx="1214">
                  <c:v>2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25">
                  <c:v>1</c:v>
                </c:pt>
                <c:pt idx="1226">
                  <c:v>1</c:v>
                </c:pt>
                <c:pt idx="1228">
                  <c:v>1</c:v>
                </c:pt>
                <c:pt idx="1239">
                  <c:v>1</c:v>
                </c:pt>
                <c:pt idx="1243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4</c:v>
                </c:pt>
                <c:pt idx="1249">
                  <c:v>3</c:v>
                </c:pt>
                <c:pt idx="1250">
                  <c:v>1</c:v>
                </c:pt>
                <c:pt idx="1251">
                  <c:v>2</c:v>
                </c:pt>
                <c:pt idx="1252">
                  <c:v>4</c:v>
                </c:pt>
                <c:pt idx="1253">
                  <c:v>1</c:v>
                </c:pt>
                <c:pt idx="1254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3</c:v>
                </c:pt>
                <c:pt idx="1266">
                  <c:v>2</c:v>
                </c:pt>
                <c:pt idx="1267">
                  <c:v>1</c:v>
                </c:pt>
                <c:pt idx="1268">
                  <c:v>1</c:v>
                </c:pt>
                <c:pt idx="1269">
                  <c:v>3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2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2">
                  <c:v>1</c:v>
                </c:pt>
                <c:pt idx="1283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1</c:v>
                </c:pt>
                <c:pt idx="1291">
                  <c:v>2</c:v>
                </c:pt>
                <c:pt idx="1292">
                  <c:v>1</c:v>
                </c:pt>
                <c:pt idx="1293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3</c:v>
                </c:pt>
                <c:pt idx="1302">
                  <c:v>2</c:v>
                </c:pt>
                <c:pt idx="1303">
                  <c:v>1</c:v>
                </c:pt>
                <c:pt idx="1304">
                  <c:v>1</c:v>
                </c:pt>
                <c:pt idx="1305">
                  <c:v>2</c:v>
                </c:pt>
                <c:pt idx="1306">
                  <c:v>3</c:v>
                </c:pt>
                <c:pt idx="1307">
                  <c:v>2</c:v>
                </c:pt>
                <c:pt idx="1308">
                  <c:v>1</c:v>
                </c:pt>
                <c:pt idx="1309">
                  <c:v>2</c:v>
                </c:pt>
                <c:pt idx="1310">
                  <c:v>1</c:v>
                </c:pt>
                <c:pt idx="1312">
                  <c:v>2</c:v>
                </c:pt>
                <c:pt idx="1313">
                  <c:v>1</c:v>
                </c:pt>
                <c:pt idx="1314">
                  <c:v>3</c:v>
                </c:pt>
                <c:pt idx="1315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5">
                  <c:v>3</c:v>
                </c:pt>
                <c:pt idx="1336">
                  <c:v>1</c:v>
                </c:pt>
                <c:pt idx="1337">
                  <c:v>2</c:v>
                </c:pt>
                <c:pt idx="1338">
                  <c:v>1</c:v>
                </c:pt>
                <c:pt idx="1339">
                  <c:v>2</c:v>
                </c:pt>
                <c:pt idx="1341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5</c:v>
                </c:pt>
                <c:pt idx="1354">
                  <c:v>1</c:v>
                </c:pt>
                <c:pt idx="1355">
                  <c:v>1</c:v>
                </c:pt>
                <c:pt idx="1356">
                  <c:v>2</c:v>
                </c:pt>
                <c:pt idx="1357">
                  <c:v>1</c:v>
                </c:pt>
                <c:pt idx="1358">
                  <c:v>2</c:v>
                </c:pt>
                <c:pt idx="1359">
                  <c:v>2</c:v>
                </c:pt>
                <c:pt idx="1360">
                  <c:v>1</c:v>
                </c:pt>
                <c:pt idx="1362">
                  <c:v>1</c:v>
                </c:pt>
                <c:pt idx="1363">
                  <c:v>2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2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5">
                  <c:v>2</c:v>
                </c:pt>
                <c:pt idx="1376">
                  <c:v>1</c:v>
                </c:pt>
                <c:pt idx="1377">
                  <c:v>2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2</c:v>
                </c:pt>
                <c:pt idx="1389">
                  <c:v>1</c:v>
                </c:pt>
                <c:pt idx="1390">
                  <c:v>2</c:v>
                </c:pt>
                <c:pt idx="1391">
                  <c:v>1</c:v>
                </c:pt>
                <c:pt idx="1392">
                  <c:v>1</c:v>
                </c:pt>
                <c:pt idx="1393">
                  <c:v>2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3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12">
                  <c:v>1</c:v>
                </c:pt>
                <c:pt idx="1413">
                  <c:v>2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3</c:v>
                </c:pt>
                <c:pt idx="1420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2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40">
                  <c:v>1</c:v>
                </c:pt>
                <c:pt idx="1442">
                  <c:v>3</c:v>
                </c:pt>
                <c:pt idx="1443">
                  <c:v>1</c:v>
                </c:pt>
                <c:pt idx="1444">
                  <c:v>1</c:v>
                </c:pt>
                <c:pt idx="1445">
                  <c:v>3</c:v>
                </c:pt>
                <c:pt idx="1447">
                  <c:v>1</c:v>
                </c:pt>
                <c:pt idx="1448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2</c:v>
                </c:pt>
                <c:pt idx="1454">
                  <c:v>1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2">
                  <c:v>1</c:v>
                </c:pt>
                <c:pt idx="1463">
                  <c:v>2</c:v>
                </c:pt>
                <c:pt idx="1465">
                  <c:v>1</c:v>
                </c:pt>
                <c:pt idx="1466">
                  <c:v>2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3</c:v>
                </c:pt>
                <c:pt idx="1473">
                  <c:v>2</c:v>
                </c:pt>
                <c:pt idx="1475">
                  <c:v>1</c:v>
                </c:pt>
                <c:pt idx="1476">
                  <c:v>2</c:v>
                </c:pt>
                <c:pt idx="1477">
                  <c:v>1</c:v>
                </c:pt>
                <c:pt idx="1478">
                  <c:v>1</c:v>
                </c:pt>
                <c:pt idx="1479">
                  <c:v>2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2</c:v>
                </c:pt>
                <c:pt idx="1485">
                  <c:v>1</c:v>
                </c:pt>
                <c:pt idx="1486">
                  <c:v>2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4">
                  <c:v>1</c:v>
                </c:pt>
                <c:pt idx="1495">
                  <c:v>1</c:v>
                </c:pt>
                <c:pt idx="1497">
                  <c:v>1</c:v>
                </c:pt>
                <c:pt idx="1499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3</c:v>
                </c:pt>
                <c:pt idx="1504">
                  <c:v>3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1">
                  <c:v>2</c:v>
                </c:pt>
                <c:pt idx="1512">
                  <c:v>3</c:v>
                </c:pt>
                <c:pt idx="1513">
                  <c:v>1</c:v>
                </c:pt>
                <c:pt idx="1514">
                  <c:v>1</c:v>
                </c:pt>
                <c:pt idx="1515">
                  <c:v>2</c:v>
                </c:pt>
                <c:pt idx="1516">
                  <c:v>4</c:v>
                </c:pt>
                <c:pt idx="1517">
                  <c:v>1</c:v>
                </c:pt>
                <c:pt idx="1518">
                  <c:v>1</c:v>
                </c:pt>
                <c:pt idx="1519">
                  <c:v>2</c:v>
                </c:pt>
                <c:pt idx="1520">
                  <c:v>3</c:v>
                </c:pt>
                <c:pt idx="1521">
                  <c:v>1</c:v>
                </c:pt>
                <c:pt idx="1522">
                  <c:v>2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2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2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2</c:v>
                </c:pt>
                <c:pt idx="1539">
                  <c:v>1</c:v>
                </c:pt>
                <c:pt idx="1540">
                  <c:v>1</c:v>
                </c:pt>
                <c:pt idx="1541">
                  <c:v>2</c:v>
                </c:pt>
                <c:pt idx="1542">
                  <c:v>1</c:v>
                </c:pt>
                <c:pt idx="1543">
                  <c:v>2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8">
                  <c:v>2</c:v>
                </c:pt>
                <c:pt idx="1549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3</c:v>
                </c:pt>
                <c:pt idx="1560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7">
                  <c:v>5</c:v>
                </c:pt>
                <c:pt idx="1569">
                  <c:v>1</c:v>
                </c:pt>
                <c:pt idx="1570">
                  <c:v>1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1</c:v>
                </c:pt>
                <c:pt idx="1577">
                  <c:v>1</c:v>
                </c:pt>
                <c:pt idx="1578">
                  <c:v>3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2</c:v>
                </c:pt>
                <c:pt idx="1583">
                  <c:v>2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2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2</c:v>
                </c:pt>
                <c:pt idx="1595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2</c:v>
                </c:pt>
                <c:pt idx="1601">
                  <c:v>1</c:v>
                </c:pt>
                <c:pt idx="160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E2-4332-8112-6674118A199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Sheet3!$A$6:$A$1610</c:f>
              <c:strCache>
                <c:ptCount val="1604"/>
                <c:pt idx="0">
                  <c:v>3/23/2016</c:v>
                </c:pt>
                <c:pt idx="1">
                  <c:v>7/9/2014</c:v>
                </c:pt>
                <c:pt idx="2">
                  <c:v>4/7/2015</c:v>
                </c:pt>
                <c:pt idx="3">
                  <c:v>3/1/2016</c:v>
                </c:pt>
                <c:pt idx="4">
                  <c:v>6/29/2015</c:v>
                </c:pt>
                <c:pt idx="5">
                  <c:v>6/17/2014</c:v>
                </c:pt>
                <c:pt idx="6">
                  <c:v>5/12/2015</c:v>
                </c:pt>
                <c:pt idx="7">
                  <c:v>5/21/2014</c:v>
                </c:pt>
                <c:pt idx="8">
                  <c:v>3/19/2012</c:v>
                </c:pt>
                <c:pt idx="9">
                  <c:v>2/18/2015</c:v>
                </c:pt>
                <c:pt idx="10">
                  <c:v>10/14/2015</c:v>
                </c:pt>
                <c:pt idx="11">
                  <c:v>1/22/2015</c:v>
                </c:pt>
                <c:pt idx="12">
                  <c:v>11/1/2016</c:v>
                </c:pt>
                <c:pt idx="13">
                  <c:v>1/12/2015</c:v>
                </c:pt>
                <c:pt idx="14">
                  <c:v>10/15/2015</c:v>
                </c:pt>
                <c:pt idx="15">
                  <c:v>9/23/2015</c:v>
                </c:pt>
                <c:pt idx="16">
                  <c:v>7/15/2015</c:v>
                </c:pt>
                <c:pt idx="17">
                  <c:v>6/8/2015</c:v>
                </c:pt>
                <c:pt idx="18">
                  <c:v>7/8/2015</c:v>
                </c:pt>
                <c:pt idx="19">
                  <c:v>7/14/2015</c:v>
                </c:pt>
                <c:pt idx="20">
                  <c:v>7/8/2014</c:v>
                </c:pt>
                <c:pt idx="21">
                  <c:v>4/1/2016</c:v>
                </c:pt>
                <c:pt idx="22">
                  <c:v>6/16/2014</c:v>
                </c:pt>
                <c:pt idx="23">
                  <c:v>6/2/2015</c:v>
                </c:pt>
                <c:pt idx="24">
                  <c:v>4/6/2016</c:v>
                </c:pt>
                <c:pt idx="25">
                  <c:v>6/16/2015</c:v>
                </c:pt>
                <c:pt idx="26">
                  <c:v>4/1/2014</c:v>
                </c:pt>
                <c:pt idx="27">
                  <c:v>6/18/2014</c:v>
                </c:pt>
                <c:pt idx="28">
                  <c:v>6/30/2014</c:v>
                </c:pt>
                <c:pt idx="29">
                  <c:v>6/10/2014</c:v>
                </c:pt>
                <c:pt idx="30">
                  <c:v>5/27/2014</c:v>
                </c:pt>
                <c:pt idx="31">
                  <c:v>3/1/2015</c:v>
                </c:pt>
                <c:pt idx="32">
                  <c:v>2/17/2015</c:v>
                </c:pt>
                <c:pt idx="33">
                  <c:v>2/17/2016</c:v>
                </c:pt>
                <c:pt idx="34">
                  <c:v>2/23/2015</c:v>
                </c:pt>
                <c:pt idx="35">
                  <c:v>11/15/2016</c:v>
                </c:pt>
                <c:pt idx="36">
                  <c:v>8/27/2014</c:v>
                </c:pt>
                <c:pt idx="37">
                  <c:v>9/6/2016</c:v>
                </c:pt>
                <c:pt idx="38">
                  <c:v>8/8/2011</c:v>
                </c:pt>
                <c:pt idx="39">
                  <c:v>7/2/2016</c:v>
                </c:pt>
                <c:pt idx="40">
                  <c:v>9/9/2013</c:v>
                </c:pt>
                <c:pt idx="41">
                  <c:v>7/21/2014</c:v>
                </c:pt>
                <c:pt idx="42">
                  <c:v>8/28/2014</c:v>
                </c:pt>
                <c:pt idx="43">
                  <c:v>7/22/2014</c:v>
                </c:pt>
                <c:pt idx="44">
                  <c:v>7/7/2014</c:v>
                </c:pt>
                <c:pt idx="45">
                  <c:v>8/1/2014</c:v>
                </c:pt>
                <c:pt idx="46">
                  <c:v>8/12/2014</c:v>
                </c:pt>
                <c:pt idx="47">
                  <c:v>6/18/2015</c:v>
                </c:pt>
                <c:pt idx="48">
                  <c:v>4/24/2014</c:v>
                </c:pt>
                <c:pt idx="49">
                  <c:v>5/9/2016</c:v>
                </c:pt>
                <c:pt idx="50">
                  <c:v>6/5/2015</c:v>
                </c:pt>
                <c:pt idx="51">
                  <c:v>5/13/2016</c:v>
                </c:pt>
                <c:pt idx="52">
                  <c:v>5/26/2015</c:v>
                </c:pt>
                <c:pt idx="53">
                  <c:v>4/17/2015</c:v>
                </c:pt>
                <c:pt idx="54">
                  <c:v>3/9/2015</c:v>
                </c:pt>
                <c:pt idx="55">
                  <c:v>5/1/2015</c:v>
                </c:pt>
                <c:pt idx="56">
                  <c:v>4/19/2016</c:v>
                </c:pt>
                <c:pt idx="57">
                  <c:v>5/12/2016</c:v>
                </c:pt>
                <c:pt idx="58">
                  <c:v>5/29/2012</c:v>
                </c:pt>
                <c:pt idx="59">
                  <c:v>5/14/2015</c:v>
                </c:pt>
                <c:pt idx="60">
                  <c:v>5/3/2016</c:v>
                </c:pt>
                <c:pt idx="61">
                  <c:v>5/15/2016</c:v>
                </c:pt>
                <c:pt idx="62">
                  <c:v>5/4/2015</c:v>
                </c:pt>
                <c:pt idx="63">
                  <c:v>5/16/2014</c:v>
                </c:pt>
                <c:pt idx="64">
                  <c:v>5/5/2016</c:v>
                </c:pt>
                <c:pt idx="65">
                  <c:v>5/28/2015</c:v>
                </c:pt>
                <c:pt idx="66">
                  <c:v>5/22/2016</c:v>
                </c:pt>
                <c:pt idx="67">
                  <c:v>2/9/2017</c:v>
                </c:pt>
                <c:pt idx="68">
                  <c:v>2/19/2016</c:v>
                </c:pt>
                <c:pt idx="69">
                  <c:v>12/16/2014</c:v>
                </c:pt>
                <c:pt idx="70">
                  <c:v>2/20/2015</c:v>
                </c:pt>
                <c:pt idx="71">
                  <c:v>3/26/2015</c:v>
                </c:pt>
                <c:pt idx="72">
                  <c:v>3/28/2012</c:v>
                </c:pt>
                <c:pt idx="73">
                  <c:v>12/15/2014</c:v>
                </c:pt>
                <c:pt idx="74">
                  <c:v>3/30/2015</c:v>
                </c:pt>
                <c:pt idx="75">
                  <c:v>2/14/2015</c:v>
                </c:pt>
                <c:pt idx="76">
                  <c:v>3/5/2015</c:v>
                </c:pt>
                <c:pt idx="77">
                  <c:v>3/24/2015</c:v>
                </c:pt>
                <c:pt idx="78">
                  <c:v>2/25/2016</c:v>
                </c:pt>
                <c:pt idx="79">
                  <c:v>2/2/2015</c:v>
                </c:pt>
                <c:pt idx="80">
                  <c:v>3/31/2016</c:v>
                </c:pt>
                <c:pt idx="81">
                  <c:v>2/23/2016</c:v>
                </c:pt>
                <c:pt idx="82">
                  <c:v>2/6/2017</c:v>
                </c:pt>
                <c:pt idx="83">
                  <c:v>10/3/2014</c:v>
                </c:pt>
                <c:pt idx="84">
                  <c:v>1/12/2016</c:v>
                </c:pt>
                <c:pt idx="85">
                  <c:v>1/5/2016</c:v>
                </c:pt>
                <c:pt idx="86">
                  <c:v>1/11/2016</c:v>
                </c:pt>
                <c:pt idx="87">
                  <c:v>1/10/2017</c:v>
                </c:pt>
                <c:pt idx="88">
                  <c:v>10/31/2014</c:v>
                </c:pt>
                <c:pt idx="89">
                  <c:v>11/23/2015</c:v>
                </c:pt>
                <c:pt idx="90">
                  <c:v>11/15/2015</c:v>
                </c:pt>
                <c:pt idx="91">
                  <c:v>11/25/2015</c:v>
                </c:pt>
                <c:pt idx="92">
                  <c:v>11/21/2014</c:v>
                </c:pt>
                <c:pt idx="93">
                  <c:v>10/22/2014</c:v>
                </c:pt>
                <c:pt idx="94">
                  <c:v>10/29/2014</c:v>
                </c:pt>
                <c:pt idx="95">
                  <c:v>11/3/2015</c:v>
                </c:pt>
                <c:pt idx="96">
                  <c:v>10/20/2014</c:v>
                </c:pt>
                <c:pt idx="97">
                  <c:v>10/15/2014</c:v>
                </c:pt>
                <c:pt idx="98">
                  <c:v>7/13/2016</c:v>
                </c:pt>
                <c:pt idx="99">
                  <c:v>9/1/2015</c:v>
                </c:pt>
                <c:pt idx="100">
                  <c:v>8/3/2015</c:v>
                </c:pt>
                <c:pt idx="101">
                  <c:v>7/8/2016</c:v>
                </c:pt>
                <c:pt idx="102">
                  <c:v>9/15/2014</c:v>
                </c:pt>
                <c:pt idx="103">
                  <c:v>7/9/2012</c:v>
                </c:pt>
                <c:pt idx="104">
                  <c:v>7/2/2014</c:v>
                </c:pt>
                <c:pt idx="105">
                  <c:v>7/19/2016</c:v>
                </c:pt>
                <c:pt idx="106">
                  <c:v>8/4/2014</c:v>
                </c:pt>
                <c:pt idx="107">
                  <c:v>7/22/2015</c:v>
                </c:pt>
                <c:pt idx="108">
                  <c:v>9/14/2015</c:v>
                </c:pt>
                <c:pt idx="109">
                  <c:v>8/11/2014</c:v>
                </c:pt>
                <c:pt idx="110">
                  <c:v>9/20/2015</c:v>
                </c:pt>
                <c:pt idx="111">
                  <c:v>8/11/2015</c:v>
                </c:pt>
                <c:pt idx="112">
                  <c:v>7/14/2014</c:v>
                </c:pt>
                <c:pt idx="113">
                  <c:v>7/25/2016</c:v>
                </c:pt>
                <c:pt idx="114">
                  <c:v>8/29/2016</c:v>
                </c:pt>
                <c:pt idx="115">
                  <c:v>8/13/2012</c:v>
                </c:pt>
                <c:pt idx="116">
                  <c:v>8/30/2016</c:v>
                </c:pt>
                <c:pt idx="117">
                  <c:v>8/14/2014</c:v>
                </c:pt>
                <c:pt idx="118">
                  <c:v>7/7/2015</c:v>
                </c:pt>
                <c:pt idx="119">
                  <c:v>8/14/2015</c:v>
                </c:pt>
                <c:pt idx="120">
                  <c:v>9/12/2014</c:v>
                </c:pt>
                <c:pt idx="121">
                  <c:v>8/17/2015</c:v>
                </c:pt>
                <c:pt idx="122">
                  <c:v>9/14/2016</c:v>
                </c:pt>
                <c:pt idx="123">
                  <c:v>8/18/2015</c:v>
                </c:pt>
                <c:pt idx="124">
                  <c:v>9/17/2014</c:v>
                </c:pt>
                <c:pt idx="125">
                  <c:v>7/26/2015</c:v>
                </c:pt>
                <c:pt idx="126">
                  <c:v>9/20/2016</c:v>
                </c:pt>
                <c:pt idx="127">
                  <c:v>8/23/2012</c:v>
                </c:pt>
                <c:pt idx="128">
                  <c:v>9/28/2015</c:v>
                </c:pt>
                <c:pt idx="129">
                  <c:v>8/26/2014</c:v>
                </c:pt>
                <c:pt idx="130">
                  <c:v>7/31/2014</c:v>
                </c:pt>
                <c:pt idx="131">
                  <c:v>9/9/2014</c:v>
                </c:pt>
                <c:pt idx="132">
                  <c:v>5/30/2014</c:v>
                </c:pt>
                <c:pt idx="133">
                  <c:v>6/27/2016</c:v>
                </c:pt>
                <c:pt idx="134">
                  <c:v>6/15/2012</c:v>
                </c:pt>
                <c:pt idx="135">
                  <c:v>4/21/2015</c:v>
                </c:pt>
                <c:pt idx="136">
                  <c:v>5/22/2015</c:v>
                </c:pt>
                <c:pt idx="137">
                  <c:v>4/25/2014</c:v>
                </c:pt>
                <c:pt idx="138">
                  <c:v>6/1/2016</c:v>
                </c:pt>
                <c:pt idx="139">
                  <c:v>4/27/2012</c:v>
                </c:pt>
                <c:pt idx="140">
                  <c:v>6/2/2014</c:v>
                </c:pt>
                <c:pt idx="141">
                  <c:v>4/27/2015</c:v>
                </c:pt>
                <c:pt idx="142">
                  <c:v>5/21/2015</c:v>
                </c:pt>
                <c:pt idx="143">
                  <c:v>4/29/2014</c:v>
                </c:pt>
                <c:pt idx="144">
                  <c:v>5/26/2014</c:v>
                </c:pt>
                <c:pt idx="145">
                  <c:v>4/3/2015</c:v>
                </c:pt>
                <c:pt idx="146">
                  <c:v>4/13/2016</c:v>
                </c:pt>
                <c:pt idx="147">
                  <c:v>4/30/2015</c:v>
                </c:pt>
                <c:pt idx="148">
                  <c:v>6/12/2014</c:v>
                </c:pt>
                <c:pt idx="149">
                  <c:v>4/4/2011</c:v>
                </c:pt>
                <c:pt idx="150">
                  <c:v>4/15/2014</c:v>
                </c:pt>
                <c:pt idx="151">
                  <c:v>4/5/2016</c:v>
                </c:pt>
                <c:pt idx="152">
                  <c:v>6/2/2016</c:v>
                </c:pt>
                <c:pt idx="153">
                  <c:v>4/1/2013</c:v>
                </c:pt>
                <c:pt idx="154">
                  <c:v>5/20/2014</c:v>
                </c:pt>
                <c:pt idx="155">
                  <c:v>4/7/2016</c:v>
                </c:pt>
                <c:pt idx="156">
                  <c:v>5/22/2014</c:v>
                </c:pt>
                <c:pt idx="157">
                  <c:v>4/8/2015</c:v>
                </c:pt>
                <c:pt idx="158">
                  <c:v>5/25/2016</c:v>
                </c:pt>
                <c:pt idx="159">
                  <c:v>4/9/2015</c:v>
                </c:pt>
                <c:pt idx="160">
                  <c:v>5/29/2014</c:v>
                </c:pt>
                <c:pt idx="161">
                  <c:v>5/1/2014</c:v>
                </c:pt>
                <c:pt idx="162">
                  <c:v>5/8/2013</c:v>
                </c:pt>
                <c:pt idx="163">
                  <c:v>5/11/2015</c:v>
                </c:pt>
                <c:pt idx="164">
                  <c:v>6/1/2014</c:v>
                </c:pt>
                <c:pt idx="165">
                  <c:v>5/12/2014</c:v>
                </c:pt>
                <c:pt idx="166">
                  <c:v>6/10/2015</c:v>
                </c:pt>
                <c:pt idx="167">
                  <c:v>3/9/2012</c:v>
                </c:pt>
                <c:pt idx="168">
                  <c:v>6/14/2012</c:v>
                </c:pt>
                <c:pt idx="169">
                  <c:v>5/13/2014</c:v>
                </c:pt>
                <c:pt idx="170">
                  <c:v>6/15/2015</c:v>
                </c:pt>
                <c:pt idx="171">
                  <c:v>5/15/2015</c:v>
                </c:pt>
                <c:pt idx="172">
                  <c:v>6/19/2014</c:v>
                </c:pt>
                <c:pt idx="173">
                  <c:v>5/17/2015</c:v>
                </c:pt>
                <c:pt idx="174">
                  <c:v>4/15/2015</c:v>
                </c:pt>
                <c:pt idx="175">
                  <c:v>5/17/2016</c:v>
                </c:pt>
                <c:pt idx="176">
                  <c:v>6/24/2015</c:v>
                </c:pt>
                <c:pt idx="177">
                  <c:v>5/19/2015</c:v>
                </c:pt>
                <c:pt idx="178">
                  <c:v>6/30/2015</c:v>
                </c:pt>
                <c:pt idx="179">
                  <c:v>5/2/2015</c:v>
                </c:pt>
                <c:pt idx="180">
                  <c:v>6/7/2012</c:v>
                </c:pt>
                <c:pt idx="181">
                  <c:v>12/29/2016</c:v>
                </c:pt>
                <c:pt idx="182">
                  <c:v>2/7/2013</c:v>
                </c:pt>
                <c:pt idx="183">
                  <c:v>2/3/2017</c:v>
                </c:pt>
                <c:pt idx="184">
                  <c:v>2/8/2012</c:v>
                </c:pt>
                <c:pt idx="185">
                  <c:v>12/22/2015</c:v>
                </c:pt>
                <c:pt idx="186">
                  <c:v>2/8/2013</c:v>
                </c:pt>
                <c:pt idx="187">
                  <c:v>3/26/2014</c:v>
                </c:pt>
                <c:pt idx="188">
                  <c:v>2/9/2015</c:v>
                </c:pt>
                <c:pt idx="189">
                  <c:v>3/29/2016</c:v>
                </c:pt>
                <c:pt idx="190">
                  <c:v>2/1/2016</c:v>
                </c:pt>
                <c:pt idx="191">
                  <c:v>3/18/2015</c:v>
                </c:pt>
                <c:pt idx="192">
                  <c:v>11/7/2014</c:v>
                </c:pt>
                <c:pt idx="193">
                  <c:v>3/21/2014</c:v>
                </c:pt>
                <c:pt idx="194">
                  <c:v>2/16/2016</c:v>
                </c:pt>
                <c:pt idx="195">
                  <c:v>12/7/2016</c:v>
                </c:pt>
                <c:pt idx="196">
                  <c:v>3/12/2015</c:v>
                </c:pt>
                <c:pt idx="197">
                  <c:v>2/26/2016</c:v>
                </c:pt>
                <c:pt idx="198">
                  <c:v>3/15/2015</c:v>
                </c:pt>
                <c:pt idx="199">
                  <c:v>3/29/2012</c:v>
                </c:pt>
                <c:pt idx="200">
                  <c:v>3/16/2016</c:v>
                </c:pt>
                <c:pt idx="201">
                  <c:v>2/1/2015</c:v>
                </c:pt>
                <c:pt idx="202">
                  <c:v>3/17/2016</c:v>
                </c:pt>
                <c:pt idx="203">
                  <c:v>3/18/2014</c:v>
                </c:pt>
                <c:pt idx="204">
                  <c:v>2/24/2014</c:v>
                </c:pt>
                <c:pt idx="205">
                  <c:v>1/31/2017</c:v>
                </c:pt>
                <c:pt idx="206">
                  <c:v>11/10/2015</c:v>
                </c:pt>
                <c:pt idx="207">
                  <c:v>10/6/2014</c:v>
                </c:pt>
                <c:pt idx="208">
                  <c:v>10/11/2014</c:v>
                </c:pt>
                <c:pt idx="209">
                  <c:v>1/25/2013</c:v>
                </c:pt>
                <c:pt idx="210">
                  <c:v>10/11/2016</c:v>
                </c:pt>
                <c:pt idx="211">
                  <c:v>11/30/2015</c:v>
                </c:pt>
                <c:pt idx="212">
                  <c:v>10/12/2015</c:v>
                </c:pt>
                <c:pt idx="213">
                  <c:v>11/1/2013</c:v>
                </c:pt>
                <c:pt idx="214">
                  <c:v>10/14/2013</c:v>
                </c:pt>
                <c:pt idx="215">
                  <c:v>11/14/2016</c:v>
                </c:pt>
                <c:pt idx="216">
                  <c:v>10/14/2014</c:v>
                </c:pt>
                <c:pt idx="217">
                  <c:v>11/18/2016</c:v>
                </c:pt>
                <c:pt idx="218">
                  <c:v>1/16/2015</c:v>
                </c:pt>
                <c:pt idx="219">
                  <c:v>11/28/2016</c:v>
                </c:pt>
                <c:pt idx="220">
                  <c:v>11/4/2015</c:v>
                </c:pt>
                <c:pt idx="221">
                  <c:v>10/10/2012</c:v>
                </c:pt>
                <c:pt idx="222">
                  <c:v>1/17/2017</c:v>
                </c:pt>
                <c:pt idx="223">
                  <c:v>10/7/2015</c:v>
                </c:pt>
                <c:pt idx="224">
                  <c:v>10/17/2016</c:v>
                </c:pt>
                <c:pt idx="225">
                  <c:v>1/25/2012</c:v>
                </c:pt>
                <c:pt idx="226">
                  <c:v>10/18/2016</c:v>
                </c:pt>
                <c:pt idx="227">
                  <c:v>11/13/2012</c:v>
                </c:pt>
                <c:pt idx="228">
                  <c:v>10/19/2015</c:v>
                </c:pt>
                <c:pt idx="229">
                  <c:v>11/15/2012</c:v>
                </c:pt>
                <c:pt idx="230">
                  <c:v>1/20/2015</c:v>
                </c:pt>
                <c:pt idx="231">
                  <c:v>1/30/2013</c:v>
                </c:pt>
                <c:pt idx="232">
                  <c:v>10/20/2015</c:v>
                </c:pt>
                <c:pt idx="233">
                  <c:v>1/31/2012</c:v>
                </c:pt>
                <c:pt idx="234">
                  <c:v>1/21/2011</c:v>
                </c:pt>
                <c:pt idx="235">
                  <c:v>1/14/2015</c:v>
                </c:pt>
                <c:pt idx="236">
                  <c:v>10/28/2011</c:v>
                </c:pt>
                <c:pt idx="237">
                  <c:v>10/1/2015</c:v>
                </c:pt>
                <c:pt idx="238">
                  <c:v>1/12/2011</c:v>
                </c:pt>
                <c:pt idx="239">
                  <c:v>11/30/2016</c:v>
                </c:pt>
                <c:pt idx="240">
                  <c:v>1/23/2017</c:v>
                </c:pt>
                <c:pt idx="241">
                  <c:v>1/24/2017</c:v>
                </c:pt>
                <c:pt idx="242">
                  <c:v>10/2/2014</c:v>
                </c:pt>
                <c:pt idx="243">
                  <c:v>9/26/2016</c:v>
                </c:pt>
                <c:pt idx="244">
                  <c:v>9/15/2016</c:v>
                </c:pt>
                <c:pt idx="245">
                  <c:v>7/6/2016</c:v>
                </c:pt>
                <c:pt idx="246">
                  <c:v>8/10/2011</c:v>
                </c:pt>
                <c:pt idx="247">
                  <c:v>9/20/2014</c:v>
                </c:pt>
                <c:pt idx="248">
                  <c:v>7/20/2010</c:v>
                </c:pt>
                <c:pt idx="249">
                  <c:v>9/5/2015</c:v>
                </c:pt>
                <c:pt idx="250">
                  <c:v>7/20/2015</c:v>
                </c:pt>
                <c:pt idx="251">
                  <c:v>9/13/2016</c:v>
                </c:pt>
                <c:pt idx="252">
                  <c:v>7/20/2016</c:v>
                </c:pt>
                <c:pt idx="253">
                  <c:v>9/18/2013</c:v>
                </c:pt>
                <c:pt idx="254">
                  <c:v>7/10/2015</c:v>
                </c:pt>
                <c:pt idx="255">
                  <c:v>6/9/2014</c:v>
                </c:pt>
                <c:pt idx="256">
                  <c:v>7/21/2016</c:v>
                </c:pt>
                <c:pt idx="257">
                  <c:v>9/30/2013</c:v>
                </c:pt>
                <c:pt idx="258">
                  <c:v>7/15/2014</c:v>
                </c:pt>
                <c:pt idx="259">
                  <c:v>9/7/2014</c:v>
                </c:pt>
                <c:pt idx="260">
                  <c:v>7/12/2016</c:v>
                </c:pt>
                <c:pt idx="261">
                  <c:v>9/11/2014</c:v>
                </c:pt>
                <c:pt idx="262">
                  <c:v>8/18/2014</c:v>
                </c:pt>
                <c:pt idx="263">
                  <c:v>7/8/2013</c:v>
                </c:pt>
                <c:pt idx="264">
                  <c:v>7/23/2012</c:v>
                </c:pt>
                <c:pt idx="265">
                  <c:v>7/18/2015</c:v>
                </c:pt>
                <c:pt idx="266">
                  <c:v>8/18/2016</c:v>
                </c:pt>
                <c:pt idx="267">
                  <c:v>9/2/2011</c:v>
                </c:pt>
                <c:pt idx="268">
                  <c:v>7/23/2015</c:v>
                </c:pt>
                <c:pt idx="269">
                  <c:v>7/13/2015</c:v>
                </c:pt>
                <c:pt idx="270">
                  <c:v>9/9/2015</c:v>
                </c:pt>
                <c:pt idx="271">
                  <c:v>9/25/2015</c:v>
                </c:pt>
                <c:pt idx="272">
                  <c:v>8/21/2014</c:v>
                </c:pt>
                <c:pt idx="273">
                  <c:v>9/29/2013</c:v>
                </c:pt>
                <c:pt idx="274">
                  <c:v>8/22/2014</c:v>
                </c:pt>
                <c:pt idx="275">
                  <c:v>9/30/2015</c:v>
                </c:pt>
                <c:pt idx="276">
                  <c:v>6/8/2012</c:v>
                </c:pt>
                <c:pt idx="277">
                  <c:v>9/6/2015</c:v>
                </c:pt>
                <c:pt idx="278">
                  <c:v>7/16/2012</c:v>
                </c:pt>
                <c:pt idx="279">
                  <c:v>8/1/2015</c:v>
                </c:pt>
                <c:pt idx="280">
                  <c:v>8/23/2016</c:v>
                </c:pt>
                <c:pt idx="281">
                  <c:v>9/1/2016</c:v>
                </c:pt>
                <c:pt idx="282">
                  <c:v>8/24/2014</c:v>
                </c:pt>
                <c:pt idx="283">
                  <c:v>7/17/2012</c:v>
                </c:pt>
                <c:pt idx="284">
                  <c:v>8/25/2016</c:v>
                </c:pt>
                <c:pt idx="285">
                  <c:v>7/17/2014</c:v>
                </c:pt>
                <c:pt idx="286">
                  <c:v>7/26/2012</c:v>
                </c:pt>
                <c:pt idx="287">
                  <c:v>7/18/2014</c:v>
                </c:pt>
                <c:pt idx="288">
                  <c:v>7/26/2014</c:v>
                </c:pt>
                <c:pt idx="289">
                  <c:v>9/16/2015</c:v>
                </c:pt>
                <c:pt idx="290">
                  <c:v>8/27/2016</c:v>
                </c:pt>
                <c:pt idx="291">
                  <c:v>9/17/2015</c:v>
                </c:pt>
                <c:pt idx="292">
                  <c:v>7/16/2014</c:v>
                </c:pt>
                <c:pt idx="293">
                  <c:v>9/19/2014</c:v>
                </c:pt>
                <c:pt idx="294">
                  <c:v>7/28/2015</c:v>
                </c:pt>
                <c:pt idx="295">
                  <c:v>9/2/2014</c:v>
                </c:pt>
                <c:pt idx="296">
                  <c:v>7/30/2014</c:v>
                </c:pt>
                <c:pt idx="297">
                  <c:v>7/18/2016</c:v>
                </c:pt>
                <c:pt idx="298">
                  <c:v>8/3/2016</c:v>
                </c:pt>
                <c:pt idx="299">
                  <c:v>9/22/2014</c:v>
                </c:pt>
                <c:pt idx="300">
                  <c:v>8/30/2011</c:v>
                </c:pt>
                <c:pt idx="301">
                  <c:v>9/24/2012</c:v>
                </c:pt>
                <c:pt idx="302">
                  <c:v>8/30/2014</c:v>
                </c:pt>
                <c:pt idx="303">
                  <c:v>9/26/2013</c:v>
                </c:pt>
                <c:pt idx="304">
                  <c:v>7/16/2016</c:v>
                </c:pt>
                <c:pt idx="305">
                  <c:v>8/1/2012</c:v>
                </c:pt>
                <c:pt idx="306">
                  <c:v>8/31/2014</c:v>
                </c:pt>
                <c:pt idx="307">
                  <c:v>9/3/2015</c:v>
                </c:pt>
                <c:pt idx="308">
                  <c:v>7/5/2016</c:v>
                </c:pt>
                <c:pt idx="309">
                  <c:v>9/30/2014</c:v>
                </c:pt>
                <c:pt idx="310">
                  <c:v>8/5/2015</c:v>
                </c:pt>
                <c:pt idx="311">
                  <c:v>9/5/2014</c:v>
                </c:pt>
                <c:pt idx="312">
                  <c:v>8/6/2015</c:v>
                </c:pt>
                <c:pt idx="313">
                  <c:v>9/6/2014</c:v>
                </c:pt>
                <c:pt idx="314">
                  <c:v>7/6/2011</c:v>
                </c:pt>
                <c:pt idx="315">
                  <c:v>7/1/2015</c:v>
                </c:pt>
                <c:pt idx="316">
                  <c:v>8/8/2016</c:v>
                </c:pt>
                <c:pt idx="317">
                  <c:v>9/9/2011</c:v>
                </c:pt>
                <c:pt idx="318">
                  <c:v>8/9/2015</c:v>
                </c:pt>
                <c:pt idx="319">
                  <c:v>8/9/2016</c:v>
                </c:pt>
                <c:pt idx="320">
                  <c:v>8/2/2015</c:v>
                </c:pt>
                <c:pt idx="321">
                  <c:v>8/20/2014</c:v>
                </c:pt>
                <c:pt idx="322">
                  <c:v>8/23/2011</c:v>
                </c:pt>
                <c:pt idx="323">
                  <c:v>6/24/2011</c:v>
                </c:pt>
                <c:pt idx="324">
                  <c:v>4/25/2016</c:v>
                </c:pt>
                <c:pt idx="325">
                  <c:v>5/6/2015</c:v>
                </c:pt>
                <c:pt idx="326">
                  <c:v>3/9/2016</c:v>
                </c:pt>
                <c:pt idx="327">
                  <c:v>6/13/2014</c:v>
                </c:pt>
                <c:pt idx="328">
                  <c:v>4/30/2014</c:v>
                </c:pt>
                <c:pt idx="329">
                  <c:v>6/28/2016</c:v>
                </c:pt>
                <c:pt idx="330">
                  <c:v>4/2/2014</c:v>
                </c:pt>
                <c:pt idx="331">
                  <c:v>5/8/2011</c:v>
                </c:pt>
                <c:pt idx="332">
                  <c:v>4/4/2012</c:v>
                </c:pt>
                <c:pt idx="333">
                  <c:v>6/10/2016</c:v>
                </c:pt>
                <c:pt idx="334">
                  <c:v>4/4/2015</c:v>
                </c:pt>
                <c:pt idx="335">
                  <c:v>6/21/2015</c:v>
                </c:pt>
                <c:pt idx="336">
                  <c:v>4/5/2011</c:v>
                </c:pt>
                <c:pt idx="337">
                  <c:v>6/25/2014</c:v>
                </c:pt>
                <c:pt idx="338">
                  <c:v>4/5/2012</c:v>
                </c:pt>
                <c:pt idx="339">
                  <c:v>6/4/2014</c:v>
                </c:pt>
                <c:pt idx="340">
                  <c:v>4/6/2013</c:v>
                </c:pt>
                <c:pt idx="341">
                  <c:v>5/7/2013</c:v>
                </c:pt>
                <c:pt idx="342">
                  <c:v>4/6/2015</c:v>
                </c:pt>
                <c:pt idx="343">
                  <c:v>5/8/2014</c:v>
                </c:pt>
                <c:pt idx="344">
                  <c:v>4/7/2014</c:v>
                </c:pt>
                <c:pt idx="345">
                  <c:v>4/14/2012</c:v>
                </c:pt>
                <c:pt idx="346">
                  <c:v>3/8/2016</c:v>
                </c:pt>
                <c:pt idx="347">
                  <c:v>6/12/2012</c:v>
                </c:pt>
                <c:pt idx="348">
                  <c:v>4/20/2015</c:v>
                </c:pt>
                <c:pt idx="349">
                  <c:v>6/15/2016</c:v>
                </c:pt>
                <c:pt idx="350">
                  <c:v>4/8/2016</c:v>
                </c:pt>
                <c:pt idx="351">
                  <c:v>6/23/2015</c:v>
                </c:pt>
                <c:pt idx="352">
                  <c:v>5/10/2012</c:v>
                </c:pt>
                <c:pt idx="353">
                  <c:v>4/29/2016</c:v>
                </c:pt>
                <c:pt idx="354">
                  <c:v>4/22/2016</c:v>
                </c:pt>
                <c:pt idx="355">
                  <c:v>6/28/2011</c:v>
                </c:pt>
                <c:pt idx="356">
                  <c:v>5/15/2014</c:v>
                </c:pt>
                <c:pt idx="357">
                  <c:v>6/3/2014</c:v>
                </c:pt>
                <c:pt idx="358">
                  <c:v>4/23/2012</c:v>
                </c:pt>
                <c:pt idx="359">
                  <c:v>5/5/2012</c:v>
                </c:pt>
                <c:pt idx="360">
                  <c:v>5/16/2016</c:v>
                </c:pt>
                <c:pt idx="361">
                  <c:v>5/6/2016</c:v>
                </c:pt>
                <c:pt idx="362">
                  <c:v>4/23/2013</c:v>
                </c:pt>
                <c:pt idx="363">
                  <c:v>5/7/2014</c:v>
                </c:pt>
                <c:pt idx="364">
                  <c:v>5/18/2016</c:v>
                </c:pt>
                <c:pt idx="365">
                  <c:v>5/8/2012</c:v>
                </c:pt>
                <c:pt idx="366">
                  <c:v>5/19/2014</c:v>
                </c:pt>
                <c:pt idx="367">
                  <c:v>5/8/2016</c:v>
                </c:pt>
                <c:pt idx="368">
                  <c:v>5/2/2012</c:v>
                </c:pt>
                <c:pt idx="369">
                  <c:v>4/26/2012</c:v>
                </c:pt>
                <c:pt idx="370">
                  <c:v>5/2/2016</c:v>
                </c:pt>
                <c:pt idx="371">
                  <c:v>4/26/2015</c:v>
                </c:pt>
                <c:pt idx="372">
                  <c:v>4/24/2012</c:v>
                </c:pt>
                <c:pt idx="373">
                  <c:v>6/11/2015</c:v>
                </c:pt>
                <c:pt idx="374">
                  <c:v>5/21/2016</c:v>
                </c:pt>
                <c:pt idx="375">
                  <c:v>6/12/2015</c:v>
                </c:pt>
                <c:pt idx="376">
                  <c:v>5/23/2015</c:v>
                </c:pt>
                <c:pt idx="377">
                  <c:v>6/14/2016</c:v>
                </c:pt>
                <c:pt idx="378">
                  <c:v>5/24/2011</c:v>
                </c:pt>
                <c:pt idx="379">
                  <c:v>6/18/2013</c:v>
                </c:pt>
                <c:pt idx="380">
                  <c:v>5/25/2015</c:v>
                </c:pt>
                <c:pt idx="381">
                  <c:v>6/22/2015</c:v>
                </c:pt>
                <c:pt idx="382">
                  <c:v>4/24/2016</c:v>
                </c:pt>
                <c:pt idx="383">
                  <c:v>6/23/2016</c:v>
                </c:pt>
                <c:pt idx="384">
                  <c:v>6/6/2015</c:v>
                </c:pt>
                <c:pt idx="385">
                  <c:v>6/24/2014</c:v>
                </c:pt>
                <c:pt idx="386">
                  <c:v>5/28/2014</c:v>
                </c:pt>
                <c:pt idx="387">
                  <c:v>6/24/2016</c:v>
                </c:pt>
                <c:pt idx="388">
                  <c:v>4/25/2013</c:v>
                </c:pt>
                <c:pt idx="389">
                  <c:v>6/27/2014</c:v>
                </c:pt>
                <c:pt idx="390">
                  <c:v>4/12/2016</c:v>
                </c:pt>
                <c:pt idx="391">
                  <c:v>6/28/2012</c:v>
                </c:pt>
                <c:pt idx="392">
                  <c:v>5/30/2015</c:v>
                </c:pt>
                <c:pt idx="393">
                  <c:v>4/16/2014</c:v>
                </c:pt>
                <c:pt idx="394">
                  <c:v>5/31/2015</c:v>
                </c:pt>
                <c:pt idx="395">
                  <c:v>6/3/2016</c:v>
                </c:pt>
                <c:pt idx="396">
                  <c:v>5/31/2016</c:v>
                </c:pt>
                <c:pt idx="397">
                  <c:v>6/6/2014</c:v>
                </c:pt>
                <c:pt idx="398">
                  <c:v>5/4/2016</c:v>
                </c:pt>
                <c:pt idx="399">
                  <c:v>3/27/2015</c:v>
                </c:pt>
                <c:pt idx="400">
                  <c:v>2/11/2014</c:v>
                </c:pt>
                <c:pt idx="401">
                  <c:v>12/8/2014</c:v>
                </c:pt>
                <c:pt idx="402">
                  <c:v>2/19/2015</c:v>
                </c:pt>
                <c:pt idx="403">
                  <c:v>3/22/2012</c:v>
                </c:pt>
                <c:pt idx="404">
                  <c:v>11/8/2014</c:v>
                </c:pt>
                <c:pt idx="405">
                  <c:v>2/18/2016</c:v>
                </c:pt>
                <c:pt idx="406">
                  <c:v>12/17/2014</c:v>
                </c:pt>
                <c:pt idx="407">
                  <c:v>12/1/2010</c:v>
                </c:pt>
                <c:pt idx="408">
                  <c:v>2/2/2016</c:v>
                </c:pt>
                <c:pt idx="409">
                  <c:v>3/2/2012</c:v>
                </c:pt>
                <c:pt idx="410">
                  <c:v>12/18/2013</c:v>
                </c:pt>
                <c:pt idx="411">
                  <c:v>2/14/2017</c:v>
                </c:pt>
                <c:pt idx="412">
                  <c:v>2/21/2012</c:v>
                </c:pt>
                <c:pt idx="413">
                  <c:v>12/15/2016</c:v>
                </c:pt>
                <c:pt idx="414">
                  <c:v>2/21/2013</c:v>
                </c:pt>
                <c:pt idx="415">
                  <c:v>11/9/2016</c:v>
                </c:pt>
                <c:pt idx="416">
                  <c:v>2/22/2015</c:v>
                </c:pt>
                <c:pt idx="417">
                  <c:v>3/14/2016</c:v>
                </c:pt>
                <c:pt idx="418">
                  <c:v>2/22/2016</c:v>
                </c:pt>
                <c:pt idx="419">
                  <c:v>3/18/2013</c:v>
                </c:pt>
                <c:pt idx="420">
                  <c:v>12/2/2014</c:v>
                </c:pt>
                <c:pt idx="421">
                  <c:v>2/13/2017</c:v>
                </c:pt>
                <c:pt idx="422">
                  <c:v>12/2/2015</c:v>
                </c:pt>
                <c:pt idx="423">
                  <c:v>3/2/2016</c:v>
                </c:pt>
                <c:pt idx="424">
                  <c:v>3/5/2012</c:v>
                </c:pt>
                <c:pt idx="425">
                  <c:v>12/1/2015</c:v>
                </c:pt>
                <c:pt idx="426">
                  <c:v>12/20/2016</c:v>
                </c:pt>
                <c:pt idx="427">
                  <c:v>2/15/2015</c:v>
                </c:pt>
                <c:pt idx="428">
                  <c:v>12/22/2014</c:v>
                </c:pt>
                <c:pt idx="429">
                  <c:v>3/28/2016</c:v>
                </c:pt>
                <c:pt idx="430">
                  <c:v>2/26/2015</c:v>
                </c:pt>
                <c:pt idx="431">
                  <c:v>12/16/2011</c:v>
                </c:pt>
                <c:pt idx="432">
                  <c:v>11/8/2016</c:v>
                </c:pt>
                <c:pt idx="433">
                  <c:v>3/4/2016</c:v>
                </c:pt>
                <c:pt idx="434">
                  <c:v>2/27/2015</c:v>
                </c:pt>
                <c:pt idx="435">
                  <c:v>3/10/2015</c:v>
                </c:pt>
                <c:pt idx="436">
                  <c:v>2/29/2016</c:v>
                </c:pt>
                <c:pt idx="437">
                  <c:v>3/13/2016</c:v>
                </c:pt>
                <c:pt idx="438">
                  <c:v>2/3/2014</c:v>
                </c:pt>
                <c:pt idx="439">
                  <c:v>12/9/2014</c:v>
                </c:pt>
                <c:pt idx="440">
                  <c:v>12/27/2012</c:v>
                </c:pt>
                <c:pt idx="441">
                  <c:v>12/1/2014</c:v>
                </c:pt>
                <c:pt idx="442">
                  <c:v>2/4/2015</c:v>
                </c:pt>
                <c:pt idx="443">
                  <c:v>2/10/2015</c:v>
                </c:pt>
                <c:pt idx="444">
                  <c:v>2/5/2015</c:v>
                </c:pt>
                <c:pt idx="445">
                  <c:v>3/18/2016</c:v>
                </c:pt>
                <c:pt idx="446">
                  <c:v>2/5/2016</c:v>
                </c:pt>
                <c:pt idx="447">
                  <c:v>3/19/2015</c:v>
                </c:pt>
                <c:pt idx="448">
                  <c:v>2/6/2012</c:v>
                </c:pt>
                <c:pt idx="449">
                  <c:v>3/2/2015</c:v>
                </c:pt>
                <c:pt idx="450">
                  <c:v>2/6/2015</c:v>
                </c:pt>
                <c:pt idx="451">
                  <c:v>2/14/2013</c:v>
                </c:pt>
                <c:pt idx="452">
                  <c:v>11/9/2015</c:v>
                </c:pt>
                <c:pt idx="453">
                  <c:v>3/22/2013</c:v>
                </c:pt>
                <c:pt idx="454">
                  <c:v>12/3/2012</c:v>
                </c:pt>
                <c:pt idx="455">
                  <c:v>3/24/2011</c:v>
                </c:pt>
                <c:pt idx="456">
                  <c:v>2/7/2015</c:v>
                </c:pt>
                <c:pt idx="457">
                  <c:v>3/25/2015</c:v>
                </c:pt>
                <c:pt idx="458">
                  <c:v>12/3/2013</c:v>
                </c:pt>
                <c:pt idx="459">
                  <c:v>2/15/2016</c:v>
                </c:pt>
                <c:pt idx="460">
                  <c:v>12/3/2015</c:v>
                </c:pt>
                <c:pt idx="461">
                  <c:v>12/1/2016</c:v>
                </c:pt>
                <c:pt idx="462">
                  <c:v>2/8/2015</c:v>
                </c:pt>
                <c:pt idx="463">
                  <c:v>11/5/2014</c:v>
                </c:pt>
                <c:pt idx="464">
                  <c:v>2/8/2017</c:v>
                </c:pt>
                <c:pt idx="465">
                  <c:v>3/30/2011</c:v>
                </c:pt>
                <c:pt idx="466">
                  <c:v>12/6/2011</c:v>
                </c:pt>
                <c:pt idx="467">
                  <c:v>3/30/2016</c:v>
                </c:pt>
                <c:pt idx="468">
                  <c:v>2/9/2016</c:v>
                </c:pt>
                <c:pt idx="469">
                  <c:v>3/4/2015</c:v>
                </c:pt>
                <c:pt idx="470">
                  <c:v>12/6/2012</c:v>
                </c:pt>
                <c:pt idx="471">
                  <c:v>2/19/2013</c:v>
                </c:pt>
                <c:pt idx="472">
                  <c:v>12/6/2016</c:v>
                </c:pt>
                <c:pt idx="473">
                  <c:v>2/24/2015</c:v>
                </c:pt>
                <c:pt idx="474">
                  <c:v>2/2/2017</c:v>
                </c:pt>
                <c:pt idx="475">
                  <c:v>10/21/2016</c:v>
                </c:pt>
                <c:pt idx="476">
                  <c:v>1/18/2016</c:v>
                </c:pt>
                <c:pt idx="477">
                  <c:v>10/5/2015</c:v>
                </c:pt>
                <c:pt idx="478">
                  <c:v>1/24/2014</c:v>
                </c:pt>
                <c:pt idx="479">
                  <c:v>11/22/2016</c:v>
                </c:pt>
                <c:pt idx="480">
                  <c:v>1/1/2016</c:v>
                </c:pt>
                <c:pt idx="481">
                  <c:v>10/3/2013</c:v>
                </c:pt>
                <c:pt idx="482">
                  <c:v>1/25/2016</c:v>
                </c:pt>
                <c:pt idx="483">
                  <c:v>11/10/2014</c:v>
                </c:pt>
                <c:pt idx="484">
                  <c:v>1/26/2017</c:v>
                </c:pt>
                <c:pt idx="485">
                  <c:v>1/19/2012</c:v>
                </c:pt>
                <c:pt idx="486">
                  <c:v>1/27/2014</c:v>
                </c:pt>
                <c:pt idx="487">
                  <c:v>11/28/2014</c:v>
                </c:pt>
                <c:pt idx="488">
                  <c:v>1/27/2016</c:v>
                </c:pt>
                <c:pt idx="489">
                  <c:v>10/26/2015</c:v>
                </c:pt>
                <c:pt idx="490">
                  <c:v>1/28/2014</c:v>
                </c:pt>
                <c:pt idx="491">
                  <c:v>1/16/2017</c:v>
                </c:pt>
                <c:pt idx="492">
                  <c:v>1/28/2015</c:v>
                </c:pt>
                <c:pt idx="493">
                  <c:v>10/9/2014</c:v>
                </c:pt>
                <c:pt idx="494">
                  <c:v>1/29/2015</c:v>
                </c:pt>
                <c:pt idx="495">
                  <c:v>11/14/2015</c:v>
                </c:pt>
                <c:pt idx="496">
                  <c:v>1/12/2017</c:v>
                </c:pt>
                <c:pt idx="497">
                  <c:v>11/16/2016</c:v>
                </c:pt>
                <c:pt idx="498">
                  <c:v>1/31/2016</c:v>
                </c:pt>
                <c:pt idx="499">
                  <c:v>11/2/2016</c:v>
                </c:pt>
                <c:pt idx="500">
                  <c:v>1/6/2015</c:v>
                </c:pt>
                <c:pt idx="501">
                  <c:v>11/25/2013</c:v>
                </c:pt>
                <c:pt idx="502">
                  <c:v>1/6/2017</c:v>
                </c:pt>
                <c:pt idx="503">
                  <c:v>11/29/2016</c:v>
                </c:pt>
                <c:pt idx="504">
                  <c:v>1/7/2014</c:v>
                </c:pt>
                <c:pt idx="505">
                  <c:v>10/23/2012</c:v>
                </c:pt>
                <c:pt idx="506">
                  <c:v>10/1/2014</c:v>
                </c:pt>
                <c:pt idx="507">
                  <c:v>10/28/2014</c:v>
                </c:pt>
                <c:pt idx="508">
                  <c:v>1/13/2015</c:v>
                </c:pt>
                <c:pt idx="509">
                  <c:v>10/31/2013</c:v>
                </c:pt>
                <c:pt idx="510">
                  <c:v>10/1/2016</c:v>
                </c:pt>
                <c:pt idx="511">
                  <c:v>10/4/2016</c:v>
                </c:pt>
                <c:pt idx="512">
                  <c:v>1/13/2016</c:v>
                </c:pt>
                <c:pt idx="513">
                  <c:v>1/17/2012</c:v>
                </c:pt>
                <c:pt idx="514">
                  <c:v>10/10/2013</c:v>
                </c:pt>
                <c:pt idx="515">
                  <c:v>11/1/2014</c:v>
                </c:pt>
                <c:pt idx="516">
                  <c:v>10/12/2016</c:v>
                </c:pt>
                <c:pt idx="517">
                  <c:v>11/12/2014</c:v>
                </c:pt>
                <c:pt idx="518">
                  <c:v>10/13/2015</c:v>
                </c:pt>
                <c:pt idx="519">
                  <c:v>1/18/2014</c:v>
                </c:pt>
                <c:pt idx="520">
                  <c:v>10/13/2016</c:v>
                </c:pt>
                <c:pt idx="521">
                  <c:v>11/16/2015</c:v>
                </c:pt>
                <c:pt idx="522">
                  <c:v>1/14/2016</c:v>
                </c:pt>
                <c:pt idx="523">
                  <c:v>11/18/2014</c:v>
                </c:pt>
                <c:pt idx="524">
                  <c:v>10/16/2014</c:v>
                </c:pt>
                <c:pt idx="525">
                  <c:v>11/19/2016</c:v>
                </c:pt>
                <c:pt idx="526">
                  <c:v>10/17/2015</c:v>
                </c:pt>
                <c:pt idx="527">
                  <c:v>11/20/2014</c:v>
                </c:pt>
                <c:pt idx="528">
                  <c:v>1/15/2015</c:v>
                </c:pt>
                <c:pt idx="529">
                  <c:v>11/23/2016</c:v>
                </c:pt>
                <c:pt idx="530">
                  <c:v>10/19/2014</c:v>
                </c:pt>
                <c:pt idx="531">
                  <c:v>11/25/2014</c:v>
                </c:pt>
                <c:pt idx="532">
                  <c:v>10/2/2012</c:v>
                </c:pt>
                <c:pt idx="533">
                  <c:v>1/2/2013</c:v>
                </c:pt>
                <c:pt idx="534">
                  <c:v>10/2/2015</c:v>
                </c:pt>
                <c:pt idx="535">
                  <c:v>11/3/2014</c:v>
                </c:pt>
                <c:pt idx="536">
                  <c:v>10/21/2014</c:v>
                </c:pt>
                <c:pt idx="537">
                  <c:v>10/25/2013</c:v>
                </c:pt>
                <c:pt idx="538">
                  <c:v>9/21/2012</c:v>
                </c:pt>
                <c:pt idx="539">
                  <c:v>7/19/2010</c:v>
                </c:pt>
                <c:pt idx="540">
                  <c:v>9/6/2012</c:v>
                </c:pt>
                <c:pt idx="541">
                  <c:v>7/9/2013</c:v>
                </c:pt>
                <c:pt idx="542">
                  <c:v>7/3/2015</c:v>
                </c:pt>
                <c:pt idx="543">
                  <c:v>7/19/2014</c:v>
                </c:pt>
                <c:pt idx="544">
                  <c:v>9/26/2015</c:v>
                </c:pt>
                <c:pt idx="545">
                  <c:v>7/9/2015</c:v>
                </c:pt>
                <c:pt idx="546">
                  <c:v>8/5/2013</c:v>
                </c:pt>
                <c:pt idx="547">
                  <c:v>7/9/2016</c:v>
                </c:pt>
                <c:pt idx="548">
                  <c:v>9/11/2013</c:v>
                </c:pt>
                <c:pt idx="549">
                  <c:v>8/1/2013</c:v>
                </c:pt>
                <c:pt idx="550">
                  <c:v>7/30/2012</c:v>
                </c:pt>
                <c:pt idx="551">
                  <c:v>7/11/2015</c:v>
                </c:pt>
                <c:pt idx="552">
                  <c:v>9/24/2011</c:v>
                </c:pt>
                <c:pt idx="553">
                  <c:v>8/1/2016</c:v>
                </c:pt>
                <c:pt idx="554">
                  <c:v>9/30/2016</c:v>
                </c:pt>
                <c:pt idx="555">
                  <c:v>8/10/2014</c:v>
                </c:pt>
                <c:pt idx="556">
                  <c:v>9/8/2010</c:v>
                </c:pt>
                <c:pt idx="557">
                  <c:v>7/12/2014</c:v>
                </c:pt>
                <c:pt idx="558">
                  <c:v>7/27/2014</c:v>
                </c:pt>
                <c:pt idx="559">
                  <c:v>7/12/2015</c:v>
                </c:pt>
                <c:pt idx="560">
                  <c:v>7/28/2014</c:v>
                </c:pt>
                <c:pt idx="561">
                  <c:v>8/11/2016</c:v>
                </c:pt>
                <c:pt idx="562">
                  <c:v>9/14/2009</c:v>
                </c:pt>
                <c:pt idx="563">
                  <c:v>7/20/2012</c:v>
                </c:pt>
                <c:pt idx="564">
                  <c:v>9/16/2013</c:v>
                </c:pt>
                <c:pt idx="565">
                  <c:v>8/12/2015</c:v>
                </c:pt>
                <c:pt idx="566">
                  <c:v>7/31/2012</c:v>
                </c:pt>
                <c:pt idx="567">
                  <c:v>8/13/2014</c:v>
                </c:pt>
                <c:pt idx="568">
                  <c:v>9/22/2015</c:v>
                </c:pt>
                <c:pt idx="569">
                  <c:v>8/13/2015</c:v>
                </c:pt>
                <c:pt idx="570">
                  <c:v>7/5/2011</c:v>
                </c:pt>
                <c:pt idx="571">
                  <c:v>8/14/2012</c:v>
                </c:pt>
                <c:pt idx="572">
                  <c:v>9/3/2014</c:v>
                </c:pt>
                <c:pt idx="573">
                  <c:v>8/14/2013</c:v>
                </c:pt>
                <c:pt idx="574">
                  <c:v>9/5/2012</c:v>
                </c:pt>
                <c:pt idx="575">
                  <c:v>6/8/2014</c:v>
                </c:pt>
                <c:pt idx="576">
                  <c:v>9/7/2011</c:v>
                </c:pt>
                <c:pt idx="577">
                  <c:v>7/13/2009</c:v>
                </c:pt>
                <c:pt idx="578">
                  <c:v>7/11/2013</c:v>
                </c:pt>
                <c:pt idx="579">
                  <c:v>8/14/2016</c:v>
                </c:pt>
                <c:pt idx="580">
                  <c:v>8/6/2011</c:v>
                </c:pt>
                <c:pt idx="581">
                  <c:v>8/15/2012</c:v>
                </c:pt>
                <c:pt idx="582">
                  <c:v>8/7/2014</c:v>
                </c:pt>
                <c:pt idx="583">
                  <c:v>8/15/2014</c:v>
                </c:pt>
                <c:pt idx="584">
                  <c:v>8/9/2014</c:v>
                </c:pt>
                <c:pt idx="585">
                  <c:v>8/15/2016</c:v>
                </c:pt>
                <c:pt idx="586">
                  <c:v>9/1/2014</c:v>
                </c:pt>
                <c:pt idx="587">
                  <c:v>8/16/2011</c:v>
                </c:pt>
                <c:pt idx="588">
                  <c:v>9/12/2012</c:v>
                </c:pt>
                <c:pt idx="589">
                  <c:v>8/16/2013</c:v>
                </c:pt>
                <c:pt idx="590">
                  <c:v>7/3/2013</c:v>
                </c:pt>
                <c:pt idx="591">
                  <c:v>8/16/2015</c:v>
                </c:pt>
                <c:pt idx="592">
                  <c:v>7/3/2016</c:v>
                </c:pt>
                <c:pt idx="593">
                  <c:v>8/16/2016</c:v>
                </c:pt>
                <c:pt idx="594">
                  <c:v>9/16/2016</c:v>
                </c:pt>
                <c:pt idx="595">
                  <c:v>8/17/2011</c:v>
                </c:pt>
                <c:pt idx="596">
                  <c:v>7/30/2016</c:v>
                </c:pt>
                <c:pt idx="597">
                  <c:v>8/17/2014</c:v>
                </c:pt>
                <c:pt idx="598">
                  <c:v>9/20/2011</c:v>
                </c:pt>
                <c:pt idx="599">
                  <c:v>7/13/2014</c:v>
                </c:pt>
                <c:pt idx="600">
                  <c:v>9/22/2011</c:v>
                </c:pt>
                <c:pt idx="601">
                  <c:v>7/21/2015</c:v>
                </c:pt>
                <c:pt idx="602">
                  <c:v>9/23/2014</c:v>
                </c:pt>
                <c:pt idx="603">
                  <c:v>6/9/2015</c:v>
                </c:pt>
                <c:pt idx="604">
                  <c:v>9/24/2015</c:v>
                </c:pt>
                <c:pt idx="605">
                  <c:v>7/22/2011</c:v>
                </c:pt>
                <c:pt idx="606">
                  <c:v>9/26/2012</c:v>
                </c:pt>
                <c:pt idx="607">
                  <c:v>8/19/2014</c:v>
                </c:pt>
                <c:pt idx="608">
                  <c:v>9/27/2016</c:v>
                </c:pt>
                <c:pt idx="609">
                  <c:v>8/19/2015</c:v>
                </c:pt>
                <c:pt idx="610">
                  <c:v>7/6/2015</c:v>
                </c:pt>
                <c:pt idx="611">
                  <c:v>8/2/2011</c:v>
                </c:pt>
                <c:pt idx="612">
                  <c:v>9/4/2013</c:v>
                </c:pt>
                <c:pt idx="613">
                  <c:v>8/2/2014</c:v>
                </c:pt>
                <c:pt idx="614">
                  <c:v>7/11/2011</c:v>
                </c:pt>
                <c:pt idx="615">
                  <c:v>7/22/2012</c:v>
                </c:pt>
                <c:pt idx="616">
                  <c:v>7/17/2015</c:v>
                </c:pt>
                <c:pt idx="617">
                  <c:v>8/2/2016</c:v>
                </c:pt>
                <c:pt idx="618">
                  <c:v>7/8/2012</c:v>
                </c:pt>
                <c:pt idx="619">
                  <c:v>8/20/2013</c:v>
                </c:pt>
                <c:pt idx="620">
                  <c:v>9/9/2010</c:v>
                </c:pt>
                <c:pt idx="621">
                  <c:v>7/22/2013</c:v>
                </c:pt>
                <c:pt idx="622">
                  <c:v>9/9/2016</c:v>
                </c:pt>
                <c:pt idx="623">
                  <c:v>8/20/2015</c:v>
                </c:pt>
                <c:pt idx="624">
                  <c:v>8/5/2014</c:v>
                </c:pt>
                <c:pt idx="625">
                  <c:v>8/20/2016</c:v>
                </c:pt>
                <c:pt idx="626">
                  <c:v>8/6/2012</c:v>
                </c:pt>
                <c:pt idx="627">
                  <c:v>8/21/2013</c:v>
                </c:pt>
                <c:pt idx="628">
                  <c:v>8/7/2013</c:v>
                </c:pt>
                <c:pt idx="629">
                  <c:v>8/21/2015</c:v>
                </c:pt>
                <c:pt idx="630">
                  <c:v>8/7/2015</c:v>
                </c:pt>
                <c:pt idx="631">
                  <c:v>8/22/2012</c:v>
                </c:pt>
                <c:pt idx="632">
                  <c:v>8/9/2013</c:v>
                </c:pt>
                <c:pt idx="633">
                  <c:v>8/22/2016</c:v>
                </c:pt>
                <c:pt idx="634">
                  <c:v>7/28/2013</c:v>
                </c:pt>
                <c:pt idx="635">
                  <c:v>7/22/2016</c:v>
                </c:pt>
                <c:pt idx="636">
                  <c:v>9/1/2013</c:v>
                </c:pt>
                <c:pt idx="637">
                  <c:v>8/23/2013</c:v>
                </c:pt>
                <c:pt idx="638">
                  <c:v>9/11/2012</c:v>
                </c:pt>
                <c:pt idx="639">
                  <c:v>8/23/2015</c:v>
                </c:pt>
                <c:pt idx="640">
                  <c:v>7/29/2011</c:v>
                </c:pt>
                <c:pt idx="641">
                  <c:v>7/23/2014</c:v>
                </c:pt>
                <c:pt idx="642">
                  <c:v>7/29/2013</c:v>
                </c:pt>
                <c:pt idx="643">
                  <c:v>8/24/2012</c:v>
                </c:pt>
                <c:pt idx="644">
                  <c:v>7/29/2015</c:v>
                </c:pt>
                <c:pt idx="645">
                  <c:v>7/1/2014</c:v>
                </c:pt>
                <c:pt idx="646">
                  <c:v>9/15/2010</c:v>
                </c:pt>
                <c:pt idx="647">
                  <c:v>8/24/2015</c:v>
                </c:pt>
                <c:pt idx="648">
                  <c:v>9/15/2015</c:v>
                </c:pt>
                <c:pt idx="649">
                  <c:v>8/24/2016</c:v>
                </c:pt>
                <c:pt idx="650">
                  <c:v>9/16/2011</c:v>
                </c:pt>
                <c:pt idx="651">
                  <c:v>8/25/2009</c:v>
                </c:pt>
                <c:pt idx="652">
                  <c:v>9/16/2014</c:v>
                </c:pt>
                <c:pt idx="653">
                  <c:v>8/25/2012</c:v>
                </c:pt>
                <c:pt idx="654">
                  <c:v>9/17/2012</c:v>
                </c:pt>
                <c:pt idx="655">
                  <c:v>8/25/2014</c:v>
                </c:pt>
                <c:pt idx="656">
                  <c:v>9/18/2014</c:v>
                </c:pt>
                <c:pt idx="657">
                  <c:v>8/25/2015</c:v>
                </c:pt>
                <c:pt idx="658">
                  <c:v>9/19/2016</c:v>
                </c:pt>
                <c:pt idx="659">
                  <c:v>7/23/2016</c:v>
                </c:pt>
                <c:pt idx="660">
                  <c:v>7/31/2013</c:v>
                </c:pt>
                <c:pt idx="661">
                  <c:v>8/26/2010</c:v>
                </c:pt>
                <c:pt idx="662">
                  <c:v>7/10/2014</c:v>
                </c:pt>
                <c:pt idx="663">
                  <c:v>8/26/2012</c:v>
                </c:pt>
                <c:pt idx="664">
                  <c:v>9/21/2016</c:v>
                </c:pt>
                <c:pt idx="665">
                  <c:v>7/24/2014</c:v>
                </c:pt>
                <c:pt idx="666">
                  <c:v>9/22/2012</c:v>
                </c:pt>
                <c:pt idx="667">
                  <c:v>8/26/2015</c:v>
                </c:pt>
                <c:pt idx="668">
                  <c:v>9/23/2009</c:v>
                </c:pt>
                <c:pt idx="669">
                  <c:v>8/26/2016</c:v>
                </c:pt>
                <c:pt idx="670">
                  <c:v>9/23/2016</c:v>
                </c:pt>
                <c:pt idx="671">
                  <c:v>7/24/2015</c:v>
                </c:pt>
                <c:pt idx="672">
                  <c:v>7/4/2016</c:v>
                </c:pt>
                <c:pt idx="673">
                  <c:v>8/27/2015</c:v>
                </c:pt>
                <c:pt idx="674">
                  <c:v>9/25/2013</c:v>
                </c:pt>
                <c:pt idx="675">
                  <c:v>7/25/2014</c:v>
                </c:pt>
                <c:pt idx="676">
                  <c:v>9/26/2011</c:v>
                </c:pt>
                <c:pt idx="677">
                  <c:v>8/28/2011</c:v>
                </c:pt>
                <c:pt idx="678">
                  <c:v>7/5/2012</c:v>
                </c:pt>
                <c:pt idx="679">
                  <c:v>8/28/2012</c:v>
                </c:pt>
                <c:pt idx="680">
                  <c:v>9/27/2014</c:v>
                </c:pt>
                <c:pt idx="681">
                  <c:v>8/29/2012</c:v>
                </c:pt>
                <c:pt idx="682">
                  <c:v>7/16/2015</c:v>
                </c:pt>
                <c:pt idx="683">
                  <c:v>8/29/2014</c:v>
                </c:pt>
                <c:pt idx="684">
                  <c:v>7/6/2014</c:v>
                </c:pt>
                <c:pt idx="685">
                  <c:v>7/14/2016</c:v>
                </c:pt>
                <c:pt idx="686">
                  <c:v>7/10/2016</c:v>
                </c:pt>
                <c:pt idx="687">
                  <c:v>8/3/2011</c:v>
                </c:pt>
                <c:pt idx="688">
                  <c:v>9/4/2012</c:v>
                </c:pt>
                <c:pt idx="689">
                  <c:v>7/26/2011</c:v>
                </c:pt>
                <c:pt idx="690">
                  <c:v>9/4/2014</c:v>
                </c:pt>
                <c:pt idx="691">
                  <c:v>6/8/2016</c:v>
                </c:pt>
                <c:pt idx="692">
                  <c:v>7/7/2011</c:v>
                </c:pt>
                <c:pt idx="693">
                  <c:v>8/30/2012</c:v>
                </c:pt>
                <c:pt idx="694">
                  <c:v>9/5/2016</c:v>
                </c:pt>
                <c:pt idx="695">
                  <c:v>7/1/2016</c:v>
                </c:pt>
                <c:pt idx="696">
                  <c:v>9/6/2013</c:v>
                </c:pt>
                <c:pt idx="697">
                  <c:v>7/15/2016</c:v>
                </c:pt>
                <c:pt idx="698">
                  <c:v>7/8/2011</c:v>
                </c:pt>
                <c:pt idx="699">
                  <c:v>8/31/2012</c:v>
                </c:pt>
                <c:pt idx="700">
                  <c:v>9/7/2013</c:v>
                </c:pt>
                <c:pt idx="701">
                  <c:v>7/26/2016</c:v>
                </c:pt>
                <c:pt idx="702">
                  <c:v>9/7/2015</c:v>
                </c:pt>
                <c:pt idx="703">
                  <c:v>8/31/2015</c:v>
                </c:pt>
                <c:pt idx="704">
                  <c:v>9/8/2015</c:v>
                </c:pt>
                <c:pt idx="705">
                  <c:v>7/27/2011</c:v>
                </c:pt>
                <c:pt idx="706">
                  <c:v>7/17/2016</c:v>
                </c:pt>
                <c:pt idx="707">
                  <c:v>8/4/2015</c:v>
                </c:pt>
                <c:pt idx="708">
                  <c:v>7/11/2014</c:v>
                </c:pt>
                <c:pt idx="709">
                  <c:v>8/4/2016</c:v>
                </c:pt>
                <c:pt idx="710">
                  <c:v>#VALUE!</c:v>
                </c:pt>
                <c:pt idx="711">
                  <c:v>8/5/2010</c:v>
                </c:pt>
                <c:pt idx="712">
                  <c:v>8/8/2013</c:v>
                </c:pt>
                <c:pt idx="713">
                  <c:v>6/22/2014</c:v>
                </c:pt>
                <c:pt idx="714">
                  <c:v>4/19/2013</c:v>
                </c:pt>
                <c:pt idx="715">
                  <c:v>5/20/2015</c:v>
                </c:pt>
                <c:pt idx="716">
                  <c:v>5/21/2013</c:v>
                </c:pt>
                <c:pt idx="717">
                  <c:v>6/19/2011</c:v>
                </c:pt>
                <c:pt idx="718">
                  <c:v>4/11/2013</c:v>
                </c:pt>
                <c:pt idx="719">
                  <c:v>6/26/2013</c:v>
                </c:pt>
                <c:pt idx="720">
                  <c:v>4/8/2013</c:v>
                </c:pt>
                <c:pt idx="721">
                  <c:v>6/13/2013</c:v>
                </c:pt>
                <c:pt idx="722">
                  <c:v>4/8/2014</c:v>
                </c:pt>
                <c:pt idx="723">
                  <c:v>6/17/2015</c:v>
                </c:pt>
                <c:pt idx="724">
                  <c:v>3/9/2017</c:v>
                </c:pt>
                <c:pt idx="725">
                  <c:v>6/20/2013</c:v>
                </c:pt>
                <c:pt idx="726">
                  <c:v>4/24/2015</c:v>
                </c:pt>
                <c:pt idx="727">
                  <c:v>6/24/2013</c:v>
                </c:pt>
                <c:pt idx="728">
                  <c:v>6/7/2016</c:v>
                </c:pt>
                <c:pt idx="729">
                  <c:v>6/28/2013</c:v>
                </c:pt>
                <c:pt idx="730">
                  <c:v>5/23/2011</c:v>
                </c:pt>
                <c:pt idx="731">
                  <c:v>3/8/2013</c:v>
                </c:pt>
                <c:pt idx="732">
                  <c:v>5/23/2014</c:v>
                </c:pt>
                <c:pt idx="733">
                  <c:v>4/19/2012</c:v>
                </c:pt>
                <c:pt idx="734">
                  <c:v>4/3/2016</c:v>
                </c:pt>
                <c:pt idx="735">
                  <c:v>6/17/2010</c:v>
                </c:pt>
                <c:pt idx="736">
                  <c:v>5/24/2010</c:v>
                </c:pt>
                <c:pt idx="737">
                  <c:v>5/16/2015</c:v>
                </c:pt>
                <c:pt idx="738">
                  <c:v>4/2/2015</c:v>
                </c:pt>
                <c:pt idx="739">
                  <c:v>4/29/2013</c:v>
                </c:pt>
                <c:pt idx="740">
                  <c:v>5/24/2012</c:v>
                </c:pt>
                <c:pt idx="741">
                  <c:v>4/4/2013</c:v>
                </c:pt>
                <c:pt idx="742">
                  <c:v>5/24/2014</c:v>
                </c:pt>
                <c:pt idx="743">
                  <c:v>4/23/2014</c:v>
                </c:pt>
                <c:pt idx="744">
                  <c:v>5/24/2015</c:v>
                </c:pt>
                <c:pt idx="745">
                  <c:v>6/25/2012</c:v>
                </c:pt>
                <c:pt idx="746">
                  <c:v>5/24/2016</c:v>
                </c:pt>
                <c:pt idx="747">
                  <c:v>4/3/2011</c:v>
                </c:pt>
                <c:pt idx="748">
                  <c:v>4/9/2013</c:v>
                </c:pt>
                <c:pt idx="749">
                  <c:v>6/29/2016</c:v>
                </c:pt>
                <c:pt idx="750">
                  <c:v>4/9/2014</c:v>
                </c:pt>
                <c:pt idx="751">
                  <c:v>6/4/2013</c:v>
                </c:pt>
                <c:pt idx="752">
                  <c:v>5/26/2010</c:v>
                </c:pt>
                <c:pt idx="753">
                  <c:v>4/10/2015</c:v>
                </c:pt>
                <c:pt idx="754">
                  <c:v>5/26/2011</c:v>
                </c:pt>
                <c:pt idx="755">
                  <c:v>6/13/2015</c:v>
                </c:pt>
                <c:pt idx="756">
                  <c:v>4/25/2012</c:v>
                </c:pt>
                <c:pt idx="757">
                  <c:v>5/16/2011</c:v>
                </c:pt>
                <c:pt idx="758">
                  <c:v>4/11/2015</c:v>
                </c:pt>
                <c:pt idx="759">
                  <c:v>4/14/2015</c:v>
                </c:pt>
                <c:pt idx="760">
                  <c:v>4/20/2016</c:v>
                </c:pt>
                <c:pt idx="761">
                  <c:v>6/17/2013</c:v>
                </c:pt>
                <c:pt idx="762">
                  <c:v>6/7/2013</c:v>
                </c:pt>
                <c:pt idx="763">
                  <c:v>6/18/2010</c:v>
                </c:pt>
                <c:pt idx="764">
                  <c:v>4/17/2016</c:v>
                </c:pt>
                <c:pt idx="765">
                  <c:v>4/27/2016</c:v>
                </c:pt>
                <c:pt idx="766">
                  <c:v>4/12/2011</c:v>
                </c:pt>
                <c:pt idx="767">
                  <c:v>4/29/2011</c:v>
                </c:pt>
                <c:pt idx="768">
                  <c:v>5/28/2011</c:v>
                </c:pt>
                <c:pt idx="769">
                  <c:v>4/29/2015</c:v>
                </c:pt>
                <c:pt idx="770">
                  <c:v>5/28/2013</c:v>
                </c:pt>
                <c:pt idx="771">
                  <c:v>6/20/2016</c:v>
                </c:pt>
                <c:pt idx="772">
                  <c:v>4/9/2016</c:v>
                </c:pt>
                <c:pt idx="773">
                  <c:v>6/22/2012</c:v>
                </c:pt>
                <c:pt idx="774">
                  <c:v>4/12/2013</c:v>
                </c:pt>
                <c:pt idx="775">
                  <c:v>6/22/2016</c:v>
                </c:pt>
                <c:pt idx="776">
                  <c:v>4/12/2015</c:v>
                </c:pt>
                <c:pt idx="777">
                  <c:v>6/24/2010</c:v>
                </c:pt>
                <c:pt idx="778">
                  <c:v>5/29/2013</c:v>
                </c:pt>
                <c:pt idx="779">
                  <c:v>4/7/2013</c:v>
                </c:pt>
                <c:pt idx="780">
                  <c:v>5/1/2010</c:v>
                </c:pt>
                <c:pt idx="781">
                  <c:v>4/23/2015</c:v>
                </c:pt>
                <c:pt idx="782">
                  <c:v>5/29/2016</c:v>
                </c:pt>
                <c:pt idx="783">
                  <c:v>6/27/2013</c:v>
                </c:pt>
                <c:pt idx="784">
                  <c:v>5/3/2011</c:v>
                </c:pt>
                <c:pt idx="785">
                  <c:v>4/2/2011</c:v>
                </c:pt>
                <c:pt idx="786">
                  <c:v>4/21/2012</c:v>
                </c:pt>
                <c:pt idx="787">
                  <c:v>4/23/2016</c:v>
                </c:pt>
                <c:pt idx="788">
                  <c:v>5/30/2013</c:v>
                </c:pt>
                <c:pt idx="789">
                  <c:v>6/3/2011</c:v>
                </c:pt>
                <c:pt idx="790">
                  <c:v>4/18/2014</c:v>
                </c:pt>
                <c:pt idx="791">
                  <c:v>4/3/2012</c:v>
                </c:pt>
                <c:pt idx="792">
                  <c:v>4/1/2015</c:v>
                </c:pt>
                <c:pt idx="793">
                  <c:v>6/5/2012</c:v>
                </c:pt>
                <c:pt idx="794">
                  <c:v>5/30/2016</c:v>
                </c:pt>
                <c:pt idx="795">
                  <c:v>6/6/2010</c:v>
                </c:pt>
                <c:pt idx="796">
                  <c:v>5/31/2011</c:v>
                </c:pt>
                <c:pt idx="797">
                  <c:v>6/13/2010</c:v>
                </c:pt>
                <c:pt idx="798">
                  <c:v>5/31/2014</c:v>
                </c:pt>
                <c:pt idx="799">
                  <c:v>5/16/2009</c:v>
                </c:pt>
                <c:pt idx="800">
                  <c:v>5/1/2016</c:v>
                </c:pt>
                <c:pt idx="801">
                  <c:v>6/13/2016</c:v>
                </c:pt>
                <c:pt idx="802">
                  <c:v>4/6/2010</c:v>
                </c:pt>
                <c:pt idx="803">
                  <c:v>6/14/2015</c:v>
                </c:pt>
                <c:pt idx="804">
                  <c:v>4/13/2014</c:v>
                </c:pt>
                <c:pt idx="805">
                  <c:v>4/27/2013</c:v>
                </c:pt>
                <c:pt idx="806">
                  <c:v>6/6/2013</c:v>
                </c:pt>
                <c:pt idx="807">
                  <c:v>4/11/2012</c:v>
                </c:pt>
                <c:pt idx="808">
                  <c:v>4/18/2012</c:v>
                </c:pt>
                <c:pt idx="809">
                  <c:v>4/14/2016</c:v>
                </c:pt>
                <c:pt idx="810">
                  <c:v>5/12/2010</c:v>
                </c:pt>
                <c:pt idx="811">
                  <c:v>6/17/2011</c:v>
                </c:pt>
                <c:pt idx="812">
                  <c:v>5/5/2013</c:v>
                </c:pt>
                <c:pt idx="813">
                  <c:v>4/15/2011</c:v>
                </c:pt>
                <c:pt idx="814">
                  <c:v>5/5/2014</c:v>
                </c:pt>
                <c:pt idx="815">
                  <c:v>6/17/2016</c:v>
                </c:pt>
                <c:pt idx="816">
                  <c:v>5/5/2015</c:v>
                </c:pt>
                <c:pt idx="817">
                  <c:v>6/18/2012</c:v>
                </c:pt>
                <c:pt idx="818">
                  <c:v>4/13/2015</c:v>
                </c:pt>
                <c:pt idx="819">
                  <c:v>4/15/2013</c:v>
                </c:pt>
                <c:pt idx="820">
                  <c:v>5/6/2014</c:v>
                </c:pt>
                <c:pt idx="821">
                  <c:v>6/18/2016</c:v>
                </c:pt>
                <c:pt idx="822">
                  <c:v>5/12/2011</c:v>
                </c:pt>
                <c:pt idx="823">
                  <c:v>6/19/2012</c:v>
                </c:pt>
                <c:pt idx="824">
                  <c:v>4/22/2013</c:v>
                </c:pt>
                <c:pt idx="825">
                  <c:v>6/2/2011</c:v>
                </c:pt>
                <c:pt idx="826">
                  <c:v>5/7/2011</c:v>
                </c:pt>
                <c:pt idx="827">
                  <c:v>4/19/2015</c:v>
                </c:pt>
                <c:pt idx="828">
                  <c:v>5/7/2012</c:v>
                </c:pt>
                <c:pt idx="829">
                  <c:v>6/20/2012</c:v>
                </c:pt>
                <c:pt idx="830">
                  <c:v>4/22/2015</c:v>
                </c:pt>
                <c:pt idx="831">
                  <c:v>6/20/2015</c:v>
                </c:pt>
                <c:pt idx="832">
                  <c:v>4/10/2011</c:v>
                </c:pt>
                <c:pt idx="833">
                  <c:v>6/21/2012</c:v>
                </c:pt>
                <c:pt idx="834">
                  <c:v>5/7/2015</c:v>
                </c:pt>
                <c:pt idx="835">
                  <c:v>6/21/2016</c:v>
                </c:pt>
                <c:pt idx="836">
                  <c:v>5/7/2016</c:v>
                </c:pt>
                <c:pt idx="837">
                  <c:v>6/22/2013</c:v>
                </c:pt>
                <c:pt idx="838">
                  <c:v>4/6/2012</c:v>
                </c:pt>
                <c:pt idx="839">
                  <c:v>4/2/2016</c:v>
                </c:pt>
                <c:pt idx="840">
                  <c:v>5/13/2015</c:v>
                </c:pt>
                <c:pt idx="841">
                  <c:v>6/23/2014</c:v>
                </c:pt>
                <c:pt idx="842">
                  <c:v>4/25/2015</c:v>
                </c:pt>
                <c:pt idx="843">
                  <c:v>5/18/2011</c:v>
                </c:pt>
                <c:pt idx="844">
                  <c:v>4/10/2013</c:v>
                </c:pt>
                <c:pt idx="845">
                  <c:v>5/18/2014</c:v>
                </c:pt>
                <c:pt idx="846">
                  <c:v>5/8/2015</c:v>
                </c:pt>
                <c:pt idx="847">
                  <c:v>5/18/2015</c:v>
                </c:pt>
                <c:pt idx="848">
                  <c:v>5/14/2013</c:v>
                </c:pt>
                <c:pt idx="849">
                  <c:v>4/3/2014</c:v>
                </c:pt>
                <c:pt idx="850">
                  <c:v>5/9/2014</c:v>
                </c:pt>
                <c:pt idx="851">
                  <c:v>6/25/2013</c:v>
                </c:pt>
                <c:pt idx="852">
                  <c:v>5/9/2015</c:v>
                </c:pt>
                <c:pt idx="853">
                  <c:v>6/25/2016</c:v>
                </c:pt>
                <c:pt idx="854">
                  <c:v>5/14/2014</c:v>
                </c:pt>
                <c:pt idx="855">
                  <c:v>6/26/2015</c:v>
                </c:pt>
                <c:pt idx="856">
                  <c:v>6/1/2010</c:v>
                </c:pt>
                <c:pt idx="857">
                  <c:v>5/2/2011</c:v>
                </c:pt>
                <c:pt idx="858">
                  <c:v>6/1/2011</c:v>
                </c:pt>
                <c:pt idx="859">
                  <c:v>6/28/2010</c:v>
                </c:pt>
                <c:pt idx="860">
                  <c:v>6/1/2013</c:v>
                </c:pt>
                <c:pt idx="861">
                  <c:v>5/2/2014</c:v>
                </c:pt>
                <c:pt idx="862">
                  <c:v>4/10/2014</c:v>
                </c:pt>
                <c:pt idx="863">
                  <c:v>6/28/2015</c:v>
                </c:pt>
                <c:pt idx="864">
                  <c:v>6/1/2015</c:v>
                </c:pt>
                <c:pt idx="865">
                  <c:v>4/20/2012</c:v>
                </c:pt>
                <c:pt idx="866">
                  <c:v>4/26/2013</c:v>
                </c:pt>
                <c:pt idx="867">
                  <c:v>6/3/2010</c:v>
                </c:pt>
                <c:pt idx="868">
                  <c:v>5/14/2016</c:v>
                </c:pt>
                <c:pt idx="869">
                  <c:v>4/24/2011</c:v>
                </c:pt>
                <c:pt idx="870">
                  <c:v>5/15/2010</c:v>
                </c:pt>
                <c:pt idx="871">
                  <c:v>4/17/2013</c:v>
                </c:pt>
                <c:pt idx="872">
                  <c:v>5/15/2013</c:v>
                </c:pt>
                <c:pt idx="873">
                  <c:v>6/30/2016</c:v>
                </c:pt>
                <c:pt idx="874">
                  <c:v>6/11/2011</c:v>
                </c:pt>
                <c:pt idx="875">
                  <c:v>5/20/2016</c:v>
                </c:pt>
                <c:pt idx="876">
                  <c:v>4/30/2013</c:v>
                </c:pt>
                <c:pt idx="877">
                  <c:v>6/5/2014</c:v>
                </c:pt>
                <c:pt idx="878">
                  <c:v>6/12/2011</c:v>
                </c:pt>
                <c:pt idx="879">
                  <c:v>6/5/2016</c:v>
                </c:pt>
                <c:pt idx="880">
                  <c:v>4/6/2014</c:v>
                </c:pt>
                <c:pt idx="881">
                  <c:v>5/21/2012</c:v>
                </c:pt>
                <c:pt idx="882">
                  <c:v>4/26/2016</c:v>
                </c:pt>
                <c:pt idx="883">
                  <c:v>4/3/2013</c:v>
                </c:pt>
                <c:pt idx="884">
                  <c:v>5/5/2011</c:v>
                </c:pt>
                <c:pt idx="885">
                  <c:v>5/26/2016</c:v>
                </c:pt>
                <c:pt idx="886">
                  <c:v>6/7/2015</c:v>
                </c:pt>
                <c:pt idx="887">
                  <c:v>5/27/2011</c:v>
                </c:pt>
                <c:pt idx="888">
                  <c:v>5/27/2013</c:v>
                </c:pt>
                <c:pt idx="889">
                  <c:v>6/8/2011</c:v>
                </c:pt>
                <c:pt idx="890">
                  <c:v>3/21/2013</c:v>
                </c:pt>
                <c:pt idx="891">
                  <c:v>3/12/2014</c:v>
                </c:pt>
                <c:pt idx="892">
                  <c:v>12/19/2011</c:v>
                </c:pt>
                <c:pt idx="893">
                  <c:v>2/16/2012</c:v>
                </c:pt>
                <c:pt idx="894">
                  <c:v>3/18/2010</c:v>
                </c:pt>
                <c:pt idx="895">
                  <c:v>2/16/2013</c:v>
                </c:pt>
                <c:pt idx="896">
                  <c:v>3/25/2016</c:v>
                </c:pt>
                <c:pt idx="897">
                  <c:v>11/6/2009</c:v>
                </c:pt>
                <c:pt idx="898">
                  <c:v>3/10/2011</c:v>
                </c:pt>
                <c:pt idx="899">
                  <c:v>11/6/2014</c:v>
                </c:pt>
                <c:pt idx="900">
                  <c:v>3/15/2013</c:v>
                </c:pt>
                <c:pt idx="901">
                  <c:v>12/2/2016</c:v>
                </c:pt>
                <c:pt idx="902">
                  <c:v>3/19/2016</c:v>
                </c:pt>
                <c:pt idx="903">
                  <c:v>2/17/2017</c:v>
                </c:pt>
                <c:pt idx="904">
                  <c:v>3/23/2015</c:v>
                </c:pt>
                <c:pt idx="905">
                  <c:v>2/18/2011</c:v>
                </c:pt>
                <c:pt idx="906">
                  <c:v>3/29/2010</c:v>
                </c:pt>
                <c:pt idx="907">
                  <c:v>2/18/2013</c:v>
                </c:pt>
                <c:pt idx="908">
                  <c:v>12/2/2013</c:v>
                </c:pt>
                <c:pt idx="909">
                  <c:v>2/18/2014</c:v>
                </c:pt>
                <c:pt idx="910">
                  <c:v>3/11/2014</c:v>
                </c:pt>
                <c:pt idx="911">
                  <c:v>12/20/2011</c:v>
                </c:pt>
                <c:pt idx="912">
                  <c:v>12/7/2012</c:v>
                </c:pt>
                <c:pt idx="913">
                  <c:v>12/20/2013</c:v>
                </c:pt>
                <c:pt idx="914">
                  <c:v>11/5/2011</c:v>
                </c:pt>
                <c:pt idx="915">
                  <c:v>2/19/2012</c:v>
                </c:pt>
                <c:pt idx="916">
                  <c:v>12/9/2015</c:v>
                </c:pt>
                <c:pt idx="917">
                  <c:v>12/20/2014</c:v>
                </c:pt>
                <c:pt idx="918">
                  <c:v>3/2/2017</c:v>
                </c:pt>
                <c:pt idx="919">
                  <c:v>2/19/2014</c:v>
                </c:pt>
                <c:pt idx="920">
                  <c:v>2/10/2016</c:v>
                </c:pt>
                <c:pt idx="921">
                  <c:v>11/6/2016</c:v>
                </c:pt>
                <c:pt idx="922">
                  <c:v>3/24/2014</c:v>
                </c:pt>
                <c:pt idx="923">
                  <c:v>12/21/2012</c:v>
                </c:pt>
                <c:pt idx="924">
                  <c:v>2/12/2014</c:v>
                </c:pt>
                <c:pt idx="925">
                  <c:v>2/2/2011</c:v>
                </c:pt>
                <c:pt idx="926">
                  <c:v>3/3/2014</c:v>
                </c:pt>
                <c:pt idx="927">
                  <c:v>2/2/2012</c:v>
                </c:pt>
                <c:pt idx="928">
                  <c:v>12/19/2016</c:v>
                </c:pt>
                <c:pt idx="929">
                  <c:v>11/5/2010</c:v>
                </c:pt>
                <c:pt idx="930">
                  <c:v>12/14/2012</c:v>
                </c:pt>
                <c:pt idx="931">
                  <c:v>12/21/2015</c:v>
                </c:pt>
                <c:pt idx="932">
                  <c:v>3/11/2010</c:v>
                </c:pt>
                <c:pt idx="933">
                  <c:v>12/21/2016</c:v>
                </c:pt>
                <c:pt idx="934">
                  <c:v>3/11/2016</c:v>
                </c:pt>
                <c:pt idx="935">
                  <c:v>3/6/2014</c:v>
                </c:pt>
                <c:pt idx="936">
                  <c:v>3/13/2010</c:v>
                </c:pt>
                <c:pt idx="937">
                  <c:v>3/6/2017</c:v>
                </c:pt>
                <c:pt idx="938">
                  <c:v>3/14/2013</c:v>
                </c:pt>
                <c:pt idx="939">
                  <c:v>2/20/2013</c:v>
                </c:pt>
                <c:pt idx="940">
                  <c:v>3/15/2016</c:v>
                </c:pt>
                <c:pt idx="941">
                  <c:v>11/7/2011</c:v>
                </c:pt>
                <c:pt idx="942">
                  <c:v>3/17/2011</c:v>
                </c:pt>
                <c:pt idx="943">
                  <c:v>2/20/2016</c:v>
                </c:pt>
                <c:pt idx="944">
                  <c:v>12/9/2013</c:v>
                </c:pt>
                <c:pt idx="945">
                  <c:v>2/21/2011</c:v>
                </c:pt>
                <c:pt idx="946">
                  <c:v>3/19/2014</c:v>
                </c:pt>
                <c:pt idx="947">
                  <c:v>11/5/2012</c:v>
                </c:pt>
                <c:pt idx="948">
                  <c:v>2/1/2017</c:v>
                </c:pt>
                <c:pt idx="949">
                  <c:v>12/23/2010</c:v>
                </c:pt>
                <c:pt idx="950">
                  <c:v>3/20/2015</c:v>
                </c:pt>
                <c:pt idx="951">
                  <c:v>2/21/2014</c:v>
                </c:pt>
                <c:pt idx="952">
                  <c:v>3/21/2016</c:v>
                </c:pt>
                <c:pt idx="953">
                  <c:v>2/21/2015</c:v>
                </c:pt>
                <c:pt idx="954">
                  <c:v>3/23/2011</c:v>
                </c:pt>
                <c:pt idx="955">
                  <c:v>2/22/2012</c:v>
                </c:pt>
                <c:pt idx="956">
                  <c:v>2/11/2011</c:v>
                </c:pt>
                <c:pt idx="957">
                  <c:v>2/22/2013</c:v>
                </c:pt>
                <c:pt idx="958">
                  <c:v>3/24/2016</c:v>
                </c:pt>
                <c:pt idx="959">
                  <c:v>12/23/2013</c:v>
                </c:pt>
                <c:pt idx="960">
                  <c:v>2/12/2011</c:v>
                </c:pt>
                <c:pt idx="961">
                  <c:v>12/23/2014</c:v>
                </c:pt>
                <c:pt idx="962">
                  <c:v>3/28/2014</c:v>
                </c:pt>
                <c:pt idx="963">
                  <c:v>12/23/2015</c:v>
                </c:pt>
                <c:pt idx="964">
                  <c:v>2/14/2011</c:v>
                </c:pt>
                <c:pt idx="965">
                  <c:v>12/24/2014</c:v>
                </c:pt>
                <c:pt idx="966">
                  <c:v>3/30/2010</c:v>
                </c:pt>
                <c:pt idx="967">
                  <c:v>2/24/2012</c:v>
                </c:pt>
                <c:pt idx="968">
                  <c:v>3/31/2012</c:v>
                </c:pt>
                <c:pt idx="969">
                  <c:v>2/24/2013</c:v>
                </c:pt>
                <c:pt idx="970">
                  <c:v>2/15/2013</c:v>
                </c:pt>
                <c:pt idx="971">
                  <c:v>12/24/2016</c:v>
                </c:pt>
                <c:pt idx="972">
                  <c:v>3/6/2012</c:v>
                </c:pt>
                <c:pt idx="973">
                  <c:v>12/26/2013</c:v>
                </c:pt>
                <c:pt idx="974">
                  <c:v>11/7/2016</c:v>
                </c:pt>
                <c:pt idx="975">
                  <c:v>2/25/2015</c:v>
                </c:pt>
                <c:pt idx="976">
                  <c:v>12/6/2013</c:v>
                </c:pt>
                <c:pt idx="977">
                  <c:v>12/27/2011</c:v>
                </c:pt>
                <c:pt idx="978">
                  <c:v>3/11/2013</c:v>
                </c:pt>
                <c:pt idx="979">
                  <c:v>2/26/2010</c:v>
                </c:pt>
                <c:pt idx="980">
                  <c:v>3/11/2015</c:v>
                </c:pt>
                <c:pt idx="981">
                  <c:v>2/26/2013</c:v>
                </c:pt>
                <c:pt idx="982">
                  <c:v>3/12/2013</c:v>
                </c:pt>
                <c:pt idx="983">
                  <c:v>11/7/2015</c:v>
                </c:pt>
                <c:pt idx="984">
                  <c:v>11/8/2013</c:v>
                </c:pt>
                <c:pt idx="985">
                  <c:v>12/27/2015</c:v>
                </c:pt>
                <c:pt idx="986">
                  <c:v>3/13/2012</c:v>
                </c:pt>
                <c:pt idx="987">
                  <c:v>2/27/2012</c:v>
                </c:pt>
                <c:pt idx="988">
                  <c:v>3/14/2012</c:v>
                </c:pt>
                <c:pt idx="989">
                  <c:v>12/27/2016</c:v>
                </c:pt>
                <c:pt idx="990">
                  <c:v>12/7/2014</c:v>
                </c:pt>
                <c:pt idx="991">
                  <c:v>2/27/2016</c:v>
                </c:pt>
                <c:pt idx="992">
                  <c:v>12/7/2015</c:v>
                </c:pt>
                <c:pt idx="993">
                  <c:v>2/27/2017</c:v>
                </c:pt>
                <c:pt idx="994">
                  <c:v>3/16/2015</c:v>
                </c:pt>
                <c:pt idx="995">
                  <c:v>2/28/2013</c:v>
                </c:pt>
                <c:pt idx="996">
                  <c:v>3/17/2010</c:v>
                </c:pt>
                <c:pt idx="997">
                  <c:v>12/29/2011</c:v>
                </c:pt>
                <c:pt idx="998">
                  <c:v>11/5/2015</c:v>
                </c:pt>
                <c:pt idx="999">
                  <c:v>2/3/2013</c:v>
                </c:pt>
                <c:pt idx="1000">
                  <c:v>12/8/2016</c:v>
                </c:pt>
                <c:pt idx="1001">
                  <c:v>12/29/2015</c:v>
                </c:pt>
                <c:pt idx="1002">
                  <c:v>12/16/2016</c:v>
                </c:pt>
                <c:pt idx="1003">
                  <c:v>2/3/2015</c:v>
                </c:pt>
                <c:pt idx="1004">
                  <c:v>2/1/2012</c:v>
                </c:pt>
                <c:pt idx="1005">
                  <c:v>2/3/2016</c:v>
                </c:pt>
                <c:pt idx="1006">
                  <c:v>11/9/2012</c:v>
                </c:pt>
                <c:pt idx="1007">
                  <c:v>12/11/2013</c:v>
                </c:pt>
                <c:pt idx="1008">
                  <c:v>12/18/2011</c:v>
                </c:pt>
                <c:pt idx="1009">
                  <c:v>2/4/2010</c:v>
                </c:pt>
                <c:pt idx="1010">
                  <c:v>2/10/2013</c:v>
                </c:pt>
                <c:pt idx="1011">
                  <c:v>2/4/2014</c:v>
                </c:pt>
                <c:pt idx="1012">
                  <c:v>3/20/2014</c:v>
                </c:pt>
                <c:pt idx="1013">
                  <c:v>12/3/2010</c:v>
                </c:pt>
                <c:pt idx="1014">
                  <c:v>3/21/2011</c:v>
                </c:pt>
                <c:pt idx="1015">
                  <c:v>2/4/2016</c:v>
                </c:pt>
                <c:pt idx="1016">
                  <c:v>2/10/2014</c:v>
                </c:pt>
                <c:pt idx="1017">
                  <c:v>12/12/2013</c:v>
                </c:pt>
                <c:pt idx="1018">
                  <c:v>12/18/2012</c:v>
                </c:pt>
                <c:pt idx="1019">
                  <c:v>12/14/2010</c:v>
                </c:pt>
                <c:pt idx="1020">
                  <c:v>3/22/2016</c:v>
                </c:pt>
                <c:pt idx="1021">
                  <c:v>2/6/2010</c:v>
                </c:pt>
                <c:pt idx="1022">
                  <c:v>3/23/2012</c:v>
                </c:pt>
                <c:pt idx="1023">
                  <c:v>12/3/2014</c:v>
                </c:pt>
                <c:pt idx="1024">
                  <c:v>2/10/2017</c:v>
                </c:pt>
                <c:pt idx="1025">
                  <c:v>2/6/2013</c:v>
                </c:pt>
                <c:pt idx="1026">
                  <c:v>3/24/2013</c:v>
                </c:pt>
                <c:pt idx="1027">
                  <c:v>12/14/2011</c:v>
                </c:pt>
                <c:pt idx="1028">
                  <c:v>11/9/2014</c:v>
                </c:pt>
                <c:pt idx="1029">
                  <c:v>12/30/2010</c:v>
                </c:pt>
                <c:pt idx="1030">
                  <c:v>2/11/2015</c:v>
                </c:pt>
                <c:pt idx="1031">
                  <c:v>2/7/2012</c:v>
                </c:pt>
                <c:pt idx="1032">
                  <c:v>2/11/2016</c:v>
                </c:pt>
                <c:pt idx="1033">
                  <c:v>12/30/2013</c:v>
                </c:pt>
                <c:pt idx="1034">
                  <c:v>3/27/2013</c:v>
                </c:pt>
                <c:pt idx="1035">
                  <c:v>12/30/2014</c:v>
                </c:pt>
                <c:pt idx="1036">
                  <c:v>2/13/2011</c:v>
                </c:pt>
                <c:pt idx="1037">
                  <c:v>2/7/2016</c:v>
                </c:pt>
                <c:pt idx="1038">
                  <c:v>2/13/2015</c:v>
                </c:pt>
                <c:pt idx="1039">
                  <c:v>2/7/2017</c:v>
                </c:pt>
                <c:pt idx="1040">
                  <c:v>12/18/2016</c:v>
                </c:pt>
                <c:pt idx="1041">
                  <c:v>12/30/2016</c:v>
                </c:pt>
                <c:pt idx="1042">
                  <c:v>3/3/2013</c:v>
                </c:pt>
                <c:pt idx="1043">
                  <c:v>12/31/2012</c:v>
                </c:pt>
                <c:pt idx="1044">
                  <c:v>3/3/2015</c:v>
                </c:pt>
                <c:pt idx="1045">
                  <c:v>12/31/2014</c:v>
                </c:pt>
                <c:pt idx="1046">
                  <c:v>12/19/2010</c:v>
                </c:pt>
                <c:pt idx="1047">
                  <c:v>2/8/2016</c:v>
                </c:pt>
                <c:pt idx="1048">
                  <c:v>2/14/2016</c:v>
                </c:pt>
                <c:pt idx="1049">
                  <c:v>12/4/2013</c:v>
                </c:pt>
                <c:pt idx="1050">
                  <c:v>3/31/2015</c:v>
                </c:pt>
                <c:pt idx="1051">
                  <c:v>2/9/2012</c:v>
                </c:pt>
                <c:pt idx="1052">
                  <c:v>3/4/2012</c:v>
                </c:pt>
                <c:pt idx="1053">
                  <c:v>12/4/2014</c:v>
                </c:pt>
                <c:pt idx="1054">
                  <c:v>12/2/2011</c:v>
                </c:pt>
                <c:pt idx="1055">
                  <c:v>12/4/2016</c:v>
                </c:pt>
                <c:pt idx="1056">
                  <c:v>2/15/2017</c:v>
                </c:pt>
                <c:pt idx="1057">
                  <c:v>12/5/2015</c:v>
                </c:pt>
                <c:pt idx="1058">
                  <c:v>2/16/2011</c:v>
                </c:pt>
                <c:pt idx="1059">
                  <c:v>3/1/2012</c:v>
                </c:pt>
                <c:pt idx="1060">
                  <c:v>3/7/2013</c:v>
                </c:pt>
                <c:pt idx="1061">
                  <c:v>2/20/2012</c:v>
                </c:pt>
                <c:pt idx="1062">
                  <c:v>2/2/2013</c:v>
                </c:pt>
                <c:pt idx="1063">
                  <c:v>11/15/2011</c:v>
                </c:pt>
                <c:pt idx="1064">
                  <c:v>1/17/2013</c:v>
                </c:pt>
                <c:pt idx="1065">
                  <c:v>11/22/2013</c:v>
                </c:pt>
                <c:pt idx="1066">
                  <c:v>1/8/2015</c:v>
                </c:pt>
                <c:pt idx="1067">
                  <c:v>11/11/2014</c:v>
                </c:pt>
                <c:pt idx="1068">
                  <c:v>1/9/2014</c:v>
                </c:pt>
                <c:pt idx="1069">
                  <c:v>1/13/2012</c:v>
                </c:pt>
                <c:pt idx="1070">
                  <c:v>1/9/2016</c:v>
                </c:pt>
                <c:pt idx="1071">
                  <c:v>1/11/2017</c:v>
                </c:pt>
                <c:pt idx="1072">
                  <c:v>10/1/2013</c:v>
                </c:pt>
                <c:pt idx="1073">
                  <c:v>1/29/2016</c:v>
                </c:pt>
                <c:pt idx="1074">
                  <c:v>1/24/2011</c:v>
                </c:pt>
                <c:pt idx="1075">
                  <c:v>11/13/2013</c:v>
                </c:pt>
                <c:pt idx="1076">
                  <c:v>1/24/2013</c:v>
                </c:pt>
                <c:pt idx="1077">
                  <c:v>11/18/2011</c:v>
                </c:pt>
                <c:pt idx="1078">
                  <c:v>1/20/2011</c:v>
                </c:pt>
                <c:pt idx="1079">
                  <c:v>11/20/2015</c:v>
                </c:pt>
                <c:pt idx="1080">
                  <c:v>1/24/2015</c:v>
                </c:pt>
                <c:pt idx="1081">
                  <c:v>1/19/2017</c:v>
                </c:pt>
                <c:pt idx="1082">
                  <c:v>1/1/2013</c:v>
                </c:pt>
                <c:pt idx="1083">
                  <c:v>11/4/2013</c:v>
                </c:pt>
                <c:pt idx="1084">
                  <c:v>10/10/2014</c:v>
                </c:pt>
                <c:pt idx="1085">
                  <c:v>1/22/2014</c:v>
                </c:pt>
                <c:pt idx="1086">
                  <c:v>10/11/2012</c:v>
                </c:pt>
                <c:pt idx="1087">
                  <c:v>11/10/2012</c:v>
                </c:pt>
                <c:pt idx="1088">
                  <c:v>1/14/2010</c:v>
                </c:pt>
                <c:pt idx="1089">
                  <c:v>1/3/2016</c:v>
                </c:pt>
                <c:pt idx="1090">
                  <c:v>10/12/2012</c:v>
                </c:pt>
                <c:pt idx="1091">
                  <c:v>11/14/2013</c:v>
                </c:pt>
                <c:pt idx="1092">
                  <c:v>10/12/2014</c:v>
                </c:pt>
                <c:pt idx="1093">
                  <c:v>1/1/2015</c:v>
                </c:pt>
                <c:pt idx="1094">
                  <c:v>1/14/2011</c:v>
                </c:pt>
                <c:pt idx="1095">
                  <c:v>1/22/2016</c:v>
                </c:pt>
                <c:pt idx="1096">
                  <c:v>1/12/2012</c:v>
                </c:pt>
                <c:pt idx="1097">
                  <c:v>11/20/2010</c:v>
                </c:pt>
                <c:pt idx="1098">
                  <c:v>10/13/2011</c:v>
                </c:pt>
                <c:pt idx="1099">
                  <c:v>11/21/2015</c:v>
                </c:pt>
                <c:pt idx="1100">
                  <c:v>10/13/2014</c:v>
                </c:pt>
                <c:pt idx="1101">
                  <c:v>1/6/2014</c:v>
                </c:pt>
                <c:pt idx="1102">
                  <c:v>1/1/2017</c:v>
                </c:pt>
                <c:pt idx="1103">
                  <c:v>11/27/2014</c:v>
                </c:pt>
                <c:pt idx="1104">
                  <c:v>1/25/2014</c:v>
                </c:pt>
                <c:pt idx="1105">
                  <c:v>1/7/2016</c:v>
                </c:pt>
                <c:pt idx="1106">
                  <c:v>10/14/2010</c:v>
                </c:pt>
                <c:pt idx="1107">
                  <c:v>10/7/2010</c:v>
                </c:pt>
                <c:pt idx="1108">
                  <c:v>1/14/2013</c:v>
                </c:pt>
                <c:pt idx="1109">
                  <c:v>10/8/2014</c:v>
                </c:pt>
                <c:pt idx="1110">
                  <c:v>1/20/2017</c:v>
                </c:pt>
                <c:pt idx="1111">
                  <c:v>11/1/2012</c:v>
                </c:pt>
                <c:pt idx="1112">
                  <c:v>10/15/2012</c:v>
                </c:pt>
                <c:pt idx="1113">
                  <c:v>1/17/2015</c:v>
                </c:pt>
                <c:pt idx="1114">
                  <c:v>1/15/2012</c:v>
                </c:pt>
                <c:pt idx="1115">
                  <c:v>1/10/2016</c:v>
                </c:pt>
                <c:pt idx="1116">
                  <c:v>10/15/2016</c:v>
                </c:pt>
                <c:pt idx="1117">
                  <c:v>11/12/2012</c:v>
                </c:pt>
                <c:pt idx="1118">
                  <c:v>10/16/2009</c:v>
                </c:pt>
                <c:pt idx="1119">
                  <c:v>11/13/2011</c:v>
                </c:pt>
                <c:pt idx="1120">
                  <c:v>10/16/2011</c:v>
                </c:pt>
                <c:pt idx="1121">
                  <c:v>11/13/2016</c:v>
                </c:pt>
                <c:pt idx="1122">
                  <c:v>10/16/2013</c:v>
                </c:pt>
                <c:pt idx="1123">
                  <c:v>1/3/2017</c:v>
                </c:pt>
                <c:pt idx="1124">
                  <c:v>1/25/2017</c:v>
                </c:pt>
                <c:pt idx="1125">
                  <c:v>11/16/2014</c:v>
                </c:pt>
                <c:pt idx="1126">
                  <c:v>10/17/2011</c:v>
                </c:pt>
                <c:pt idx="1127">
                  <c:v>11/17/2014</c:v>
                </c:pt>
                <c:pt idx="1128">
                  <c:v>1/26/2010</c:v>
                </c:pt>
                <c:pt idx="1129">
                  <c:v>1/31/2013</c:v>
                </c:pt>
                <c:pt idx="1130">
                  <c:v>10/18/2010</c:v>
                </c:pt>
                <c:pt idx="1131">
                  <c:v>11/19/2014</c:v>
                </c:pt>
                <c:pt idx="1132">
                  <c:v>10/18/2012</c:v>
                </c:pt>
                <c:pt idx="1133">
                  <c:v>11/2/2014</c:v>
                </c:pt>
                <c:pt idx="1134">
                  <c:v>10/18/2014</c:v>
                </c:pt>
                <c:pt idx="1135">
                  <c:v>11/20/2013</c:v>
                </c:pt>
                <c:pt idx="1136">
                  <c:v>1/26/2011</c:v>
                </c:pt>
                <c:pt idx="1137">
                  <c:v>11/21/2012</c:v>
                </c:pt>
                <c:pt idx="1138">
                  <c:v>1/26/2012</c:v>
                </c:pt>
                <c:pt idx="1139">
                  <c:v>11/22/2010</c:v>
                </c:pt>
                <c:pt idx="1140">
                  <c:v>10/2/2011</c:v>
                </c:pt>
                <c:pt idx="1141">
                  <c:v>1/5/2017</c:v>
                </c:pt>
                <c:pt idx="1142">
                  <c:v>1/26/2016</c:v>
                </c:pt>
                <c:pt idx="1143">
                  <c:v>1/22/2017</c:v>
                </c:pt>
                <c:pt idx="1144">
                  <c:v>10/2/2013</c:v>
                </c:pt>
                <c:pt idx="1145">
                  <c:v>11/26/2015</c:v>
                </c:pt>
                <c:pt idx="1146">
                  <c:v>1/1/2012</c:v>
                </c:pt>
                <c:pt idx="1147">
                  <c:v>1/7/2013</c:v>
                </c:pt>
                <c:pt idx="1148">
                  <c:v>1/11/2015</c:v>
                </c:pt>
                <c:pt idx="1149">
                  <c:v>11/29/2015</c:v>
                </c:pt>
                <c:pt idx="1150">
                  <c:v>10/2/2016</c:v>
                </c:pt>
                <c:pt idx="1151">
                  <c:v>11/30/2012</c:v>
                </c:pt>
                <c:pt idx="1152">
                  <c:v>1/16/2010</c:v>
                </c:pt>
                <c:pt idx="1153">
                  <c:v>1/8/2013</c:v>
                </c:pt>
                <c:pt idx="1154">
                  <c:v>10/21/2011</c:v>
                </c:pt>
                <c:pt idx="1155">
                  <c:v>10/7/2014</c:v>
                </c:pt>
                <c:pt idx="1156">
                  <c:v>1/27/2013</c:v>
                </c:pt>
                <c:pt idx="1157">
                  <c:v>10/8/2013</c:v>
                </c:pt>
                <c:pt idx="1158">
                  <c:v>10/21/2015</c:v>
                </c:pt>
                <c:pt idx="1159">
                  <c:v>10/8/2016</c:v>
                </c:pt>
                <c:pt idx="1160">
                  <c:v>1/21/2014</c:v>
                </c:pt>
                <c:pt idx="1161">
                  <c:v>10/9/2015</c:v>
                </c:pt>
                <c:pt idx="1162">
                  <c:v>10/22/2012</c:v>
                </c:pt>
                <c:pt idx="1163">
                  <c:v>1/17/2014</c:v>
                </c:pt>
                <c:pt idx="1164">
                  <c:v>10/22/2013</c:v>
                </c:pt>
                <c:pt idx="1165">
                  <c:v>11/1/2015</c:v>
                </c:pt>
                <c:pt idx="1166">
                  <c:v>1/16/2012</c:v>
                </c:pt>
                <c:pt idx="1167">
                  <c:v>11/10/2009</c:v>
                </c:pt>
                <c:pt idx="1168">
                  <c:v>10/22/2015</c:v>
                </c:pt>
                <c:pt idx="1169">
                  <c:v>1/3/2012</c:v>
                </c:pt>
                <c:pt idx="1170">
                  <c:v>10/22/2016</c:v>
                </c:pt>
                <c:pt idx="1171">
                  <c:v>11/11/2013</c:v>
                </c:pt>
                <c:pt idx="1172">
                  <c:v>1/27/2015</c:v>
                </c:pt>
                <c:pt idx="1173">
                  <c:v>11/11/2016</c:v>
                </c:pt>
                <c:pt idx="1174">
                  <c:v>10/23/2014</c:v>
                </c:pt>
                <c:pt idx="1175">
                  <c:v>11/12/2013</c:v>
                </c:pt>
                <c:pt idx="1176">
                  <c:v>10/24/2011</c:v>
                </c:pt>
                <c:pt idx="1177">
                  <c:v>11/12/2015</c:v>
                </c:pt>
                <c:pt idx="1178">
                  <c:v>10/24/2013</c:v>
                </c:pt>
                <c:pt idx="1179">
                  <c:v>1/18/2012</c:v>
                </c:pt>
                <c:pt idx="1180">
                  <c:v>10/24/2016</c:v>
                </c:pt>
                <c:pt idx="1181">
                  <c:v>11/13/2015</c:v>
                </c:pt>
                <c:pt idx="1182">
                  <c:v>10/25/2012</c:v>
                </c:pt>
                <c:pt idx="1183">
                  <c:v>11/14/2011</c:v>
                </c:pt>
                <c:pt idx="1184">
                  <c:v>1/2/2017</c:v>
                </c:pt>
                <c:pt idx="1185">
                  <c:v>11/14/2014</c:v>
                </c:pt>
                <c:pt idx="1186">
                  <c:v>11/5/2009</c:v>
                </c:pt>
                <c:pt idx="1187">
                  <c:v>1/30/2012</c:v>
                </c:pt>
                <c:pt idx="1188">
                  <c:v>10/25/2015</c:v>
                </c:pt>
                <c:pt idx="1189">
                  <c:v>1/10/2012</c:v>
                </c:pt>
                <c:pt idx="1190">
                  <c:v>1/21/2015</c:v>
                </c:pt>
                <c:pt idx="1191">
                  <c:v>1/30/2015</c:v>
                </c:pt>
                <c:pt idx="1192">
                  <c:v>10/27/2010</c:v>
                </c:pt>
                <c:pt idx="1193">
                  <c:v>11/17/2011</c:v>
                </c:pt>
                <c:pt idx="1194">
                  <c:v>10/27/2014</c:v>
                </c:pt>
                <c:pt idx="1195">
                  <c:v>11/17/2016</c:v>
                </c:pt>
                <c:pt idx="1196">
                  <c:v>10/27/2015</c:v>
                </c:pt>
                <c:pt idx="1197">
                  <c:v>11/18/2013</c:v>
                </c:pt>
                <c:pt idx="1198">
                  <c:v>10/27/2016</c:v>
                </c:pt>
                <c:pt idx="1199">
                  <c:v>11/18/2015</c:v>
                </c:pt>
                <c:pt idx="1200">
                  <c:v>1/16/2013</c:v>
                </c:pt>
                <c:pt idx="1201">
                  <c:v>11/19/2013</c:v>
                </c:pt>
                <c:pt idx="1202">
                  <c:v>10/28/2013</c:v>
                </c:pt>
                <c:pt idx="1203">
                  <c:v>11/19/2015</c:v>
                </c:pt>
                <c:pt idx="1204">
                  <c:v>1/27/2017</c:v>
                </c:pt>
                <c:pt idx="1205">
                  <c:v>11/2/2011</c:v>
                </c:pt>
                <c:pt idx="1206">
                  <c:v>10/29/2010</c:v>
                </c:pt>
                <c:pt idx="1207">
                  <c:v>1/4/2016</c:v>
                </c:pt>
                <c:pt idx="1208">
                  <c:v>1/28/2012</c:v>
                </c:pt>
                <c:pt idx="1209">
                  <c:v>11/20/2012</c:v>
                </c:pt>
                <c:pt idx="1210">
                  <c:v>1/10/2015</c:v>
                </c:pt>
                <c:pt idx="1211">
                  <c:v>1/5/2015</c:v>
                </c:pt>
                <c:pt idx="1212">
                  <c:v>10/30/2012</c:v>
                </c:pt>
                <c:pt idx="1213">
                  <c:v>11/21/2011</c:v>
                </c:pt>
                <c:pt idx="1214">
                  <c:v>10/30/2014</c:v>
                </c:pt>
                <c:pt idx="1215">
                  <c:v>1/19/2015</c:v>
                </c:pt>
                <c:pt idx="1216">
                  <c:v>10/30/2015</c:v>
                </c:pt>
                <c:pt idx="1217">
                  <c:v>11/21/2016</c:v>
                </c:pt>
                <c:pt idx="1218">
                  <c:v>10/31/2011</c:v>
                </c:pt>
                <c:pt idx="1219">
                  <c:v>11/22/2011</c:v>
                </c:pt>
                <c:pt idx="1220">
                  <c:v>10/31/2012</c:v>
                </c:pt>
                <c:pt idx="1221">
                  <c:v>11/22/2014</c:v>
                </c:pt>
                <c:pt idx="1222">
                  <c:v>1/28/2013</c:v>
                </c:pt>
                <c:pt idx="1223">
                  <c:v>11/23/2011</c:v>
                </c:pt>
                <c:pt idx="1224">
                  <c:v>1/21/2016</c:v>
                </c:pt>
                <c:pt idx="1225">
                  <c:v>11/24/2015</c:v>
                </c:pt>
                <c:pt idx="1226">
                  <c:v>10/31/2015</c:v>
                </c:pt>
                <c:pt idx="1227">
                  <c:v>1/23/2014</c:v>
                </c:pt>
                <c:pt idx="1228">
                  <c:v>10/31/2016</c:v>
                </c:pt>
                <c:pt idx="1229">
                  <c:v>11/26/2012</c:v>
                </c:pt>
                <c:pt idx="1230">
                  <c:v>10/4/2011</c:v>
                </c:pt>
                <c:pt idx="1231">
                  <c:v>11/27/2013</c:v>
                </c:pt>
                <c:pt idx="1232">
                  <c:v>10/4/2012</c:v>
                </c:pt>
                <c:pt idx="1233">
                  <c:v>11/28/2011</c:v>
                </c:pt>
                <c:pt idx="1234">
                  <c:v>1/21/2017</c:v>
                </c:pt>
                <c:pt idx="1235">
                  <c:v>11/28/2015</c:v>
                </c:pt>
                <c:pt idx="1236">
                  <c:v>10/5/2010</c:v>
                </c:pt>
                <c:pt idx="1237">
                  <c:v>11/29/2013</c:v>
                </c:pt>
                <c:pt idx="1238">
                  <c:v>10/5/2014</c:v>
                </c:pt>
                <c:pt idx="1239">
                  <c:v>1/7/2015</c:v>
                </c:pt>
                <c:pt idx="1240">
                  <c:v>1/29/2013</c:v>
                </c:pt>
                <c:pt idx="1241">
                  <c:v>11/3/2016</c:v>
                </c:pt>
                <c:pt idx="1242">
                  <c:v>10/5/2016</c:v>
                </c:pt>
                <c:pt idx="1243">
                  <c:v>1/2/2016</c:v>
                </c:pt>
                <c:pt idx="1244">
                  <c:v>1/29/2014</c:v>
                </c:pt>
                <c:pt idx="1245">
                  <c:v>11/4/2014</c:v>
                </c:pt>
                <c:pt idx="1246">
                  <c:v>10/6/2015</c:v>
                </c:pt>
                <c:pt idx="1247">
                  <c:v>10/6/2016</c:v>
                </c:pt>
                <c:pt idx="1248">
                  <c:v>10/25/2014</c:v>
                </c:pt>
                <c:pt idx="1249">
                  <c:v>10/26/2014</c:v>
                </c:pt>
                <c:pt idx="1250">
                  <c:v>8/3/2012</c:v>
                </c:pt>
                <c:pt idx="1251">
                  <c:v>7/5/2014</c:v>
                </c:pt>
                <c:pt idx="1252">
                  <c:v>8/10/2015</c:v>
                </c:pt>
                <c:pt idx="1253">
                  <c:v>6/9/2016</c:v>
                </c:pt>
                <c:pt idx="1254">
                  <c:v>9/29/2015</c:v>
                </c:pt>
                <c:pt idx="1255">
                  <c:v>8/26/2011</c:v>
                </c:pt>
                <c:pt idx="1256">
                  <c:v>9/13/2010</c:v>
                </c:pt>
                <c:pt idx="1257">
                  <c:v>9/17/2013</c:v>
                </c:pt>
                <c:pt idx="1258">
                  <c:v>8/17/2016</c:v>
                </c:pt>
                <c:pt idx="1259">
                  <c:v>7/20/2014</c:v>
                </c:pt>
                <c:pt idx="1260">
                  <c:v>9/28/2012</c:v>
                </c:pt>
                <c:pt idx="1261">
                  <c:v>7/16/2013</c:v>
                </c:pt>
                <c:pt idx="1262">
                  <c:v>6/9/2011</c:v>
                </c:pt>
                <c:pt idx="1263">
                  <c:v>9/17/2016</c:v>
                </c:pt>
                <c:pt idx="1264">
                  <c:v>7/2/2015</c:v>
                </c:pt>
                <c:pt idx="1265">
                  <c:v>7/30/2015</c:v>
                </c:pt>
                <c:pt idx="1266">
                  <c:v>7/29/2014</c:v>
                </c:pt>
                <c:pt idx="1267">
                  <c:v>8/26/2013</c:v>
                </c:pt>
                <c:pt idx="1268">
                  <c:v>9/8/2014</c:v>
                </c:pt>
                <c:pt idx="1269">
                  <c:v>9/18/2015</c:v>
                </c:pt>
                <c:pt idx="1270">
                  <c:v>8/4/2011</c:v>
                </c:pt>
                <c:pt idx="1271">
                  <c:v>9/18/2016</c:v>
                </c:pt>
                <c:pt idx="1272">
                  <c:v>7/10/2013</c:v>
                </c:pt>
                <c:pt idx="1273">
                  <c:v>9/19/2013</c:v>
                </c:pt>
                <c:pt idx="1274">
                  <c:v>9/10/2012</c:v>
                </c:pt>
                <c:pt idx="1275">
                  <c:v>8/21/2016</c:v>
                </c:pt>
                <c:pt idx="1276">
                  <c:v>9/3/2013</c:v>
                </c:pt>
                <c:pt idx="1277">
                  <c:v>8/13/2013</c:v>
                </c:pt>
                <c:pt idx="1278">
                  <c:v>9/10/2016</c:v>
                </c:pt>
                <c:pt idx="1279">
                  <c:v>7/27/2012</c:v>
                </c:pt>
                <c:pt idx="1280">
                  <c:v>8/16/2014</c:v>
                </c:pt>
                <c:pt idx="1281">
                  <c:v>7/14/2011</c:v>
                </c:pt>
                <c:pt idx="1282">
                  <c:v>9/12/2015</c:v>
                </c:pt>
                <c:pt idx="1283">
                  <c:v>9/2/2015</c:v>
                </c:pt>
                <c:pt idx="1284">
                  <c:v>9/13/2015</c:v>
                </c:pt>
                <c:pt idx="1285">
                  <c:v>9/2/2016</c:v>
                </c:pt>
                <c:pt idx="1286">
                  <c:v>9/14/2011</c:v>
                </c:pt>
                <c:pt idx="1287">
                  <c:v>8/22/2015</c:v>
                </c:pt>
                <c:pt idx="1288">
                  <c:v>8/30/2015</c:v>
                </c:pt>
                <c:pt idx="1289">
                  <c:v>9/20/2013</c:v>
                </c:pt>
                <c:pt idx="1290">
                  <c:v>9/8/2016</c:v>
                </c:pt>
                <c:pt idx="1291">
                  <c:v>8/6/2014</c:v>
                </c:pt>
                <c:pt idx="1292">
                  <c:v>8/18/2009</c:v>
                </c:pt>
                <c:pt idx="1293">
                  <c:v>7/31/2015</c:v>
                </c:pt>
                <c:pt idx="1294">
                  <c:v>(blank)</c:v>
                </c:pt>
                <c:pt idx="1295">
                  <c:v>7/31/2016</c:v>
                </c:pt>
                <c:pt idx="1296">
                  <c:v>9/27/2012</c:v>
                </c:pt>
                <c:pt idx="1297">
                  <c:v>8/15/2015</c:v>
                </c:pt>
                <c:pt idx="1298">
                  <c:v>7/28/2016</c:v>
                </c:pt>
                <c:pt idx="1299">
                  <c:v>9/21/2014</c:v>
                </c:pt>
                <c:pt idx="1300">
                  <c:v>7/5/2015</c:v>
                </c:pt>
                <c:pt idx="1301">
                  <c:v>9/21/2015</c:v>
                </c:pt>
                <c:pt idx="1302">
                  <c:v>9/29/2014</c:v>
                </c:pt>
                <c:pt idx="1303">
                  <c:v>8/11/2011</c:v>
                </c:pt>
                <c:pt idx="1304">
                  <c:v>9/29/2016</c:v>
                </c:pt>
                <c:pt idx="1305">
                  <c:v>7/1/2013</c:v>
                </c:pt>
                <c:pt idx="1306">
                  <c:v>9/10/2014</c:v>
                </c:pt>
                <c:pt idx="1307">
                  <c:v>7/19/2015</c:v>
                </c:pt>
                <c:pt idx="1308">
                  <c:v>9/10/2015</c:v>
                </c:pt>
                <c:pt idx="1309">
                  <c:v>7/4/2014</c:v>
                </c:pt>
                <c:pt idx="1310">
                  <c:v>9/11/2009</c:v>
                </c:pt>
                <c:pt idx="1311">
                  <c:v>8/8/2010</c:v>
                </c:pt>
                <c:pt idx="1312">
                  <c:v>8/3/2014</c:v>
                </c:pt>
                <c:pt idx="1313">
                  <c:v>7/27/2015</c:v>
                </c:pt>
                <c:pt idx="1314">
                  <c:v>9/11/2015</c:v>
                </c:pt>
                <c:pt idx="1315">
                  <c:v>9/23/2013</c:v>
                </c:pt>
                <c:pt idx="1316">
                  <c:v>7/26/2013</c:v>
                </c:pt>
                <c:pt idx="1317">
                  <c:v>8/8/2012</c:v>
                </c:pt>
                <c:pt idx="1318">
                  <c:v>9/12/2016</c:v>
                </c:pt>
                <c:pt idx="1319">
                  <c:v>7/4/2015</c:v>
                </c:pt>
                <c:pt idx="1320">
                  <c:v>9/13/2011</c:v>
                </c:pt>
                <c:pt idx="1321">
                  <c:v>7/25/2015</c:v>
                </c:pt>
                <c:pt idx="1322">
                  <c:v>7/7/2016</c:v>
                </c:pt>
                <c:pt idx="1323">
                  <c:v>8/8/2014</c:v>
                </c:pt>
                <c:pt idx="1324">
                  <c:v>7/12/2011</c:v>
                </c:pt>
                <c:pt idx="1325">
                  <c:v>8/8/2015</c:v>
                </c:pt>
                <c:pt idx="1326">
                  <c:v>9/14/2014</c:v>
                </c:pt>
                <c:pt idx="1327">
                  <c:v>9/24/2014</c:v>
                </c:pt>
                <c:pt idx="1328">
                  <c:v>9/7/2016</c:v>
                </c:pt>
                <c:pt idx="1329">
                  <c:v>7/28/2011</c:v>
                </c:pt>
                <c:pt idx="1330">
                  <c:v>9/8/2012</c:v>
                </c:pt>
                <c:pt idx="1331">
                  <c:v>8/28/2015</c:v>
                </c:pt>
                <c:pt idx="1332">
                  <c:v>8/10/2016</c:v>
                </c:pt>
                <c:pt idx="1333">
                  <c:v>8/23/2014</c:v>
                </c:pt>
                <c:pt idx="1334">
                  <c:v>8/12/2016</c:v>
                </c:pt>
                <c:pt idx="1335">
                  <c:v>8/19/2016</c:v>
                </c:pt>
                <c:pt idx="1336">
                  <c:v>7/11/2012</c:v>
                </c:pt>
                <c:pt idx="1337">
                  <c:v>8/29/2015</c:v>
                </c:pt>
                <c:pt idx="1338">
                  <c:v>8/31/2016</c:v>
                </c:pt>
                <c:pt idx="1339">
                  <c:v>8/13/2016</c:v>
                </c:pt>
                <c:pt idx="1340">
                  <c:v>8/4/2012</c:v>
                </c:pt>
                <c:pt idx="1341">
                  <c:v>9/26/2014</c:v>
                </c:pt>
                <c:pt idx="1342">
                  <c:v>7/30/2011</c:v>
                </c:pt>
                <c:pt idx="1343">
                  <c:v>8/2/2013</c:v>
                </c:pt>
                <c:pt idx="1344">
                  <c:v>4/18/2016</c:v>
                </c:pt>
                <c:pt idx="1345">
                  <c:v>6/4/2016</c:v>
                </c:pt>
                <c:pt idx="1346">
                  <c:v>5/29/2015</c:v>
                </c:pt>
                <c:pt idx="1347">
                  <c:v>3/8/2017</c:v>
                </c:pt>
                <c:pt idx="1348">
                  <c:v>5/17/2014</c:v>
                </c:pt>
                <c:pt idx="1349">
                  <c:v>4/28/2014</c:v>
                </c:pt>
                <c:pt idx="1350">
                  <c:v>4/26/2014</c:v>
                </c:pt>
                <c:pt idx="1351">
                  <c:v>5/5/2010</c:v>
                </c:pt>
                <c:pt idx="1352">
                  <c:v>5/11/2012</c:v>
                </c:pt>
                <c:pt idx="1353">
                  <c:v>4/28/2015</c:v>
                </c:pt>
                <c:pt idx="1354">
                  <c:v>6/10/2011</c:v>
                </c:pt>
                <c:pt idx="1355">
                  <c:v>6/12/2016</c:v>
                </c:pt>
                <c:pt idx="1356">
                  <c:v>6/21/2014</c:v>
                </c:pt>
                <c:pt idx="1357">
                  <c:v>5/13/2013</c:v>
                </c:pt>
                <c:pt idx="1358">
                  <c:v>5/1/2012</c:v>
                </c:pt>
                <c:pt idx="1359">
                  <c:v>4/28/2016</c:v>
                </c:pt>
                <c:pt idx="1360">
                  <c:v>4/11/2014</c:v>
                </c:pt>
                <c:pt idx="1361">
                  <c:v>5/25/2012</c:v>
                </c:pt>
                <c:pt idx="1362">
                  <c:v>5/16/2013</c:v>
                </c:pt>
                <c:pt idx="1363">
                  <c:v>5/25/2014</c:v>
                </c:pt>
                <c:pt idx="1364">
                  <c:v>6/19/2016</c:v>
                </c:pt>
                <c:pt idx="1365">
                  <c:v>5/19/2011</c:v>
                </c:pt>
                <c:pt idx="1366">
                  <c:v>4/10/2012</c:v>
                </c:pt>
                <c:pt idx="1367">
                  <c:v>5/6/2013</c:v>
                </c:pt>
                <c:pt idx="1368">
                  <c:v>6/6/2011</c:v>
                </c:pt>
                <c:pt idx="1369">
                  <c:v>6/14/2014</c:v>
                </c:pt>
                <c:pt idx="1370">
                  <c:v>6/6/2016</c:v>
                </c:pt>
                <c:pt idx="1371">
                  <c:v>4/23/2010</c:v>
                </c:pt>
                <c:pt idx="1372">
                  <c:v>4/10/2016</c:v>
                </c:pt>
                <c:pt idx="1373">
                  <c:v>6/25/2010</c:v>
                </c:pt>
                <c:pt idx="1374">
                  <c:v>6/28/2014</c:v>
                </c:pt>
                <c:pt idx="1375">
                  <c:v>4/4/2014</c:v>
                </c:pt>
                <c:pt idx="1376">
                  <c:v>4/15/2016</c:v>
                </c:pt>
                <c:pt idx="1377">
                  <c:v>5/19/2016</c:v>
                </c:pt>
                <c:pt idx="1378">
                  <c:v>5/9/2011</c:v>
                </c:pt>
                <c:pt idx="1379">
                  <c:v>6/15/2014</c:v>
                </c:pt>
                <c:pt idx="1380">
                  <c:v>4/16/2015</c:v>
                </c:pt>
                <c:pt idx="1381">
                  <c:v>6/25/2015</c:v>
                </c:pt>
                <c:pt idx="1382">
                  <c:v>5/22/2013</c:v>
                </c:pt>
                <c:pt idx="1383">
                  <c:v>5/14/2010</c:v>
                </c:pt>
                <c:pt idx="1384">
                  <c:v>6/19/2013</c:v>
                </c:pt>
                <c:pt idx="1385">
                  <c:v>3/9/2013</c:v>
                </c:pt>
                <c:pt idx="1386">
                  <c:v>6/19/2015</c:v>
                </c:pt>
                <c:pt idx="1387">
                  <c:v>6/26/2014</c:v>
                </c:pt>
                <c:pt idx="1388">
                  <c:v>6/4/2015</c:v>
                </c:pt>
                <c:pt idx="1389">
                  <c:v>6/16/2011</c:v>
                </c:pt>
                <c:pt idx="1390">
                  <c:v>4/21/2016</c:v>
                </c:pt>
                <c:pt idx="1391">
                  <c:v>6/26/2016</c:v>
                </c:pt>
                <c:pt idx="1392">
                  <c:v>6/8/2010</c:v>
                </c:pt>
                <c:pt idx="1393">
                  <c:v>4/4/2016</c:v>
                </c:pt>
                <c:pt idx="1394">
                  <c:v>3/7/2017</c:v>
                </c:pt>
                <c:pt idx="1395">
                  <c:v>4/14/2013</c:v>
                </c:pt>
                <c:pt idx="1396">
                  <c:v>5/17/2013</c:v>
                </c:pt>
                <c:pt idx="1397">
                  <c:v>6/27/2015</c:v>
                </c:pt>
                <c:pt idx="1398">
                  <c:v>6/11/2010</c:v>
                </c:pt>
                <c:pt idx="1399">
                  <c:v>4/18/2015</c:v>
                </c:pt>
                <c:pt idx="1400">
                  <c:v>5/23/2016</c:v>
                </c:pt>
                <c:pt idx="1401">
                  <c:v>4/5/2015</c:v>
                </c:pt>
                <c:pt idx="1402">
                  <c:v>6/11/2014</c:v>
                </c:pt>
                <c:pt idx="1403">
                  <c:v>5/27/2015</c:v>
                </c:pt>
                <c:pt idx="1404">
                  <c:v>6/11/2016</c:v>
                </c:pt>
                <c:pt idx="1405">
                  <c:v>5/15/2012</c:v>
                </c:pt>
                <c:pt idx="1406">
                  <c:v>5/23/2012</c:v>
                </c:pt>
                <c:pt idx="1407">
                  <c:v>5/23/2013</c:v>
                </c:pt>
                <c:pt idx="1408">
                  <c:v>3/26/2012</c:v>
                </c:pt>
                <c:pt idx="1409">
                  <c:v>3/5/2017</c:v>
                </c:pt>
                <c:pt idx="1410">
                  <c:v>2/20/2017</c:v>
                </c:pt>
                <c:pt idx="1411">
                  <c:v>3/12/2017</c:v>
                </c:pt>
                <c:pt idx="1412">
                  <c:v>12/26/2016</c:v>
                </c:pt>
                <c:pt idx="1413">
                  <c:v>2/12/2016</c:v>
                </c:pt>
                <c:pt idx="1414">
                  <c:v>3/28/2015</c:v>
                </c:pt>
                <c:pt idx="1415">
                  <c:v>2/12/2017</c:v>
                </c:pt>
                <c:pt idx="1416">
                  <c:v>3/10/2012</c:v>
                </c:pt>
                <c:pt idx="1417">
                  <c:v>3/13/2015</c:v>
                </c:pt>
                <c:pt idx="1418">
                  <c:v>3/7/2016</c:v>
                </c:pt>
                <c:pt idx="1419">
                  <c:v>2/23/2017</c:v>
                </c:pt>
                <c:pt idx="1420">
                  <c:v>11/5/2016</c:v>
                </c:pt>
                <c:pt idx="1421">
                  <c:v>3/13/2017</c:v>
                </c:pt>
                <c:pt idx="1422">
                  <c:v>12/28/2015</c:v>
                </c:pt>
                <c:pt idx="1423">
                  <c:v>12/30/2015</c:v>
                </c:pt>
                <c:pt idx="1424">
                  <c:v>3/29/2015</c:v>
                </c:pt>
                <c:pt idx="1425">
                  <c:v>2/13/2012</c:v>
                </c:pt>
                <c:pt idx="1426">
                  <c:v>3/1/2017</c:v>
                </c:pt>
                <c:pt idx="1427">
                  <c:v>3/14/2014</c:v>
                </c:pt>
                <c:pt idx="1428">
                  <c:v>12/3/2016</c:v>
                </c:pt>
                <c:pt idx="1429">
                  <c:v>3/14/2015</c:v>
                </c:pt>
                <c:pt idx="1430">
                  <c:v>3/6/2016</c:v>
                </c:pt>
                <c:pt idx="1431">
                  <c:v>2/13/2014</c:v>
                </c:pt>
                <c:pt idx="1432">
                  <c:v>11/7/2012</c:v>
                </c:pt>
                <c:pt idx="1433">
                  <c:v>3/14/2017</c:v>
                </c:pt>
                <c:pt idx="1434">
                  <c:v>12/8/2015</c:v>
                </c:pt>
                <c:pt idx="1435">
                  <c:v>12/11/2016</c:v>
                </c:pt>
                <c:pt idx="1436">
                  <c:v>12/27/2014</c:v>
                </c:pt>
                <c:pt idx="1437">
                  <c:v>2/24/2016</c:v>
                </c:pt>
                <c:pt idx="1438">
                  <c:v>2/19/2017</c:v>
                </c:pt>
                <c:pt idx="1439">
                  <c:v>2/24/2017</c:v>
                </c:pt>
                <c:pt idx="1440">
                  <c:v>3/28/2013</c:v>
                </c:pt>
                <c:pt idx="1441">
                  <c:v>3/15/2017</c:v>
                </c:pt>
                <c:pt idx="1442">
                  <c:v>12/29/2014</c:v>
                </c:pt>
                <c:pt idx="1443">
                  <c:v>3/16/2011</c:v>
                </c:pt>
                <c:pt idx="1444">
                  <c:v>12/10/2015</c:v>
                </c:pt>
                <c:pt idx="1445">
                  <c:v>2/13/2016</c:v>
                </c:pt>
                <c:pt idx="1446">
                  <c:v>12/10/2016</c:v>
                </c:pt>
                <c:pt idx="1447">
                  <c:v>12/17/2016</c:v>
                </c:pt>
                <c:pt idx="1448">
                  <c:v>12/20/2015</c:v>
                </c:pt>
                <c:pt idx="1449">
                  <c:v>2/25/2017</c:v>
                </c:pt>
                <c:pt idx="1450">
                  <c:v>3/10/2016</c:v>
                </c:pt>
                <c:pt idx="1451">
                  <c:v>12/12/2012</c:v>
                </c:pt>
                <c:pt idx="1452">
                  <c:v>3/5/2014</c:v>
                </c:pt>
                <c:pt idx="1453">
                  <c:v>3/17/2012</c:v>
                </c:pt>
                <c:pt idx="1454">
                  <c:v>12/21/2014</c:v>
                </c:pt>
                <c:pt idx="1455">
                  <c:v>3/17/2014</c:v>
                </c:pt>
                <c:pt idx="1456">
                  <c:v>2/12/2015</c:v>
                </c:pt>
                <c:pt idx="1457">
                  <c:v>3/17/2015</c:v>
                </c:pt>
                <c:pt idx="1458">
                  <c:v>12/7/2013</c:v>
                </c:pt>
                <c:pt idx="1459">
                  <c:v>12/31/2015</c:v>
                </c:pt>
                <c:pt idx="1460">
                  <c:v>12/26/2014</c:v>
                </c:pt>
                <c:pt idx="1461">
                  <c:v>2/26/2014</c:v>
                </c:pt>
                <c:pt idx="1462">
                  <c:v>12/19/2014</c:v>
                </c:pt>
                <c:pt idx="1463">
                  <c:v>12/22/2016</c:v>
                </c:pt>
                <c:pt idx="1464">
                  <c:v>2/6/2016</c:v>
                </c:pt>
                <c:pt idx="1465">
                  <c:v>11/8/2011</c:v>
                </c:pt>
                <c:pt idx="1466">
                  <c:v>3/25/2014</c:v>
                </c:pt>
                <c:pt idx="1467">
                  <c:v>2/26/2017</c:v>
                </c:pt>
                <c:pt idx="1468">
                  <c:v>12/10/2014</c:v>
                </c:pt>
                <c:pt idx="1469">
                  <c:v>12/4/2015</c:v>
                </c:pt>
                <c:pt idx="1470">
                  <c:v>12/14/2014</c:v>
                </c:pt>
                <c:pt idx="1471">
                  <c:v>12/12/2014</c:v>
                </c:pt>
                <c:pt idx="1472">
                  <c:v>12/9/2016</c:v>
                </c:pt>
                <c:pt idx="1473">
                  <c:v>12/5/2011</c:v>
                </c:pt>
                <c:pt idx="1474">
                  <c:v>2/1/2014</c:v>
                </c:pt>
                <c:pt idx="1475">
                  <c:v>12/5/2014</c:v>
                </c:pt>
                <c:pt idx="1476">
                  <c:v>12/28/2016</c:v>
                </c:pt>
                <c:pt idx="1477">
                  <c:v>2/28/2012</c:v>
                </c:pt>
                <c:pt idx="1478">
                  <c:v>12/14/2015</c:v>
                </c:pt>
                <c:pt idx="1479">
                  <c:v>12/18/2014</c:v>
                </c:pt>
                <c:pt idx="1480">
                  <c:v>2/10/2012</c:v>
                </c:pt>
                <c:pt idx="1481">
                  <c:v>2/28/2015</c:v>
                </c:pt>
                <c:pt idx="1482">
                  <c:v>12/14/2016</c:v>
                </c:pt>
                <c:pt idx="1483">
                  <c:v>12/5/2016</c:v>
                </c:pt>
                <c:pt idx="1484">
                  <c:v>12/15/2015</c:v>
                </c:pt>
                <c:pt idx="1485">
                  <c:v>12/18/2015</c:v>
                </c:pt>
                <c:pt idx="1486">
                  <c:v>3/3/2016</c:v>
                </c:pt>
                <c:pt idx="1487">
                  <c:v>12/12/2016</c:v>
                </c:pt>
                <c:pt idx="1488">
                  <c:v>12/1/2011</c:v>
                </c:pt>
                <c:pt idx="1489">
                  <c:v>2/16/2014</c:v>
                </c:pt>
                <c:pt idx="1490">
                  <c:v>3/10/2010</c:v>
                </c:pt>
                <c:pt idx="1491">
                  <c:v>3/20/2016</c:v>
                </c:pt>
                <c:pt idx="1492">
                  <c:v>3/31/2014</c:v>
                </c:pt>
                <c:pt idx="1493">
                  <c:v>12/24/2015</c:v>
                </c:pt>
                <c:pt idx="1494">
                  <c:v>12/11/2014</c:v>
                </c:pt>
                <c:pt idx="1495">
                  <c:v>3/21/2012</c:v>
                </c:pt>
                <c:pt idx="1496">
                  <c:v>3/10/2017</c:v>
                </c:pt>
                <c:pt idx="1497">
                  <c:v>2/16/2017</c:v>
                </c:pt>
                <c:pt idx="1498">
                  <c:v>2/21/2016</c:v>
                </c:pt>
                <c:pt idx="1499">
                  <c:v>2/17/2012</c:v>
                </c:pt>
                <c:pt idx="1500">
                  <c:v>2/21/2017</c:v>
                </c:pt>
                <c:pt idx="1501">
                  <c:v>3/21/2015</c:v>
                </c:pt>
                <c:pt idx="1502">
                  <c:v>12/11/2015</c:v>
                </c:pt>
                <c:pt idx="1503">
                  <c:v>12/6/2015</c:v>
                </c:pt>
                <c:pt idx="1504">
                  <c:v>3/6/2015</c:v>
                </c:pt>
                <c:pt idx="1505">
                  <c:v>12/13/2015</c:v>
                </c:pt>
                <c:pt idx="1506">
                  <c:v>12/17/2011</c:v>
                </c:pt>
                <c:pt idx="1507">
                  <c:v>12/25/2014</c:v>
                </c:pt>
                <c:pt idx="1508">
                  <c:v>3/7/2015</c:v>
                </c:pt>
                <c:pt idx="1509">
                  <c:v>2/4/2017</c:v>
                </c:pt>
                <c:pt idx="1510">
                  <c:v>2/22/2017</c:v>
                </c:pt>
                <c:pt idx="1511">
                  <c:v>2/5/2013</c:v>
                </c:pt>
                <c:pt idx="1512">
                  <c:v>1/28/2016</c:v>
                </c:pt>
                <c:pt idx="1513">
                  <c:v>1/15/2013</c:v>
                </c:pt>
                <c:pt idx="1514">
                  <c:v>1/15/2014</c:v>
                </c:pt>
                <c:pt idx="1515">
                  <c:v>10/29/2013</c:v>
                </c:pt>
                <c:pt idx="1516">
                  <c:v>1/19/2016</c:v>
                </c:pt>
                <c:pt idx="1517">
                  <c:v>1/16/2014</c:v>
                </c:pt>
                <c:pt idx="1518">
                  <c:v>1/20/2010</c:v>
                </c:pt>
                <c:pt idx="1519">
                  <c:v>10/29/2015</c:v>
                </c:pt>
                <c:pt idx="1520">
                  <c:v>10/18/2015</c:v>
                </c:pt>
                <c:pt idx="1521">
                  <c:v>11/14/2012</c:v>
                </c:pt>
                <c:pt idx="1522">
                  <c:v>10/8/2015</c:v>
                </c:pt>
                <c:pt idx="1523">
                  <c:v>10/29/2016</c:v>
                </c:pt>
                <c:pt idx="1524">
                  <c:v>11/25/2010</c:v>
                </c:pt>
                <c:pt idx="1525">
                  <c:v>10/12/2010</c:v>
                </c:pt>
                <c:pt idx="1526">
                  <c:v>11/26/2016</c:v>
                </c:pt>
                <c:pt idx="1527">
                  <c:v>1/15/2016</c:v>
                </c:pt>
                <c:pt idx="1528">
                  <c:v>11/29/2012</c:v>
                </c:pt>
                <c:pt idx="1529">
                  <c:v>10/3/2015</c:v>
                </c:pt>
                <c:pt idx="1530">
                  <c:v>1/26/2015</c:v>
                </c:pt>
                <c:pt idx="1531">
                  <c:v>10/3/2016</c:v>
                </c:pt>
                <c:pt idx="1532">
                  <c:v>10/29/2012</c:v>
                </c:pt>
                <c:pt idx="1533">
                  <c:v>1/18/2015</c:v>
                </c:pt>
                <c:pt idx="1534">
                  <c:v>10/23/2015</c:v>
                </c:pt>
                <c:pt idx="1535">
                  <c:v>11/15/2013</c:v>
                </c:pt>
                <c:pt idx="1536">
                  <c:v>11/23/2010</c:v>
                </c:pt>
                <c:pt idx="1537">
                  <c:v>11/15/2014</c:v>
                </c:pt>
                <c:pt idx="1538">
                  <c:v>11/24/2014</c:v>
                </c:pt>
                <c:pt idx="1539">
                  <c:v>10/30/2011</c:v>
                </c:pt>
                <c:pt idx="1540">
                  <c:v>1/25/2015</c:v>
                </c:pt>
                <c:pt idx="1541">
                  <c:v>1/18/2017</c:v>
                </c:pt>
                <c:pt idx="1542">
                  <c:v>11/26/2014</c:v>
                </c:pt>
                <c:pt idx="1543">
                  <c:v>10/19/2016</c:v>
                </c:pt>
                <c:pt idx="1544">
                  <c:v>10/25/2016</c:v>
                </c:pt>
                <c:pt idx="1545">
                  <c:v>10/30/2013</c:v>
                </c:pt>
                <c:pt idx="1546">
                  <c:v>10/26/2016</c:v>
                </c:pt>
                <c:pt idx="1547">
                  <c:v>1/25/2011</c:v>
                </c:pt>
                <c:pt idx="1548">
                  <c:v>1/29/2012</c:v>
                </c:pt>
                <c:pt idx="1549">
                  <c:v>10/12/2013</c:v>
                </c:pt>
                <c:pt idx="1550">
                  <c:v>10/10/2016</c:v>
                </c:pt>
                <c:pt idx="1551">
                  <c:v>11/17/2012</c:v>
                </c:pt>
                <c:pt idx="1552">
                  <c:v>1/2/2015</c:v>
                </c:pt>
                <c:pt idx="1553">
                  <c:v>10/30/2016</c:v>
                </c:pt>
                <c:pt idx="1554">
                  <c:v>1/30/2016</c:v>
                </c:pt>
                <c:pt idx="1555">
                  <c:v>11/17/2015</c:v>
                </c:pt>
                <c:pt idx="1556">
                  <c:v>10/23/2013</c:v>
                </c:pt>
                <c:pt idx="1557">
                  <c:v>1/20/2016</c:v>
                </c:pt>
                <c:pt idx="1558">
                  <c:v>10/7/2016</c:v>
                </c:pt>
                <c:pt idx="1559">
                  <c:v>1/7/2017</c:v>
                </c:pt>
                <c:pt idx="1560">
                  <c:v>10/23/2016</c:v>
                </c:pt>
                <c:pt idx="1561">
                  <c:v>1/24/2016</c:v>
                </c:pt>
                <c:pt idx="1562">
                  <c:v>1/3/2015</c:v>
                </c:pt>
                <c:pt idx="1563">
                  <c:v>1/8/2014</c:v>
                </c:pt>
                <c:pt idx="1564">
                  <c:v>10/9/2013</c:v>
                </c:pt>
                <c:pt idx="1565">
                  <c:v>1/15/2017</c:v>
                </c:pt>
                <c:pt idx="1566">
                  <c:v>1/13/2014</c:v>
                </c:pt>
                <c:pt idx="1567">
                  <c:v>1/23/2015</c:v>
                </c:pt>
                <c:pt idx="1568">
                  <c:v>10/24/2014</c:v>
                </c:pt>
                <c:pt idx="1569">
                  <c:v>10/20/2016</c:v>
                </c:pt>
                <c:pt idx="1570">
                  <c:v>10/9/2016</c:v>
                </c:pt>
                <c:pt idx="1571">
                  <c:v>1/8/2016</c:v>
                </c:pt>
                <c:pt idx="1572">
                  <c:v>10/16/2012</c:v>
                </c:pt>
                <c:pt idx="1573">
                  <c:v>10/4/2013</c:v>
                </c:pt>
                <c:pt idx="1574">
                  <c:v>11/26/2013</c:v>
                </c:pt>
                <c:pt idx="1575">
                  <c:v>10/4/2014</c:v>
                </c:pt>
                <c:pt idx="1576">
                  <c:v>1/28/2017</c:v>
                </c:pt>
                <c:pt idx="1577">
                  <c:v>10/4/2015</c:v>
                </c:pt>
                <c:pt idx="1578">
                  <c:v>10/16/2015</c:v>
                </c:pt>
                <c:pt idx="1579">
                  <c:v>1/4/2014</c:v>
                </c:pt>
                <c:pt idx="1580">
                  <c:v>11/27/2016</c:v>
                </c:pt>
                <c:pt idx="1581">
                  <c:v>11/2/2015</c:v>
                </c:pt>
                <c:pt idx="1582">
                  <c:v>1/6/2016</c:v>
                </c:pt>
                <c:pt idx="1583">
                  <c:v>1/9/2015</c:v>
                </c:pt>
                <c:pt idx="1584">
                  <c:v>11/11/2011</c:v>
                </c:pt>
                <c:pt idx="1585">
                  <c:v>1/3/2014</c:v>
                </c:pt>
                <c:pt idx="1586">
                  <c:v>10/17/2014</c:v>
                </c:pt>
                <c:pt idx="1587">
                  <c:v>1/10/2014</c:v>
                </c:pt>
                <c:pt idx="1588">
                  <c:v>11/11/2015</c:v>
                </c:pt>
                <c:pt idx="1589">
                  <c:v>1/9/2017</c:v>
                </c:pt>
                <c:pt idx="1590">
                  <c:v>1/2/2014</c:v>
                </c:pt>
                <c:pt idx="1591">
                  <c:v>10/14/2016</c:v>
                </c:pt>
                <c:pt idx="1592">
                  <c:v>11/30/2011</c:v>
                </c:pt>
                <c:pt idx="1593">
                  <c:v>10/1/2009</c:v>
                </c:pt>
                <c:pt idx="1594">
                  <c:v>11/30/2014</c:v>
                </c:pt>
                <c:pt idx="1595">
                  <c:v>11/20/2016</c:v>
                </c:pt>
                <c:pt idx="1596">
                  <c:v>1/13/2017</c:v>
                </c:pt>
                <c:pt idx="1597">
                  <c:v>10/15/2013</c:v>
                </c:pt>
                <c:pt idx="1598">
                  <c:v>10/28/2015</c:v>
                </c:pt>
                <c:pt idx="1599">
                  <c:v>10/1/2012</c:v>
                </c:pt>
                <c:pt idx="1600">
                  <c:v>11/4/2016</c:v>
                </c:pt>
                <c:pt idx="1601">
                  <c:v>11/21/2013</c:v>
                </c:pt>
                <c:pt idx="1602">
                  <c:v>11/13/2014</c:v>
                </c:pt>
                <c:pt idx="1603">
                  <c:v>10/7/2013</c:v>
                </c:pt>
              </c:strCache>
            </c:strRef>
          </c:cat>
          <c:val>
            <c:numRef>
              <c:f>Sheet3!$D$6:$D$1610</c:f>
              <c:numCache>
                <c:formatCode>General</c:formatCode>
                <c:ptCount val="1604"/>
                <c:pt idx="148">
                  <c:v>1</c:v>
                </c:pt>
                <c:pt idx="411">
                  <c:v>2</c:v>
                </c:pt>
                <c:pt idx="421">
                  <c:v>1</c:v>
                </c:pt>
                <c:pt idx="484">
                  <c:v>1</c:v>
                </c:pt>
                <c:pt idx="607">
                  <c:v>1</c:v>
                </c:pt>
                <c:pt idx="724">
                  <c:v>3</c:v>
                </c:pt>
                <c:pt idx="903">
                  <c:v>2</c:v>
                </c:pt>
                <c:pt idx="918">
                  <c:v>1</c:v>
                </c:pt>
                <c:pt idx="937">
                  <c:v>4</c:v>
                </c:pt>
                <c:pt idx="993">
                  <c:v>1</c:v>
                </c:pt>
                <c:pt idx="1039">
                  <c:v>1</c:v>
                </c:pt>
                <c:pt idx="1191">
                  <c:v>1</c:v>
                </c:pt>
                <c:pt idx="1234">
                  <c:v>1</c:v>
                </c:pt>
                <c:pt idx="1347">
                  <c:v>1</c:v>
                </c:pt>
                <c:pt idx="1394">
                  <c:v>3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9">
                  <c:v>1</c:v>
                </c:pt>
                <c:pt idx="1421">
                  <c:v>2</c:v>
                </c:pt>
                <c:pt idx="1426">
                  <c:v>3</c:v>
                </c:pt>
                <c:pt idx="1433">
                  <c:v>3</c:v>
                </c:pt>
                <c:pt idx="1438">
                  <c:v>1</c:v>
                </c:pt>
                <c:pt idx="1439">
                  <c:v>1</c:v>
                </c:pt>
                <c:pt idx="1441">
                  <c:v>1</c:v>
                </c:pt>
                <c:pt idx="1449">
                  <c:v>1</c:v>
                </c:pt>
                <c:pt idx="1461">
                  <c:v>1</c:v>
                </c:pt>
                <c:pt idx="1467">
                  <c:v>1</c:v>
                </c:pt>
                <c:pt idx="1496">
                  <c:v>3</c:v>
                </c:pt>
                <c:pt idx="1500">
                  <c:v>2</c:v>
                </c:pt>
                <c:pt idx="15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E2-4332-8112-6674118A199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Sheet3!$A$6:$A$1610</c:f>
              <c:strCache>
                <c:ptCount val="1604"/>
                <c:pt idx="0">
                  <c:v>3/23/2016</c:v>
                </c:pt>
                <c:pt idx="1">
                  <c:v>7/9/2014</c:v>
                </c:pt>
                <c:pt idx="2">
                  <c:v>4/7/2015</c:v>
                </c:pt>
                <c:pt idx="3">
                  <c:v>3/1/2016</c:v>
                </c:pt>
                <c:pt idx="4">
                  <c:v>6/29/2015</c:v>
                </c:pt>
                <c:pt idx="5">
                  <c:v>6/17/2014</c:v>
                </c:pt>
                <c:pt idx="6">
                  <c:v>5/12/2015</c:v>
                </c:pt>
                <c:pt idx="7">
                  <c:v>5/21/2014</c:v>
                </c:pt>
                <c:pt idx="8">
                  <c:v>3/19/2012</c:v>
                </c:pt>
                <c:pt idx="9">
                  <c:v>2/18/2015</c:v>
                </c:pt>
                <c:pt idx="10">
                  <c:v>10/14/2015</c:v>
                </c:pt>
                <c:pt idx="11">
                  <c:v>1/22/2015</c:v>
                </c:pt>
                <c:pt idx="12">
                  <c:v>11/1/2016</c:v>
                </c:pt>
                <c:pt idx="13">
                  <c:v>1/12/2015</c:v>
                </c:pt>
                <c:pt idx="14">
                  <c:v>10/15/2015</c:v>
                </c:pt>
                <c:pt idx="15">
                  <c:v>9/23/2015</c:v>
                </c:pt>
                <c:pt idx="16">
                  <c:v>7/15/2015</c:v>
                </c:pt>
                <c:pt idx="17">
                  <c:v>6/8/2015</c:v>
                </c:pt>
                <c:pt idx="18">
                  <c:v>7/8/2015</c:v>
                </c:pt>
                <c:pt idx="19">
                  <c:v>7/14/2015</c:v>
                </c:pt>
                <c:pt idx="20">
                  <c:v>7/8/2014</c:v>
                </c:pt>
                <c:pt idx="21">
                  <c:v>4/1/2016</c:v>
                </c:pt>
                <c:pt idx="22">
                  <c:v>6/16/2014</c:v>
                </c:pt>
                <c:pt idx="23">
                  <c:v>6/2/2015</c:v>
                </c:pt>
                <c:pt idx="24">
                  <c:v>4/6/2016</c:v>
                </c:pt>
                <c:pt idx="25">
                  <c:v>6/16/2015</c:v>
                </c:pt>
                <c:pt idx="26">
                  <c:v>4/1/2014</c:v>
                </c:pt>
                <c:pt idx="27">
                  <c:v>6/18/2014</c:v>
                </c:pt>
                <c:pt idx="28">
                  <c:v>6/30/2014</c:v>
                </c:pt>
                <c:pt idx="29">
                  <c:v>6/10/2014</c:v>
                </c:pt>
                <c:pt idx="30">
                  <c:v>5/27/2014</c:v>
                </c:pt>
                <c:pt idx="31">
                  <c:v>3/1/2015</c:v>
                </c:pt>
                <c:pt idx="32">
                  <c:v>2/17/2015</c:v>
                </c:pt>
                <c:pt idx="33">
                  <c:v>2/17/2016</c:v>
                </c:pt>
                <c:pt idx="34">
                  <c:v>2/23/2015</c:v>
                </c:pt>
                <c:pt idx="35">
                  <c:v>11/15/2016</c:v>
                </c:pt>
                <c:pt idx="36">
                  <c:v>8/27/2014</c:v>
                </c:pt>
                <c:pt idx="37">
                  <c:v>9/6/2016</c:v>
                </c:pt>
                <c:pt idx="38">
                  <c:v>8/8/2011</c:v>
                </c:pt>
                <c:pt idx="39">
                  <c:v>7/2/2016</c:v>
                </c:pt>
                <c:pt idx="40">
                  <c:v>9/9/2013</c:v>
                </c:pt>
                <c:pt idx="41">
                  <c:v>7/21/2014</c:v>
                </c:pt>
                <c:pt idx="42">
                  <c:v>8/28/2014</c:v>
                </c:pt>
                <c:pt idx="43">
                  <c:v>7/22/2014</c:v>
                </c:pt>
                <c:pt idx="44">
                  <c:v>7/7/2014</c:v>
                </c:pt>
                <c:pt idx="45">
                  <c:v>8/1/2014</c:v>
                </c:pt>
                <c:pt idx="46">
                  <c:v>8/12/2014</c:v>
                </c:pt>
                <c:pt idx="47">
                  <c:v>6/18/2015</c:v>
                </c:pt>
                <c:pt idx="48">
                  <c:v>4/24/2014</c:v>
                </c:pt>
                <c:pt idx="49">
                  <c:v>5/9/2016</c:v>
                </c:pt>
                <c:pt idx="50">
                  <c:v>6/5/2015</c:v>
                </c:pt>
                <c:pt idx="51">
                  <c:v>5/13/2016</c:v>
                </c:pt>
                <c:pt idx="52">
                  <c:v>5/26/2015</c:v>
                </c:pt>
                <c:pt idx="53">
                  <c:v>4/17/2015</c:v>
                </c:pt>
                <c:pt idx="54">
                  <c:v>3/9/2015</c:v>
                </c:pt>
                <c:pt idx="55">
                  <c:v>5/1/2015</c:v>
                </c:pt>
                <c:pt idx="56">
                  <c:v>4/19/2016</c:v>
                </c:pt>
                <c:pt idx="57">
                  <c:v>5/12/2016</c:v>
                </c:pt>
                <c:pt idx="58">
                  <c:v>5/29/2012</c:v>
                </c:pt>
                <c:pt idx="59">
                  <c:v>5/14/2015</c:v>
                </c:pt>
                <c:pt idx="60">
                  <c:v>5/3/2016</c:v>
                </c:pt>
                <c:pt idx="61">
                  <c:v>5/15/2016</c:v>
                </c:pt>
                <c:pt idx="62">
                  <c:v>5/4/2015</c:v>
                </c:pt>
                <c:pt idx="63">
                  <c:v>5/16/2014</c:v>
                </c:pt>
                <c:pt idx="64">
                  <c:v>5/5/2016</c:v>
                </c:pt>
                <c:pt idx="65">
                  <c:v>5/28/2015</c:v>
                </c:pt>
                <c:pt idx="66">
                  <c:v>5/22/2016</c:v>
                </c:pt>
                <c:pt idx="67">
                  <c:v>2/9/2017</c:v>
                </c:pt>
                <c:pt idx="68">
                  <c:v>2/19/2016</c:v>
                </c:pt>
                <c:pt idx="69">
                  <c:v>12/16/2014</c:v>
                </c:pt>
                <c:pt idx="70">
                  <c:v>2/20/2015</c:v>
                </c:pt>
                <c:pt idx="71">
                  <c:v>3/26/2015</c:v>
                </c:pt>
                <c:pt idx="72">
                  <c:v>3/28/2012</c:v>
                </c:pt>
                <c:pt idx="73">
                  <c:v>12/15/2014</c:v>
                </c:pt>
                <c:pt idx="74">
                  <c:v>3/30/2015</c:v>
                </c:pt>
                <c:pt idx="75">
                  <c:v>2/14/2015</c:v>
                </c:pt>
                <c:pt idx="76">
                  <c:v>3/5/2015</c:v>
                </c:pt>
                <c:pt idx="77">
                  <c:v>3/24/2015</c:v>
                </c:pt>
                <c:pt idx="78">
                  <c:v>2/25/2016</c:v>
                </c:pt>
                <c:pt idx="79">
                  <c:v>2/2/2015</c:v>
                </c:pt>
                <c:pt idx="80">
                  <c:v>3/31/2016</c:v>
                </c:pt>
                <c:pt idx="81">
                  <c:v>2/23/2016</c:v>
                </c:pt>
                <c:pt idx="82">
                  <c:v>2/6/2017</c:v>
                </c:pt>
                <c:pt idx="83">
                  <c:v>10/3/2014</c:v>
                </c:pt>
                <c:pt idx="84">
                  <c:v>1/12/2016</c:v>
                </c:pt>
                <c:pt idx="85">
                  <c:v>1/5/2016</c:v>
                </c:pt>
                <c:pt idx="86">
                  <c:v>1/11/2016</c:v>
                </c:pt>
                <c:pt idx="87">
                  <c:v>1/10/2017</c:v>
                </c:pt>
                <c:pt idx="88">
                  <c:v>10/31/2014</c:v>
                </c:pt>
                <c:pt idx="89">
                  <c:v>11/23/2015</c:v>
                </c:pt>
                <c:pt idx="90">
                  <c:v>11/15/2015</c:v>
                </c:pt>
                <c:pt idx="91">
                  <c:v>11/25/2015</c:v>
                </c:pt>
                <c:pt idx="92">
                  <c:v>11/21/2014</c:v>
                </c:pt>
                <c:pt idx="93">
                  <c:v>10/22/2014</c:v>
                </c:pt>
                <c:pt idx="94">
                  <c:v>10/29/2014</c:v>
                </c:pt>
                <c:pt idx="95">
                  <c:v>11/3/2015</c:v>
                </c:pt>
                <c:pt idx="96">
                  <c:v>10/20/2014</c:v>
                </c:pt>
                <c:pt idx="97">
                  <c:v>10/15/2014</c:v>
                </c:pt>
                <c:pt idx="98">
                  <c:v>7/13/2016</c:v>
                </c:pt>
                <c:pt idx="99">
                  <c:v>9/1/2015</c:v>
                </c:pt>
                <c:pt idx="100">
                  <c:v>8/3/2015</c:v>
                </c:pt>
                <c:pt idx="101">
                  <c:v>7/8/2016</c:v>
                </c:pt>
                <c:pt idx="102">
                  <c:v>9/15/2014</c:v>
                </c:pt>
                <c:pt idx="103">
                  <c:v>7/9/2012</c:v>
                </c:pt>
                <c:pt idx="104">
                  <c:v>7/2/2014</c:v>
                </c:pt>
                <c:pt idx="105">
                  <c:v>7/19/2016</c:v>
                </c:pt>
                <c:pt idx="106">
                  <c:v>8/4/2014</c:v>
                </c:pt>
                <c:pt idx="107">
                  <c:v>7/22/2015</c:v>
                </c:pt>
                <c:pt idx="108">
                  <c:v>9/14/2015</c:v>
                </c:pt>
                <c:pt idx="109">
                  <c:v>8/11/2014</c:v>
                </c:pt>
                <c:pt idx="110">
                  <c:v>9/20/2015</c:v>
                </c:pt>
                <c:pt idx="111">
                  <c:v>8/11/2015</c:v>
                </c:pt>
                <c:pt idx="112">
                  <c:v>7/14/2014</c:v>
                </c:pt>
                <c:pt idx="113">
                  <c:v>7/25/2016</c:v>
                </c:pt>
                <c:pt idx="114">
                  <c:v>8/29/2016</c:v>
                </c:pt>
                <c:pt idx="115">
                  <c:v>8/13/2012</c:v>
                </c:pt>
                <c:pt idx="116">
                  <c:v>8/30/2016</c:v>
                </c:pt>
                <c:pt idx="117">
                  <c:v>8/14/2014</c:v>
                </c:pt>
                <c:pt idx="118">
                  <c:v>7/7/2015</c:v>
                </c:pt>
                <c:pt idx="119">
                  <c:v>8/14/2015</c:v>
                </c:pt>
                <c:pt idx="120">
                  <c:v>9/12/2014</c:v>
                </c:pt>
                <c:pt idx="121">
                  <c:v>8/17/2015</c:v>
                </c:pt>
                <c:pt idx="122">
                  <c:v>9/14/2016</c:v>
                </c:pt>
                <c:pt idx="123">
                  <c:v>8/18/2015</c:v>
                </c:pt>
                <c:pt idx="124">
                  <c:v>9/17/2014</c:v>
                </c:pt>
                <c:pt idx="125">
                  <c:v>7/26/2015</c:v>
                </c:pt>
                <c:pt idx="126">
                  <c:v>9/20/2016</c:v>
                </c:pt>
                <c:pt idx="127">
                  <c:v>8/23/2012</c:v>
                </c:pt>
                <c:pt idx="128">
                  <c:v>9/28/2015</c:v>
                </c:pt>
                <c:pt idx="129">
                  <c:v>8/26/2014</c:v>
                </c:pt>
                <c:pt idx="130">
                  <c:v>7/31/2014</c:v>
                </c:pt>
                <c:pt idx="131">
                  <c:v>9/9/2014</c:v>
                </c:pt>
                <c:pt idx="132">
                  <c:v>5/30/2014</c:v>
                </c:pt>
                <c:pt idx="133">
                  <c:v>6/27/2016</c:v>
                </c:pt>
                <c:pt idx="134">
                  <c:v>6/15/2012</c:v>
                </c:pt>
                <c:pt idx="135">
                  <c:v>4/21/2015</c:v>
                </c:pt>
                <c:pt idx="136">
                  <c:v>5/22/2015</c:v>
                </c:pt>
                <c:pt idx="137">
                  <c:v>4/25/2014</c:v>
                </c:pt>
                <c:pt idx="138">
                  <c:v>6/1/2016</c:v>
                </c:pt>
                <c:pt idx="139">
                  <c:v>4/27/2012</c:v>
                </c:pt>
                <c:pt idx="140">
                  <c:v>6/2/2014</c:v>
                </c:pt>
                <c:pt idx="141">
                  <c:v>4/27/2015</c:v>
                </c:pt>
                <c:pt idx="142">
                  <c:v>5/21/2015</c:v>
                </c:pt>
                <c:pt idx="143">
                  <c:v>4/29/2014</c:v>
                </c:pt>
                <c:pt idx="144">
                  <c:v>5/26/2014</c:v>
                </c:pt>
                <c:pt idx="145">
                  <c:v>4/3/2015</c:v>
                </c:pt>
                <c:pt idx="146">
                  <c:v>4/13/2016</c:v>
                </c:pt>
                <c:pt idx="147">
                  <c:v>4/30/2015</c:v>
                </c:pt>
                <c:pt idx="148">
                  <c:v>6/12/2014</c:v>
                </c:pt>
                <c:pt idx="149">
                  <c:v>4/4/2011</c:v>
                </c:pt>
                <c:pt idx="150">
                  <c:v>4/15/2014</c:v>
                </c:pt>
                <c:pt idx="151">
                  <c:v>4/5/2016</c:v>
                </c:pt>
                <c:pt idx="152">
                  <c:v>6/2/2016</c:v>
                </c:pt>
                <c:pt idx="153">
                  <c:v>4/1/2013</c:v>
                </c:pt>
                <c:pt idx="154">
                  <c:v>5/20/2014</c:v>
                </c:pt>
                <c:pt idx="155">
                  <c:v>4/7/2016</c:v>
                </c:pt>
                <c:pt idx="156">
                  <c:v>5/22/2014</c:v>
                </c:pt>
                <c:pt idx="157">
                  <c:v>4/8/2015</c:v>
                </c:pt>
                <c:pt idx="158">
                  <c:v>5/25/2016</c:v>
                </c:pt>
                <c:pt idx="159">
                  <c:v>4/9/2015</c:v>
                </c:pt>
                <c:pt idx="160">
                  <c:v>5/29/2014</c:v>
                </c:pt>
                <c:pt idx="161">
                  <c:v>5/1/2014</c:v>
                </c:pt>
                <c:pt idx="162">
                  <c:v>5/8/2013</c:v>
                </c:pt>
                <c:pt idx="163">
                  <c:v>5/11/2015</c:v>
                </c:pt>
                <c:pt idx="164">
                  <c:v>6/1/2014</c:v>
                </c:pt>
                <c:pt idx="165">
                  <c:v>5/12/2014</c:v>
                </c:pt>
                <c:pt idx="166">
                  <c:v>6/10/2015</c:v>
                </c:pt>
                <c:pt idx="167">
                  <c:v>3/9/2012</c:v>
                </c:pt>
                <c:pt idx="168">
                  <c:v>6/14/2012</c:v>
                </c:pt>
                <c:pt idx="169">
                  <c:v>5/13/2014</c:v>
                </c:pt>
                <c:pt idx="170">
                  <c:v>6/15/2015</c:v>
                </c:pt>
                <c:pt idx="171">
                  <c:v>5/15/2015</c:v>
                </c:pt>
                <c:pt idx="172">
                  <c:v>6/19/2014</c:v>
                </c:pt>
                <c:pt idx="173">
                  <c:v>5/17/2015</c:v>
                </c:pt>
                <c:pt idx="174">
                  <c:v>4/15/2015</c:v>
                </c:pt>
                <c:pt idx="175">
                  <c:v>5/17/2016</c:v>
                </c:pt>
                <c:pt idx="176">
                  <c:v>6/24/2015</c:v>
                </c:pt>
                <c:pt idx="177">
                  <c:v>5/19/2015</c:v>
                </c:pt>
                <c:pt idx="178">
                  <c:v>6/30/2015</c:v>
                </c:pt>
                <c:pt idx="179">
                  <c:v>5/2/2015</c:v>
                </c:pt>
                <c:pt idx="180">
                  <c:v>6/7/2012</c:v>
                </c:pt>
                <c:pt idx="181">
                  <c:v>12/29/2016</c:v>
                </c:pt>
                <c:pt idx="182">
                  <c:v>2/7/2013</c:v>
                </c:pt>
                <c:pt idx="183">
                  <c:v>2/3/2017</c:v>
                </c:pt>
                <c:pt idx="184">
                  <c:v>2/8/2012</c:v>
                </c:pt>
                <c:pt idx="185">
                  <c:v>12/22/2015</c:v>
                </c:pt>
                <c:pt idx="186">
                  <c:v>2/8/2013</c:v>
                </c:pt>
                <c:pt idx="187">
                  <c:v>3/26/2014</c:v>
                </c:pt>
                <c:pt idx="188">
                  <c:v>2/9/2015</c:v>
                </c:pt>
                <c:pt idx="189">
                  <c:v>3/29/2016</c:v>
                </c:pt>
                <c:pt idx="190">
                  <c:v>2/1/2016</c:v>
                </c:pt>
                <c:pt idx="191">
                  <c:v>3/18/2015</c:v>
                </c:pt>
                <c:pt idx="192">
                  <c:v>11/7/2014</c:v>
                </c:pt>
                <c:pt idx="193">
                  <c:v>3/21/2014</c:v>
                </c:pt>
                <c:pt idx="194">
                  <c:v>2/16/2016</c:v>
                </c:pt>
                <c:pt idx="195">
                  <c:v>12/7/2016</c:v>
                </c:pt>
                <c:pt idx="196">
                  <c:v>3/12/2015</c:v>
                </c:pt>
                <c:pt idx="197">
                  <c:v>2/26/2016</c:v>
                </c:pt>
                <c:pt idx="198">
                  <c:v>3/15/2015</c:v>
                </c:pt>
                <c:pt idx="199">
                  <c:v>3/29/2012</c:v>
                </c:pt>
                <c:pt idx="200">
                  <c:v>3/16/2016</c:v>
                </c:pt>
                <c:pt idx="201">
                  <c:v>2/1/2015</c:v>
                </c:pt>
                <c:pt idx="202">
                  <c:v>3/17/2016</c:v>
                </c:pt>
                <c:pt idx="203">
                  <c:v>3/18/2014</c:v>
                </c:pt>
                <c:pt idx="204">
                  <c:v>2/24/2014</c:v>
                </c:pt>
                <c:pt idx="205">
                  <c:v>1/31/2017</c:v>
                </c:pt>
                <c:pt idx="206">
                  <c:v>11/10/2015</c:v>
                </c:pt>
                <c:pt idx="207">
                  <c:v>10/6/2014</c:v>
                </c:pt>
                <c:pt idx="208">
                  <c:v>10/11/2014</c:v>
                </c:pt>
                <c:pt idx="209">
                  <c:v>1/25/2013</c:v>
                </c:pt>
                <c:pt idx="210">
                  <c:v>10/11/2016</c:v>
                </c:pt>
                <c:pt idx="211">
                  <c:v>11/30/2015</c:v>
                </c:pt>
                <c:pt idx="212">
                  <c:v>10/12/2015</c:v>
                </c:pt>
                <c:pt idx="213">
                  <c:v>11/1/2013</c:v>
                </c:pt>
                <c:pt idx="214">
                  <c:v>10/14/2013</c:v>
                </c:pt>
                <c:pt idx="215">
                  <c:v>11/14/2016</c:v>
                </c:pt>
                <c:pt idx="216">
                  <c:v>10/14/2014</c:v>
                </c:pt>
                <c:pt idx="217">
                  <c:v>11/18/2016</c:v>
                </c:pt>
                <c:pt idx="218">
                  <c:v>1/16/2015</c:v>
                </c:pt>
                <c:pt idx="219">
                  <c:v>11/28/2016</c:v>
                </c:pt>
                <c:pt idx="220">
                  <c:v>11/4/2015</c:v>
                </c:pt>
                <c:pt idx="221">
                  <c:v>10/10/2012</c:v>
                </c:pt>
                <c:pt idx="222">
                  <c:v>1/17/2017</c:v>
                </c:pt>
                <c:pt idx="223">
                  <c:v>10/7/2015</c:v>
                </c:pt>
                <c:pt idx="224">
                  <c:v>10/17/2016</c:v>
                </c:pt>
                <c:pt idx="225">
                  <c:v>1/25/2012</c:v>
                </c:pt>
                <c:pt idx="226">
                  <c:v>10/18/2016</c:v>
                </c:pt>
                <c:pt idx="227">
                  <c:v>11/13/2012</c:v>
                </c:pt>
                <c:pt idx="228">
                  <c:v>10/19/2015</c:v>
                </c:pt>
                <c:pt idx="229">
                  <c:v>11/15/2012</c:v>
                </c:pt>
                <c:pt idx="230">
                  <c:v>1/20/2015</c:v>
                </c:pt>
                <c:pt idx="231">
                  <c:v>1/30/2013</c:v>
                </c:pt>
                <c:pt idx="232">
                  <c:v>10/20/2015</c:v>
                </c:pt>
                <c:pt idx="233">
                  <c:v>1/31/2012</c:v>
                </c:pt>
                <c:pt idx="234">
                  <c:v>1/21/2011</c:v>
                </c:pt>
                <c:pt idx="235">
                  <c:v>1/14/2015</c:v>
                </c:pt>
                <c:pt idx="236">
                  <c:v>10/28/2011</c:v>
                </c:pt>
                <c:pt idx="237">
                  <c:v>10/1/2015</c:v>
                </c:pt>
                <c:pt idx="238">
                  <c:v>1/12/2011</c:v>
                </c:pt>
                <c:pt idx="239">
                  <c:v>11/30/2016</c:v>
                </c:pt>
                <c:pt idx="240">
                  <c:v>1/23/2017</c:v>
                </c:pt>
                <c:pt idx="241">
                  <c:v>1/24/2017</c:v>
                </c:pt>
                <c:pt idx="242">
                  <c:v>10/2/2014</c:v>
                </c:pt>
                <c:pt idx="243">
                  <c:v>9/26/2016</c:v>
                </c:pt>
                <c:pt idx="244">
                  <c:v>9/15/2016</c:v>
                </c:pt>
                <c:pt idx="245">
                  <c:v>7/6/2016</c:v>
                </c:pt>
                <c:pt idx="246">
                  <c:v>8/10/2011</c:v>
                </c:pt>
                <c:pt idx="247">
                  <c:v>9/20/2014</c:v>
                </c:pt>
                <c:pt idx="248">
                  <c:v>7/20/2010</c:v>
                </c:pt>
                <c:pt idx="249">
                  <c:v>9/5/2015</c:v>
                </c:pt>
                <c:pt idx="250">
                  <c:v>7/20/2015</c:v>
                </c:pt>
                <c:pt idx="251">
                  <c:v>9/13/2016</c:v>
                </c:pt>
                <c:pt idx="252">
                  <c:v>7/20/2016</c:v>
                </c:pt>
                <c:pt idx="253">
                  <c:v>9/18/2013</c:v>
                </c:pt>
                <c:pt idx="254">
                  <c:v>7/10/2015</c:v>
                </c:pt>
                <c:pt idx="255">
                  <c:v>6/9/2014</c:v>
                </c:pt>
                <c:pt idx="256">
                  <c:v>7/21/2016</c:v>
                </c:pt>
                <c:pt idx="257">
                  <c:v>9/30/2013</c:v>
                </c:pt>
                <c:pt idx="258">
                  <c:v>7/15/2014</c:v>
                </c:pt>
                <c:pt idx="259">
                  <c:v>9/7/2014</c:v>
                </c:pt>
                <c:pt idx="260">
                  <c:v>7/12/2016</c:v>
                </c:pt>
                <c:pt idx="261">
                  <c:v>9/11/2014</c:v>
                </c:pt>
                <c:pt idx="262">
                  <c:v>8/18/2014</c:v>
                </c:pt>
                <c:pt idx="263">
                  <c:v>7/8/2013</c:v>
                </c:pt>
                <c:pt idx="264">
                  <c:v>7/23/2012</c:v>
                </c:pt>
                <c:pt idx="265">
                  <c:v>7/18/2015</c:v>
                </c:pt>
                <c:pt idx="266">
                  <c:v>8/18/2016</c:v>
                </c:pt>
                <c:pt idx="267">
                  <c:v>9/2/2011</c:v>
                </c:pt>
                <c:pt idx="268">
                  <c:v>7/23/2015</c:v>
                </c:pt>
                <c:pt idx="269">
                  <c:v>7/13/2015</c:v>
                </c:pt>
                <c:pt idx="270">
                  <c:v>9/9/2015</c:v>
                </c:pt>
                <c:pt idx="271">
                  <c:v>9/25/2015</c:v>
                </c:pt>
                <c:pt idx="272">
                  <c:v>8/21/2014</c:v>
                </c:pt>
                <c:pt idx="273">
                  <c:v>9/29/2013</c:v>
                </c:pt>
                <c:pt idx="274">
                  <c:v>8/22/2014</c:v>
                </c:pt>
                <c:pt idx="275">
                  <c:v>9/30/2015</c:v>
                </c:pt>
                <c:pt idx="276">
                  <c:v>6/8/2012</c:v>
                </c:pt>
                <c:pt idx="277">
                  <c:v>9/6/2015</c:v>
                </c:pt>
                <c:pt idx="278">
                  <c:v>7/16/2012</c:v>
                </c:pt>
                <c:pt idx="279">
                  <c:v>8/1/2015</c:v>
                </c:pt>
                <c:pt idx="280">
                  <c:v>8/23/2016</c:v>
                </c:pt>
                <c:pt idx="281">
                  <c:v>9/1/2016</c:v>
                </c:pt>
                <c:pt idx="282">
                  <c:v>8/24/2014</c:v>
                </c:pt>
                <c:pt idx="283">
                  <c:v>7/17/2012</c:v>
                </c:pt>
                <c:pt idx="284">
                  <c:v>8/25/2016</c:v>
                </c:pt>
                <c:pt idx="285">
                  <c:v>7/17/2014</c:v>
                </c:pt>
                <c:pt idx="286">
                  <c:v>7/26/2012</c:v>
                </c:pt>
                <c:pt idx="287">
                  <c:v>7/18/2014</c:v>
                </c:pt>
                <c:pt idx="288">
                  <c:v>7/26/2014</c:v>
                </c:pt>
                <c:pt idx="289">
                  <c:v>9/16/2015</c:v>
                </c:pt>
                <c:pt idx="290">
                  <c:v>8/27/2016</c:v>
                </c:pt>
                <c:pt idx="291">
                  <c:v>9/17/2015</c:v>
                </c:pt>
                <c:pt idx="292">
                  <c:v>7/16/2014</c:v>
                </c:pt>
                <c:pt idx="293">
                  <c:v>9/19/2014</c:v>
                </c:pt>
                <c:pt idx="294">
                  <c:v>7/28/2015</c:v>
                </c:pt>
                <c:pt idx="295">
                  <c:v>9/2/2014</c:v>
                </c:pt>
                <c:pt idx="296">
                  <c:v>7/30/2014</c:v>
                </c:pt>
                <c:pt idx="297">
                  <c:v>7/18/2016</c:v>
                </c:pt>
                <c:pt idx="298">
                  <c:v>8/3/2016</c:v>
                </c:pt>
                <c:pt idx="299">
                  <c:v>9/22/2014</c:v>
                </c:pt>
                <c:pt idx="300">
                  <c:v>8/30/2011</c:v>
                </c:pt>
                <c:pt idx="301">
                  <c:v>9/24/2012</c:v>
                </c:pt>
                <c:pt idx="302">
                  <c:v>8/30/2014</c:v>
                </c:pt>
                <c:pt idx="303">
                  <c:v>9/26/2013</c:v>
                </c:pt>
                <c:pt idx="304">
                  <c:v>7/16/2016</c:v>
                </c:pt>
                <c:pt idx="305">
                  <c:v>8/1/2012</c:v>
                </c:pt>
                <c:pt idx="306">
                  <c:v>8/31/2014</c:v>
                </c:pt>
                <c:pt idx="307">
                  <c:v>9/3/2015</c:v>
                </c:pt>
                <c:pt idx="308">
                  <c:v>7/5/2016</c:v>
                </c:pt>
                <c:pt idx="309">
                  <c:v>9/30/2014</c:v>
                </c:pt>
                <c:pt idx="310">
                  <c:v>8/5/2015</c:v>
                </c:pt>
                <c:pt idx="311">
                  <c:v>9/5/2014</c:v>
                </c:pt>
                <c:pt idx="312">
                  <c:v>8/6/2015</c:v>
                </c:pt>
                <c:pt idx="313">
                  <c:v>9/6/2014</c:v>
                </c:pt>
                <c:pt idx="314">
                  <c:v>7/6/2011</c:v>
                </c:pt>
                <c:pt idx="315">
                  <c:v>7/1/2015</c:v>
                </c:pt>
                <c:pt idx="316">
                  <c:v>8/8/2016</c:v>
                </c:pt>
                <c:pt idx="317">
                  <c:v>9/9/2011</c:v>
                </c:pt>
                <c:pt idx="318">
                  <c:v>8/9/2015</c:v>
                </c:pt>
                <c:pt idx="319">
                  <c:v>8/9/2016</c:v>
                </c:pt>
                <c:pt idx="320">
                  <c:v>8/2/2015</c:v>
                </c:pt>
                <c:pt idx="321">
                  <c:v>8/20/2014</c:v>
                </c:pt>
                <c:pt idx="322">
                  <c:v>8/23/2011</c:v>
                </c:pt>
                <c:pt idx="323">
                  <c:v>6/24/2011</c:v>
                </c:pt>
                <c:pt idx="324">
                  <c:v>4/25/2016</c:v>
                </c:pt>
                <c:pt idx="325">
                  <c:v>5/6/2015</c:v>
                </c:pt>
                <c:pt idx="326">
                  <c:v>3/9/2016</c:v>
                </c:pt>
                <c:pt idx="327">
                  <c:v>6/13/2014</c:v>
                </c:pt>
                <c:pt idx="328">
                  <c:v>4/30/2014</c:v>
                </c:pt>
                <c:pt idx="329">
                  <c:v>6/28/2016</c:v>
                </c:pt>
                <c:pt idx="330">
                  <c:v>4/2/2014</c:v>
                </c:pt>
                <c:pt idx="331">
                  <c:v>5/8/2011</c:v>
                </c:pt>
                <c:pt idx="332">
                  <c:v>4/4/2012</c:v>
                </c:pt>
                <c:pt idx="333">
                  <c:v>6/10/2016</c:v>
                </c:pt>
                <c:pt idx="334">
                  <c:v>4/4/2015</c:v>
                </c:pt>
                <c:pt idx="335">
                  <c:v>6/21/2015</c:v>
                </c:pt>
                <c:pt idx="336">
                  <c:v>4/5/2011</c:v>
                </c:pt>
                <c:pt idx="337">
                  <c:v>6/25/2014</c:v>
                </c:pt>
                <c:pt idx="338">
                  <c:v>4/5/2012</c:v>
                </c:pt>
                <c:pt idx="339">
                  <c:v>6/4/2014</c:v>
                </c:pt>
                <c:pt idx="340">
                  <c:v>4/6/2013</c:v>
                </c:pt>
                <c:pt idx="341">
                  <c:v>5/7/2013</c:v>
                </c:pt>
                <c:pt idx="342">
                  <c:v>4/6/2015</c:v>
                </c:pt>
                <c:pt idx="343">
                  <c:v>5/8/2014</c:v>
                </c:pt>
                <c:pt idx="344">
                  <c:v>4/7/2014</c:v>
                </c:pt>
                <c:pt idx="345">
                  <c:v>4/14/2012</c:v>
                </c:pt>
                <c:pt idx="346">
                  <c:v>3/8/2016</c:v>
                </c:pt>
                <c:pt idx="347">
                  <c:v>6/12/2012</c:v>
                </c:pt>
                <c:pt idx="348">
                  <c:v>4/20/2015</c:v>
                </c:pt>
                <c:pt idx="349">
                  <c:v>6/15/2016</c:v>
                </c:pt>
                <c:pt idx="350">
                  <c:v>4/8/2016</c:v>
                </c:pt>
                <c:pt idx="351">
                  <c:v>6/23/2015</c:v>
                </c:pt>
                <c:pt idx="352">
                  <c:v>5/10/2012</c:v>
                </c:pt>
                <c:pt idx="353">
                  <c:v>4/29/2016</c:v>
                </c:pt>
                <c:pt idx="354">
                  <c:v>4/22/2016</c:v>
                </c:pt>
                <c:pt idx="355">
                  <c:v>6/28/2011</c:v>
                </c:pt>
                <c:pt idx="356">
                  <c:v>5/15/2014</c:v>
                </c:pt>
                <c:pt idx="357">
                  <c:v>6/3/2014</c:v>
                </c:pt>
                <c:pt idx="358">
                  <c:v>4/23/2012</c:v>
                </c:pt>
                <c:pt idx="359">
                  <c:v>5/5/2012</c:v>
                </c:pt>
                <c:pt idx="360">
                  <c:v>5/16/2016</c:v>
                </c:pt>
                <c:pt idx="361">
                  <c:v>5/6/2016</c:v>
                </c:pt>
                <c:pt idx="362">
                  <c:v>4/23/2013</c:v>
                </c:pt>
                <c:pt idx="363">
                  <c:v>5/7/2014</c:v>
                </c:pt>
                <c:pt idx="364">
                  <c:v>5/18/2016</c:v>
                </c:pt>
                <c:pt idx="365">
                  <c:v>5/8/2012</c:v>
                </c:pt>
                <c:pt idx="366">
                  <c:v>5/19/2014</c:v>
                </c:pt>
                <c:pt idx="367">
                  <c:v>5/8/2016</c:v>
                </c:pt>
                <c:pt idx="368">
                  <c:v>5/2/2012</c:v>
                </c:pt>
                <c:pt idx="369">
                  <c:v>4/26/2012</c:v>
                </c:pt>
                <c:pt idx="370">
                  <c:v>5/2/2016</c:v>
                </c:pt>
                <c:pt idx="371">
                  <c:v>4/26/2015</c:v>
                </c:pt>
                <c:pt idx="372">
                  <c:v>4/24/2012</c:v>
                </c:pt>
                <c:pt idx="373">
                  <c:v>6/11/2015</c:v>
                </c:pt>
                <c:pt idx="374">
                  <c:v>5/21/2016</c:v>
                </c:pt>
                <c:pt idx="375">
                  <c:v>6/12/2015</c:v>
                </c:pt>
                <c:pt idx="376">
                  <c:v>5/23/2015</c:v>
                </c:pt>
                <c:pt idx="377">
                  <c:v>6/14/2016</c:v>
                </c:pt>
                <c:pt idx="378">
                  <c:v>5/24/2011</c:v>
                </c:pt>
                <c:pt idx="379">
                  <c:v>6/18/2013</c:v>
                </c:pt>
                <c:pt idx="380">
                  <c:v>5/25/2015</c:v>
                </c:pt>
                <c:pt idx="381">
                  <c:v>6/22/2015</c:v>
                </c:pt>
                <c:pt idx="382">
                  <c:v>4/24/2016</c:v>
                </c:pt>
                <c:pt idx="383">
                  <c:v>6/23/2016</c:v>
                </c:pt>
                <c:pt idx="384">
                  <c:v>6/6/2015</c:v>
                </c:pt>
                <c:pt idx="385">
                  <c:v>6/24/2014</c:v>
                </c:pt>
                <c:pt idx="386">
                  <c:v>5/28/2014</c:v>
                </c:pt>
                <c:pt idx="387">
                  <c:v>6/24/2016</c:v>
                </c:pt>
                <c:pt idx="388">
                  <c:v>4/25/2013</c:v>
                </c:pt>
                <c:pt idx="389">
                  <c:v>6/27/2014</c:v>
                </c:pt>
                <c:pt idx="390">
                  <c:v>4/12/2016</c:v>
                </c:pt>
                <c:pt idx="391">
                  <c:v>6/28/2012</c:v>
                </c:pt>
                <c:pt idx="392">
                  <c:v>5/30/2015</c:v>
                </c:pt>
                <c:pt idx="393">
                  <c:v>4/16/2014</c:v>
                </c:pt>
                <c:pt idx="394">
                  <c:v>5/31/2015</c:v>
                </c:pt>
                <c:pt idx="395">
                  <c:v>6/3/2016</c:v>
                </c:pt>
                <c:pt idx="396">
                  <c:v>5/31/2016</c:v>
                </c:pt>
                <c:pt idx="397">
                  <c:v>6/6/2014</c:v>
                </c:pt>
                <c:pt idx="398">
                  <c:v>5/4/2016</c:v>
                </c:pt>
                <c:pt idx="399">
                  <c:v>3/27/2015</c:v>
                </c:pt>
                <c:pt idx="400">
                  <c:v>2/11/2014</c:v>
                </c:pt>
                <c:pt idx="401">
                  <c:v>12/8/2014</c:v>
                </c:pt>
                <c:pt idx="402">
                  <c:v>2/19/2015</c:v>
                </c:pt>
                <c:pt idx="403">
                  <c:v>3/22/2012</c:v>
                </c:pt>
                <c:pt idx="404">
                  <c:v>11/8/2014</c:v>
                </c:pt>
                <c:pt idx="405">
                  <c:v>2/18/2016</c:v>
                </c:pt>
                <c:pt idx="406">
                  <c:v>12/17/2014</c:v>
                </c:pt>
                <c:pt idx="407">
                  <c:v>12/1/2010</c:v>
                </c:pt>
                <c:pt idx="408">
                  <c:v>2/2/2016</c:v>
                </c:pt>
                <c:pt idx="409">
                  <c:v>3/2/2012</c:v>
                </c:pt>
                <c:pt idx="410">
                  <c:v>12/18/2013</c:v>
                </c:pt>
                <c:pt idx="411">
                  <c:v>2/14/2017</c:v>
                </c:pt>
                <c:pt idx="412">
                  <c:v>2/21/2012</c:v>
                </c:pt>
                <c:pt idx="413">
                  <c:v>12/15/2016</c:v>
                </c:pt>
                <c:pt idx="414">
                  <c:v>2/21/2013</c:v>
                </c:pt>
                <c:pt idx="415">
                  <c:v>11/9/2016</c:v>
                </c:pt>
                <c:pt idx="416">
                  <c:v>2/22/2015</c:v>
                </c:pt>
                <c:pt idx="417">
                  <c:v>3/14/2016</c:v>
                </c:pt>
                <c:pt idx="418">
                  <c:v>2/22/2016</c:v>
                </c:pt>
                <c:pt idx="419">
                  <c:v>3/18/2013</c:v>
                </c:pt>
                <c:pt idx="420">
                  <c:v>12/2/2014</c:v>
                </c:pt>
                <c:pt idx="421">
                  <c:v>2/13/2017</c:v>
                </c:pt>
                <c:pt idx="422">
                  <c:v>12/2/2015</c:v>
                </c:pt>
                <c:pt idx="423">
                  <c:v>3/2/2016</c:v>
                </c:pt>
                <c:pt idx="424">
                  <c:v>3/5/2012</c:v>
                </c:pt>
                <c:pt idx="425">
                  <c:v>12/1/2015</c:v>
                </c:pt>
                <c:pt idx="426">
                  <c:v>12/20/2016</c:v>
                </c:pt>
                <c:pt idx="427">
                  <c:v>2/15/2015</c:v>
                </c:pt>
                <c:pt idx="428">
                  <c:v>12/22/2014</c:v>
                </c:pt>
                <c:pt idx="429">
                  <c:v>3/28/2016</c:v>
                </c:pt>
                <c:pt idx="430">
                  <c:v>2/26/2015</c:v>
                </c:pt>
                <c:pt idx="431">
                  <c:v>12/16/2011</c:v>
                </c:pt>
                <c:pt idx="432">
                  <c:v>11/8/2016</c:v>
                </c:pt>
                <c:pt idx="433">
                  <c:v>3/4/2016</c:v>
                </c:pt>
                <c:pt idx="434">
                  <c:v>2/27/2015</c:v>
                </c:pt>
                <c:pt idx="435">
                  <c:v>3/10/2015</c:v>
                </c:pt>
                <c:pt idx="436">
                  <c:v>2/29/2016</c:v>
                </c:pt>
                <c:pt idx="437">
                  <c:v>3/13/2016</c:v>
                </c:pt>
                <c:pt idx="438">
                  <c:v>2/3/2014</c:v>
                </c:pt>
                <c:pt idx="439">
                  <c:v>12/9/2014</c:v>
                </c:pt>
                <c:pt idx="440">
                  <c:v>12/27/2012</c:v>
                </c:pt>
                <c:pt idx="441">
                  <c:v>12/1/2014</c:v>
                </c:pt>
                <c:pt idx="442">
                  <c:v>2/4/2015</c:v>
                </c:pt>
                <c:pt idx="443">
                  <c:v>2/10/2015</c:v>
                </c:pt>
                <c:pt idx="444">
                  <c:v>2/5/2015</c:v>
                </c:pt>
                <c:pt idx="445">
                  <c:v>3/18/2016</c:v>
                </c:pt>
                <c:pt idx="446">
                  <c:v>2/5/2016</c:v>
                </c:pt>
                <c:pt idx="447">
                  <c:v>3/19/2015</c:v>
                </c:pt>
                <c:pt idx="448">
                  <c:v>2/6/2012</c:v>
                </c:pt>
                <c:pt idx="449">
                  <c:v>3/2/2015</c:v>
                </c:pt>
                <c:pt idx="450">
                  <c:v>2/6/2015</c:v>
                </c:pt>
                <c:pt idx="451">
                  <c:v>2/14/2013</c:v>
                </c:pt>
                <c:pt idx="452">
                  <c:v>11/9/2015</c:v>
                </c:pt>
                <c:pt idx="453">
                  <c:v>3/22/2013</c:v>
                </c:pt>
                <c:pt idx="454">
                  <c:v>12/3/2012</c:v>
                </c:pt>
                <c:pt idx="455">
                  <c:v>3/24/2011</c:v>
                </c:pt>
                <c:pt idx="456">
                  <c:v>2/7/2015</c:v>
                </c:pt>
                <c:pt idx="457">
                  <c:v>3/25/2015</c:v>
                </c:pt>
                <c:pt idx="458">
                  <c:v>12/3/2013</c:v>
                </c:pt>
                <c:pt idx="459">
                  <c:v>2/15/2016</c:v>
                </c:pt>
                <c:pt idx="460">
                  <c:v>12/3/2015</c:v>
                </c:pt>
                <c:pt idx="461">
                  <c:v>12/1/2016</c:v>
                </c:pt>
                <c:pt idx="462">
                  <c:v>2/8/2015</c:v>
                </c:pt>
                <c:pt idx="463">
                  <c:v>11/5/2014</c:v>
                </c:pt>
                <c:pt idx="464">
                  <c:v>2/8/2017</c:v>
                </c:pt>
                <c:pt idx="465">
                  <c:v>3/30/2011</c:v>
                </c:pt>
                <c:pt idx="466">
                  <c:v>12/6/2011</c:v>
                </c:pt>
                <c:pt idx="467">
                  <c:v>3/30/2016</c:v>
                </c:pt>
                <c:pt idx="468">
                  <c:v>2/9/2016</c:v>
                </c:pt>
                <c:pt idx="469">
                  <c:v>3/4/2015</c:v>
                </c:pt>
                <c:pt idx="470">
                  <c:v>12/6/2012</c:v>
                </c:pt>
                <c:pt idx="471">
                  <c:v>2/19/2013</c:v>
                </c:pt>
                <c:pt idx="472">
                  <c:v>12/6/2016</c:v>
                </c:pt>
                <c:pt idx="473">
                  <c:v>2/24/2015</c:v>
                </c:pt>
                <c:pt idx="474">
                  <c:v>2/2/2017</c:v>
                </c:pt>
                <c:pt idx="475">
                  <c:v>10/21/2016</c:v>
                </c:pt>
                <c:pt idx="476">
                  <c:v>1/18/2016</c:v>
                </c:pt>
                <c:pt idx="477">
                  <c:v>10/5/2015</c:v>
                </c:pt>
                <c:pt idx="478">
                  <c:v>1/24/2014</c:v>
                </c:pt>
                <c:pt idx="479">
                  <c:v>11/22/2016</c:v>
                </c:pt>
                <c:pt idx="480">
                  <c:v>1/1/2016</c:v>
                </c:pt>
                <c:pt idx="481">
                  <c:v>10/3/2013</c:v>
                </c:pt>
                <c:pt idx="482">
                  <c:v>1/25/2016</c:v>
                </c:pt>
                <c:pt idx="483">
                  <c:v>11/10/2014</c:v>
                </c:pt>
                <c:pt idx="484">
                  <c:v>1/26/2017</c:v>
                </c:pt>
                <c:pt idx="485">
                  <c:v>1/19/2012</c:v>
                </c:pt>
                <c:pt idx="486">
                  <c:v>1/27/2014</c:v>
                </c:pt>
                <c:pt idx="487">
                  <c:v>11/28/2014</c:v>
                </c:pt>
                <c:pt idx="488">
                  <c:v>1/27/2016</c:v>
                </c:pt>
                <c:pt idx="489">
                  <c:v>10/26/2015</c:v>
                </c:pt>
                <c:pt idx="490">
                  <c:v>1/28/2014</c:v>
                </c:pt>
                <c:pt idx="491">
                  <c:v>1/16/2017</c:v>
                </c:pt>
                <c:pt idx="492">
                  <c:v>1/28/2015</c:v>
                </c:pt>
                <c:pt idx="493">
                  <c:v>10/9/2014</c:v>
                </c:pt>
                <c:pt idx="494">
                  <c:v>1/29/2015</c:v>
                </c:pt>
                <c:pt idx="495">
                  <c:v>11/14/2015</c:v>
                </c:pt>
                <c:pt idx="496">
                  <c:v>1/12/2017</c:v>
                </c:pt>
                <c:pt idx="497">
                  <c:v>11/16/2016</c:v>
                </c:pt>
                <c:pt idx="498">
                  <c:v>1/31/2016</c:v>
                </c:pt>
                <c:pt idx="499">
                  <c:v>11/2/2016</c:v>
                </c:pt>
                <c:pt idx="500">
                  <c:v>1/6/2015</c:v>
                </c:pt>
                <c:pt idx="501">
                  <c:v>11/25/2013</c:v>
                </c:pt>
                <c:pt idx="502">
                  <c:v>1/6/2017</c:v>
                </c:pt>
                <c:pt idx="503">
                  <c:v>11/29/2016</c:v>
                </c:pt>
                <c:pt idx="504">
                  <c:v>1/7/2014</c:v>
                </c:pt>
                <c:pt idx="505">
                  <c:v>10/23/2012</c:v>
                </c:pt>
                <c:pt idx="506">
                  <c:v>10/1/2014</c:v>
                </c:pt>
                <c:pt idx="507">
                  <c:v>10/28/2014</c:v>
                </c:pt>
                <c:pt idx="508">
                  <c:v>1/13/2015</c:v>
                </c:pt>
                <c:pt idx="509">
                  <c:v>10/31/2013</c:v>
                </c:pt>
                <c:pt idx="510">
                  <c:v>10/1/2016</c:v>
                </c:pt>
                <c:pt idx="511">
                  <c:v>10/4/2016</c:v>
                </c:pt>
                <c:pt idx="512">
                  <c:v>1/13/2016</c:v>
                </c:pt>
                <c:pt idx="513">
                  <c:v>1/17/2012</c:v>
                </c:pt>
                <c:pt idx="514">
                  <c:v>10/10/2013</c:v>
                </c:pt>
                <c:pt idx="515">
                  <c:v>11/1/2014</c:v>
                </c:pt>
                <c:pt idx="516">
                  <c:v>10/12/2016</c:v>
                </c:pt>
                <c:pt idx="517">
                  <c:v>11/12/2014</c:v>
                </c:pt>
                <c:pt idx="518">
                  <c:v>10/13/2015</c:v>
                </c:pt>
                <c:pt idx="519">
                  <c:v>1/18/2014</c:v>
                </c:pt>
                <c:pt idx="520">
                  <c:v>10/13/2016</c:v>
                </c:pt>
                <c:pt idx="521">
                  <c:v>11/16/2015</c:v>
                </c:pt>
                <c:pt idx="522">
                  <c:v>1/14/2016</c:v>
                </c:pt>
                <c:pt idx="523">
                  <c:v>11/18/2014</c:v>
                </c:pt>
                <c:pt idx="524">
                  <c:v>10/16/2014</c:v>
                </c:pt>
                <c:pt idx="525">
                  <c:v>11/19/2016</c:v>
                </c:pt>
                <c:pt idx="526">
                  <c:v>10/17/2015</c:v>
                </c:pt>
                <c:pt idx="527">
                  <c:v>11/20/2014</c:v>
                </c:pt>
                <c:pt idx="528">
                  <c:v>1/15/2015</c:v>
                </c:pt>
                <c:pt idx="529">
                  <c:v>11/23/2016</c:v>
                </c:pt>
                <c:pt idx="530">
                  <c:v>10/19/2014</c:v>
                </c:pt>
                <c:pt idx="531">
                  <c:v>11/25/2014</c:v>
                </c:pt>
                <c:pt idx="532">
                  <c:v>10/2/2012</c:v>
                </c:pt>
                <c:pt idx="533">
                  <c:v>1/2/2013</c:v>
                </c:pt>
                <c:pt idx="534">
                  <c:v>10/2/2015</c:v>
                </c:pt>
                <c:pt idx="535">
                  <c:v>11/3/2014</c:v>
                </c:pt>
                <c:pt idx="536">
                  <c:v>10/21/2014</c:v>
                </c:pt>
                <c:pt idx="537">
                  <c:v>10/25/2013</c:v>
                </c:pt>
                <c:pt idx="538">
                  <c:v>9/21/2012</c:v>
                </c:pt>
                <c:pt idx="539">
                  <c:v>7/19/2010</c:v>
                </c:pt>
                <c:pt idx="540">
                  <c:v>9/6/2012</c:v>
                </c:pt>
                <c:pt idx="541">
                  <c:v>7/9/2013</c:v>
                </c:pt>
                <c:pt idx="542">
                  <c:v>7/3/2015</c:v>
                </c:pt>
                <c:pt idx="543">
                  <c:v>7/19/2014</c:v>
                </c:pt>
                <c:pt idx="544">
                  <c:v>9/26/2015</c:v>
                </c:pt>
                <c:pt idx="545">
                  <c:v>7/9/2015</c:v>
                </c:pt>
                <c:pt idx="546">
                  <c:v>8/5/2013</c:v>
                </c:pt>
                <c:pt idx="547">
                  <c:v>7/9/2016</c:v>
                </c:pt>
                <c:pt idx="548">
                  <c:v>9/11/2013</c:v>
                </c:pt>
                <c:pt idx="549">
                  <c:v>8/1/2013</c:v>
                </c:pt>
                <c:pt idx="550">
                  <c:v>7/30/2012</c:v>
                </c:pt>
                <c:pt idx="551">
                  <c:v>7/11/2015</c:v>
                </c:pt>
                <c:pt idx="552">
                  <c:v>9/24/2011</c:v>
                </c:pt>
                <c:pt idx="553">
                  <c:v>8/1/2016</c:v>
                </c:pt>
                <c:pt idx="554">
                  <c:v>9/30/2016</c:v>
                </c:pt>
                <c:pt idx="555">
                  <c:v>8/10/2014</c:v>
                </c:pt>
                <c:pt idx="556">
                  <c:v>9/8/2010</c:v>
                </c:pt>
                <c:pt idx="557">
                  <c:v>7/12/2014</c:v>
                </c:pt>
                <c:pt idx="558">
                  <c:v>7/27/2014</c:v>
                </c:pt>
                <c:pt idx="559">
                  <c:v>7/12/2015</c:v>
                </c:pt>
                <c:pt idx="560">
                  <c:v>7/28/2014</c:v>
                </c:pt>
                <c:pt idx="561">
                  <c:v>8/11/2016</c:v>
                </c:pt>
                <c:pt idx="562">
                  <c:v>9/14/2009</c:v>
                </c:pt>
                <c:pt idx="563">
                  <c:v>7/20/2012</c:v>
                </c:pt>
                <c:pt idx="564">
                  <c:v>9/16/2013</c:v>
                </c:pt>
                <c:pt idx="565">
                  <c:v>8/12/2015</c:v>
                </c:pt>
                <c:pt idx="566">
                  <c:v>7/31/2012</c:v>
                </c:pt>
                <c:pt idx="567">
                  <c:v>8/13/2014</c:v>
                </c:pt>
                <c:pt idx="568">
                  <c:v>9/22/2015</c:v>
                </c:pt>
                <c:pt idx="569">
                  <c:v>8/13/2015</c:v>
                </c:pt>
                <c:pt idx="570">
                  <c:v>7/5/2011</c:v>
                </c:pt>
                <c:pt idx="571">
                  <c:v>8/14/2012</c:v>
                </c:pt>
                <c:pt idx="572">
                  <c:v>9/3/2014</c:v>
                </c:pt>
                <c:pt idx="573">
                  <c:v>8/14/2013</c:v>
                </c:pt>
                <c:pt idx="574">
                  <c:v>9/5/2012</c:v>
                </c:pt>
                <c:pt idx="575">
                  <c:v>6/8/2014</c:v>
                </c:pt>
                <c:pt idx="576">
                  <c:v>9/7/2011</c:v>
                </c:pt>
                <c:pt idx="577">
                  <c:v>7/13/2009</c:v>
                </c:pt>
                <c:pt idx="578">
                  <c:v>7/11/2013</c:v>
                </c:pt>
                <c:pt idx="579">
                  <c:v>8/14/2016</c:v>
                </c:pt>
                <c:pt idx="580">
                  <c:v>8/6/2011</c:v>
                </c:pt>
                <c:pt idx="581">
                  <c:v>8/15/2012</c:v>
                </c:pt>
                <c:pt idx="582">
                  <c:v>8/7/2014</c:v>
                </c:pt>
                <c:pt idx="583">
                  <c:v>8/15/2014</c:v>
                </c:pt>
                <c:pt idx="584">
                  <c:v>8/9/2014</c:v>
                </c:pt>
                <c:pt idx="585">
                  <c:v>8/15/2016</c:v>
                </c:pt>
                <c:pt idx="586">
                  <c:v>9/1/2014</c:v>
                </c:pt>
                <c:pt idx="587">
                  <c:v>8/16/2011</c:v>
                </c:pt>
                <c:pt idx="588">
                  <c:v>9/12/2012</c:v>
                </c:pt>
                <c:pt idx="589">
                  <c:v>8/16/2013</c:v>
                </c:pt>
                <c:pt idx="590">
                  <c:v>7/3/2013</c:v>
                </c:pt>
                <c:pt idx="591">
                  <c:v>8/16/2015</c:v>
                </c:pt>
                <c:pt idx="592">
                  <c:v>7/3/2016</c:v>
                </c:pt>
                <c:pt idx="593">
                  <c:v>8/16/2016</c:v>
                </c:pt>
                <c:pt idx="594">
                  <c:v>9/16/2016</c:v>
                </c:pt>
                <c:pt idx="595">
                  <c:v>8/17/2011</c:v>
                </c:pt>
                <c:pt idx="596">
                  <c:v>7/30/2016</c:v>
                </c:pt>
                <c:pt idx="597">
                  <c:v>8/17/2014</c:v>
                </c:pt>
                <c:pt idx="598">
                  <c:v>9/20/2011</c:v>
                </c:pt>
                <c:pt idx="599">
                  <c:v>7/13/2014</c:v>
                </c:pt>
                <c:pt idx="600">
                  <c:v>9/22/2011</c:v>
                </c:pt>
                <c:pt idx="601">
                  <c:v>7/21/2015</c:v>
                </c:pt>
                <c:pt idx="602">
                  <c:v>9/23/2014</c:v>
                </c:pt>
                <c:pt idx="603">
                  <c:v>6/9/2015</c:v>
                </c:pt>
                <c:pt idx="604">
                  <c:v>9/24/2015</c:v>
                </c:pt>
                <c:pt idx="605">
                  <c:v>7/22/2011</c:v>
                </c:pt>
                <c:pt idx="606">
                  <c:v>9/26/2012</c:v>
                </c:pt>
                <c:pt idx="607">
                  <c:v>8/19/2014</c:v>
                </c:pt>
                <c:pt idx="608">
                  <c:v>9/27/2016</c:v>
                </c:pt>
                <c:pt idx="609">
                  <c:v>8/19/2015</c:v>
                </c:pt>
                <c:pt idx="610">
                  <c:v>7/6/2015</c:v>
                </c:pt>
                <c:pt idx="611">
                  <c:v>8/2/2011</c:v>
                </c:pt>
                <c:pt idx="612">
                  <c:v>9/4/2013</c:v>
                </c:pt>
                <c:pt idx="613">
                  <c:v>8/2/2014</c:v>
                </c:pt>
                <c:pt idx="614">
                  <c:v>7/11/2011</c:v>
                </c:pt>
                <c:pt idx="615">
                  <c:v>7/22/2012</c:v>
                </c:pt>
                <c:pt idx="616">
                  <c:v>7/17/2015</c:v>
                </c:pt>
                <c:pt idx="617">
                  <c:v>8/2/2016</c:v>
                </c:pt>
                <c:pt idx="618">
                  <c:v>7/8/2012</c:v>
                </c:pt>
                <c:pt idx="619">
                  <c:v>8/20/2013</c:v>
                </c:pt>
                <c:pt idx="620">
                  <c:v>9/9/2010</c:v>
                </c:pt>
                <c:pt idx="621">
                  <c:v>7/22/2013</c:v>
                </c:pt>
                <c:pt idx="622">
                  <c:v>9/9/2016</c:v>
                </c:pt>
                <c:pt idx="623">
                  <c:v>8/20/2015</c:v>
                </c:pt>
                <c:pt idx="624">
                  <c:v>8/5/2014</c:v>
                </c:pt>
                <c:pt idx="625">
                  <c:v>8/20/2016</c:v>
                </c:pt>
                <c:pt idx="626">
                  <c:v>8/6/2012</c:v>
                </c:pt>
                <c:pt idx="627">
                  <c:v>8/21/2013</c:v>
                </c:pt>
                <c:pt idx="628">
                  <c:v>8/7/2013</c:v>
                </c:pt>
                <c:pt idx="629">
                  <c:v>8/21/2015</c:v>
                </c:pt>
                <c:pt idx="630">
                  <c:v>8/7/2015</c:v>
                </c:pt>
                <c:pt idx="631">
                  <c:v>8/22/2012</c:v>
                </c:pt>
                <c:pt idx="632">
                  <c:v>8/9/2013</c:v>
                </c:pt>
                <c:pt idx="633">
                  <c:v>8/22/2016</c:v>
                </c:pt>
                <c:pt idx="634">
                  <c:v>7/28/2013</c:v>
                </c:pt>
                <c:pt idx="635">
                  <c:v>7/22/2016</c:v>
                </c:pt>
                <c:pt idx="636">
                  <c:v>9/1/2013</c:v>
                </c:pt>
                <c:pt idx="637">
                  <c:v>8/23/2013</c:v>
                </c:pt>
                <c:pt idx="638">
                  <c:v>9/11/2012</c:v>
                </c:pt>
                <c:pt idx="639">
                  <c:v>8/23/2015</c:v>
                </c:pt>
                <c:pt idx="640">
                  <c:v>7/29/2011</c:v>
                </c:pt>
                <c:pt idx="641">
                  <c:v>7/23/2014</c:v>
                </c:pt>
                <c:pt idx="642">
                  <c:v>7/29/2013</c:v>
                </c:pt>
                <c:pt idx="643">
                  <c:v>8/24/2012</c:v>
                </c:pt>
                <c:pt idx="644">
                  <c:v>7/29/2015</c:v>
                </c:pt>
                <c:pt idx="645">
                  <c:v>7/1/2014</c:v>
                </c:pt>
                <c:pt idx="646">
                  <c:v>9/15/2010</c:v>
                </c:pt>
                <c:pt idx="647">
                  <c:v>8/24/2015</c:v>
                </c:pt>
                <c:pt idx="648">
                  <c:v>9/15/2015</c:v>
                </c:pt>
                <c:pt idx="649">
                  <c:v>8/24/2016</c:v>
                </c:pt>
                <c:pt idx="650">
                  <c:v>9/16/2011</c:v>
                </c:pt>
                <c:pt idx="651">
                  <c:v>8/25/2009</c:v>
                </c:pt>
                <c:pt idx="652">
                  <c:v>9/16/2014</c:v>
                </c:pt>
                <c:pt idx="653">
                  <c:v>8/25/2012</c:v>
                </c:pt>
                <c:pt idx="654">
                  <c:v>9/17/2012</c:v>
                </c:pt>
                <c:pt idx="655">
                  <c:v>8/25/2014</c:v>
                </c:pt>
                <c:pt idx="656">
                  <c:v>9/18/2014</c:v>
                </c:pt>
                <c:pt idx="657">
                  <c:v>8/25/2015</c:v>
                </c:pt>
                <c:pt idx="658">
                  <c:v>9/19/2016</c:v>
                </c:pt>
                <c:pt idx="659">
                  <c:v>7/23/2016</c:v>
                </c:pt>
                <c:pt idx="660">
                  <c:v>7/31/2013</c:v>
                </c:pt>
                <c:pt idx="661">
                  <c:v>8/26/2010</c:v>
                </c:pt>
                <c:pt idx="662">
                  <c:v>7/10/2014</c:v>
                </c:pt>
                <c:pt idx="663">
                  <c:v>8/26/2012</c:v>
                </c:pt>
                <c:pt idx="664">
                  <c:v>9/21/2016</c:v>
                </c:pt>
                <c:pt idx="665">
                  <c:v>7/24/2014</c:v>
                </c:pt>
                <c:pt idx="666">
                  <c:v>9/22/2012</c:v>
                </c:pt>
                <c:pt idx="667">
                  <c:v>8/26/2015</c:v>
                </c:pt>
                <c:pt idx="668">
                  <c:v>9/23/2009</c:v>
                </c:pt>
                <c:pt idx="669">
                  <c:v>8/26/2016</c:v>
                </c:pt>
                <c:pt idx="670">
                  <c:v>9/23/2016</c:v>
                </c:pt>
                <c:pt idx="671">
                  <c:v>7/24/2015</c:v>
                </c:pt>
                <c:pt idx="672">
                  <c:v>7/4/2016</c:v>
                </c:pt>
                <c:pt idx="673">
                  <c:v>8/27/2015</c:v>
                </c:pt>
                <c:pt idx="674">
                  <c:v>9/25/2013</c:v>
                </c:pt>
                <c:pt idx="675">
                  <c:v>7/25/2014</c:v>
                </c:pt>
                <c:pt idx="676">
                  <c:v>9/26/2011</c:v>
                </c:pt>
                <c:pt idx="677">
                  <c:v>8/28/2011</c:v>
                </c:pt>
                <c:pt idx="678">
                  <c:v>7/5/2012</c:v>
                </c:pt>
                <c:pt idx="679">
                  <c:v>8/28/2012</c:v>
                </c:pt>
                <c:pt idx="680">
                  <c:v>9/27/2014</c:v>
                </c:pt>
                <c:pt idx="681">
                  <c:v>8/29/2012</c:v>
                </c:pt>
                <c:pt idx="682">
                  <c:v>7/16/2015</c:v>
                </c:pt>
                <c:pt idx="683">
                  <c:v>8/29/2014</c:v>
                </c:pt>
                <c:pt idx="684">
                  <c:v>7/6/2014</c:v>
                </c:pt>
                <c:pt idx="685">
                  <c:v>7/14/2016</c:v>
                </c:pt>
                <c:pt idx="686">
                  <c:v>7/10/2016</c:v>
                </c:pt>
                <c:pt idx="687">
                  <c:v>8/3/2011</c:v>
                </c:pt>
                <c:pt idx="688">
                  <c:v>9/4/2012</c:v>
                </c:pt>
                <c:pt idx="689">
                  <c:v>7/26/2011</c:v>
                </c:pt>
                <c:pt idx="690">
                  <c:v>9/4/2014</c:v>
                </c:pt>
                <c:pt idx="691">
                  <c:v>6/8/2016</c:v>
                </c:pt>
                <c:pt idx="692">
                  <c:v>7/7/2011</c:v>
                </c:pt>
                <c:pt idx="693">
                  <c:v>8/30/2012</c:v>
                </c:pt>
                <c:pt idx="694">
                  <c:v>9/5/2016</c:v>
                </c:pt>
                <c:pt idx="695">
                  <c:v>7/1/2016</c:v>
                </c:pt>
                <c:pt idx="696">
                  <c:v>9/6/2013</c:v>
                </c:pt>
                <c:pt idx="697">
                  <c:v>7/15/2016</c:v>
                </c:pt>
                <c:pt idx="698">
                  <c:v>7/8/2011</c:v>
                </c:pt>
                <c:pt idx="699">
                  <c:v>8/31/2012</c:v>
                </c:pt>
                <c:pt idx="700">
                  <c:v>9/7/2013</c:v>
                </c:pt>
                <c:pt idx="701">
                  <c:v>7/26/2016</c:v>
                </c:pt>
                <c:pt idx="702">
                  <c:v>9/7/2015</c:v>
                </c:pt>
                <c:pt idx="703">
                  <c:v>8/31/2015</c:v>
                </c:pt>
                <c:pt idx="704">
                  <c:v>9/8/2015</c:v>
                </c:pt>
                <c:pt idx="705">
                  <c:v>7/27/2011</c:v>
                </c:pt>
                <c:pt idx="706">
                  <c:v>7/17/2016</c:v>
                </c:pt>
                <c:pt idx="707">
                  <c:v>8/4/2015</c:v>
                </c:pt>
                <c:pt idx="708">
                  <c:v>7/11/2014</c:v>
                </c:pt>
                <c:pt idx="709">
                  <c:v>8/4/2016</c:v>
                </c:pt>
                <c:pt idx="710">
                  <c:v>#VALUE!</c:v>
                </c:pt>
                <c:pt idx="711">
                  <c:v>8/5/2010</c:v>
                </c:pt>
                <c:pt idx="712">
                  <c:v>8/8/2013</c:v>
                </c:pt>
                <c:pt idx="713">
                  <c:v>6/22/2014</c:v>
                </c:pt>
                <c:pt idx="714">
                  <c:v>4/19/2013</c:v>
                </c:pt>
                <c:pt idx="715">
                  <c:v>5/20/2015</c:v>
                </c:pt>
                <c:pt idx="716">
                  <c:v>5/21/2013</c:v>
                </c:pt>
                <c:pt idx="717">
                  <c:v>6/19/2011</c:v>
                </c:pt>
                <c:pt idx="718">
                  <c:v>4/11/2013</c:v>
                </c:pt>
                <c:pt idx="719">
                  <c:v>6/26/2013</c:v>
                </c:pt>
                <c:pt idx="720">
                  <c:v>4/8/2013</c:v>
                </c:pt>
                <c:pt idx="721">
                  <c:v>6/13/2013</c:v>
                </c:pt>
                <c:pt idx="722">
                  <c:v>4/8/2014</c:v>
                </c:pt>
                <c:pt idx="723">
                  <c:v>6/17/2015</c:v>
                </c:pt>
                <c:pt idx="724">
                  <c:v>3/9/2017</c:v>
                </c:pt>
                <c:pt idx="725">
                  <c:v>6/20/2013</c:v>
                </c:pt>
                <c:pt idx="726">
                  <c:v>4/24/2015</c:v>
                </c:pt>
                <c:pt idx="727">
                  <c:v>6/24/2013</c:v>
                </c:pt>
                <c:pt idx="728">
                  <c:v>6/7/2016</c:v>
                </c:pt>
                <c:pt idx="729">
                  <c:v>6/28/2013</c:v>
                </c:pt>
                <c:pt idx="730">
                  <c:v>5/23/2011</c:v>
                </c:pt>
                <c:pt idx="731">
                  <c:v>3/8/2013</c:v>
                </c:pt>
                <c:pt idx="732">
                  <c:v>5/23/2014</c:v>
                </c:pt>
                <c:pt idx="733">
                  <c:v>4/19/2012</c:v>
                </c:pt>
                <c:pt idx="734">
                  <c:v>4/3/2016</c:v>
                </c:pt>
                <c:pt idx="735">
                  <c:v>6/17/2010</c:v>
                </c:pt>
                <c:pt idx="736">
                  <c:v>5/24/2010</c:v>
                </c:pt>
                <c:pt idx="737">
                  <c:v>5/16/2015</c:v>
                </c:pt>
                <c:pt idx="738">
                  <c:v>4/2/2015</c:v>
                </c:pt>
                <c:pt idx="739">
                  <c:v>4/29/2013</c:v>
                </c:pt>
                <c:pt idx="740">
                  <c:v>5/24/2012</c:v>
                </c:pt>
                <c:pt idx="741">
                  <c:v>4/4/2013</c:v>
                </c:pt>
                <c:pt idx="742">
                  <c:v>5/24/2014</c:v>
                </c:pt>
                <c:pt idx="743">
                  <c:v>4/23/2014</c:v>
                </c:pt>
                <c:pt idx="744">
                  <c:v>5/24/2015</c:v>
                </c:pt>
                <c:pt idx="745">
                  <c:v>6/25/2012</c:v>
                </c:pt>
                <c:pt idx="746">
                  <c:v>5/24/2016</c:v>
                </c:pt>
                <c:pt idx="747">
                  <c:v>4/3/2011</c:v>
                </c:pt>
                <c:pt idx="748">
                  <c:v>4/9/2013</c:v>
                </c:pt>
                <c:pt idx="749">
                  <c:v>6/29/2016</c:v>
                </c:pt>
                <c:pt idx="750">
                  <c:v>4/9/2014</c:v>
                </c:pt>
                <c:pt idx="751">
                  <c:v>6/4/2013</c:v>
                </c:pt>
                <c:pt idx="752">
                  <c:v>5/26/2010</c:v>
                </c:pt>
                <c:pt idx="753">
                  <c:v>4/10/2015</c:v>
                </c:pt>
                <c:pt idx="754">
                  <c:v>5/26/2011</c:v>
                </c:pt>
                <c:pt idx="755">
                  <c:v>6/13/2015</c:v>
                </c:pt>
                <c:pt idx="756">
                  <c:v>4/25/2012</c:v>
                </c:pt>
                <c:pt idx="757">
                  <c:v>5/16/2011</c:v>
                </c:pt>
                <c:pt idx="758">
                  <c:v>4/11/2015</c:v>
                </c:pt>
                <c:pt idx="759">
                  <c:v>4/14/2015</c:v>
                </c:pt>
                <c:pt idx="760">
                  <c:v>4/20/2016</c:v>
                </c:pt>
                <c:pt idx="761">
                  <c:v>6/17/2013</c:v>
                </c:pt>
                <c:pt idx="762">
                  <c:v>6/7/2013</c:v>
                </c:pt>
                <c:pt idx="763">
                  <c:v>6/18/2010</c:v>
                </c:pt>
                <c:pt idx="764">
                  <c:v>4/17/2016</c:v>
                </c:pt>
                <c:pt idx="765">
                  <c:v>4/27/2016</c:v>
                </c:pt>
                <c:pt idx="766">
                  <c:v>4/12/2011</c:v>
                </c:pt>
                <c:pt idx="767">
                  <c:v>4/29/2011</c:v>
                </c:pt>
                <c:pt idx="768">
                  <c:v>5/28/2011</c:v>
                </c:pt>
                <c:pt idx="769">
                  <c:v>4/29/2015</c:v>
                </c:pt>
                <c:pt idx="770">
                  <c:v>5/28/2013</c:v>
                </c:pt>
                <c:pt idx="771">
                  <c:v>6/20/2016</c:v>
                </c:pt>
                <c:pt idx="772">
                  <c:v>4/9/2016</c:v>
                </c:pt>
                <c:pt idx="773">
                  <c:v>6/22/2012</c:v>
                </c:pt>
                <c:pt idx="774">
                  <c:v>4/12/2013</c:v>
                </c:pt>
                <c:pt idx="775">
                  <c:v>6/22/2016</c:v>
                </c:pt>
                <c:pt idx="776">
                  <c:v>4/12/2015</c:v>
                </c:pt>
                <c:pt idx="777">
                  <c:v>6/24/2010</c:v>
                </c:pt>
                <c:pt idx="778">
                  <c:v>5/29/2013</c:v>
                </c:pt>
                <c:pt idx="779">
                  <c:v>4/7/2013</c:v>
                </c:pt>
                <c:pt idx="780">
                  <c:v>5/1/2010</c:v>
                </c:pt>
                <c:pt idx="781">
                  <c:v>4/23/2015</c:v>
                </c:pt>
                <c:pt idx="782">
                  <c:v>5/29/2016</c:v>
                </c:pt>
                <c:pt idx="783">
                  <c:v>6/27/2013</c:v>
                </c:pt>
                <c:pt idx="784">
                  <c:v>5/3/2011</c:v>
                </c:pt>
                <c:pt idx="785">
                  <c:v>4/2/2011</c:v>
                </c:pt>
                <c:pt idx="786">
                  <c:v>4/21/2012</c:v>
                </c:pt>
                <c:pt idx="787">
                  <c:v>4/23/2016</c:v>
                </c:pt>
                <c:pt idx="788">
                  <c:v>5/30/2013</c:v>
                </c:pt>
                <c:pt idx="789">
                  <c:v>6/3/2011</c:v>
                </c:pt>
                <c:pt idx="790">
                  <c:v>4/18/2014</c:v>
                </c:pt>
                <c:pt idx="791">
                  <c:v>4/3/2012</c:v>
                </c:pt>
                <c:pt idx="792">
                  <c:v>4/1/2015</c:v>
                </c:pt>
                <c:pt idx="793">
                  <c:v>6/5/2012</c:v>
                </c:pt>
                <c:pt idx="794">
                  <c:v>5/30/2016</c:v>
                </c:pt>
                <c:pt idx="795">
                  <c:v>6/6/2010</c:v>
                </c:pt>
                <c:pt idx="796">
                  <c:v>5/31/2011</c:v>
                </c:pt>
                <c:pt idx="797">
                  <c:v>6/13/2010</c:v>
                </c:pt>
                <c:pt idx="798">
                  <c:v>5/31/2014</c:v>
                </c:pt>
                <c:pt idx="799">
                  <c:v>5/16/2009</c:v>
                </c:pt>
                <c:pt idx="800">
                  <c:v>5/1/2016</c:v>
                </c:pt>
                <c:pt idx="801">
                  <c:v>6/13/2016</c:v>
                </c:pt>
                <c:pt idx="802">
                  <c:v>4/6/2010</c:v>
                </c:pt>
                <c:pt idx="803">
                  <c:v>6/14/2015</c:v>
                </c:pt>
                <c:pt idx="804">
                  <c:v>4/13/2014</c:v>
                </c:pt>
                <c:pt idx="805">
                  <c:v>4/27/2013</c:v>
                </c:pt>
                <c:pt idx="806">
                  <c:v>6/6/2013</c:v>
                </c:pt>
                <c:pt idx="807">
                  <c:v>4/11/2012</c:v>
                </c:pt>
                <c:pt idx="808">
                  <c:v>4/18/2012</c:v>
                </c:pt>
                <c:pt idx="809">
                  <c:v>4/14/2016</c:v>
                </c:pt>
                <c:pt idx="810">
                  <c:v>5/12/2010</c:v>
                </c:pt>
                <c:pt idx="811">
                  <c:v>6/17/2011</c:v>
                </c:pt>
                <c:pt idx="812">
                  <c:v>5/5/2013</c:v>
                </c:pt>
                <c:pt idx="813">
                  <c:v>4/15/2011</c:v>
                </c:pt>
                <c:pt idx="814">
                  <c:v>5/5/2014</c:v>
                </c:pt>
                <c:pt idx="815">
                  <c:v>6/17/2016</c:v>
                </c:pt>
                <c:pt idx="816">
                  <c:v>5/5/2015</c:v>
                </c:pt>
                <c:pt idx="817">
                  <c:v>6/18/2012</c:v>
                </c:pt>
                <c:pt idx="818">
                  <c:v>4/13/2015</c:v>
                </c:pt>
                <c:pt idx="819">
                  <c:v>4/15/2013</c:v>
                </c:pt>
                <c:pt idx="820">
                  <c:v>5/6/2014</c:v>
                </c:pt>
                <c:pt idx="821">
                  <c:v>6/18/2016</c:v>
                </c:pt>
                <c:pt idx="822">
                  <c:v>5/12/2011</c:v>
                </c:pt>
                <c:pt idx="823">
                  <c:v>6/19/2012</c:v>
                </c:pt>
                <c:pt idx="824">
                  <c:v>4/22/2013</c:v>
                </c:pt>
                <c:pt idx="825">
                  <c:v>6/2/2011</c:v>
                </c:pt>
                <c:pt idx="826">
                  <c:v>5/7/2011</c:v>
                </c:pt>
                <c:pt idx="827">
                  <c:v>4/19/2015</c:v>
                </c:pt>
                <c:pt idx="828">
                  <c:v>5/7/2012</c:v>
                </c:pt>
                <c:pt idx="829">
                  <c:v>6/20/2012</c:v>
                </c:pt>
                <c:pt idx="830">
                  <c:v>4/22/2015</c:v>
                </c:pt>
                <c:pt idx="831">
                  <c:v>6/20/2015</c:v>
                </c:pt>
                <c:pt idx="832">
                  <c:v>4/10/2011</c:v>
                </c:pt>
                <c:pt idx="833">
                  <c:v>6/21/2012</c:v>
                </c:pt>
                <c:pt idx="834">
                  <c:v>5/7/2015</c:v>
                </c:pt>
                <c:pt idx="835">
                  <c:v>6/21/2016</c:v>
                </c:pt>
                <c:pt idx="836">
                  <c:v>5/7/2016</c:v>
                </c:pt>
                <c:pt idx="837">
                  <c:v>6/22/2013</c:v>
                </c:pt>
                <c:pt idx="838">
                  <c:v>4/6/2012</c:v>
                </c:pt>
                <c:pt idx="839">
                  <c:v>4/2/2016</c:v>
                </c:pt>
                <c:pt idx="840">
                  <c:v>5/13/2015</c:v>
                </c:pt>
                <c:pt idx="841">
                  <c:v>6/23/2014</c:v>
                </c:pt>
                <c:pt idx="842">
                  <c:v>4/25/2015</c:v>
                </c:pt>
                <c:pt idx="843">
                  <c:v>5/18/2011</c:v>
                </c:pt>
                <c:pt idx="844">
                  <c:v>4/10/2013</c:v>
                </c:pt>
                <c:pt idx="845">
                  <c:v>5/18/2014</c:v>
                </c:pt>
                <c:pt idx="846">
                  <c:v>5/8/2015</c:v>
                </c:pt>
                <c:pt idx="847">
                  <c:v>5/18/2015</c:v>
                </c:pt>
                <c:pt idx="848">
                  <c:v>5/14/2013</c:v>
                </c:pt>
                <c:pt idx="849">
                  <c:v>4/3/2014</c:v>
                </c:pt>
                <c:pt idx="850">
                  <c:v>5/9/2014</c:v>
                </c:pt>
                <c:pt idx="851">
                  <c:v>6/25/2013</c:v>
                </c:pt>
                <c:pt idx="852">
                  <c:v>5/9/2015</c:v>
                </c:pt>
                <c:pt idx="853">
                  <c:v>6/25/2016</c:v>
                </c:pt>
                <c:pt idx="854">
                  <c:v>5/14/2014</c:v>
                </c:pt>
                <c:pt idx="855">
                  <c:v>6/26/2015</c:v>
                </c:pt>
                <c:pt idx="856">
                  <c:v>6/1/2010</c:v>
                </c:pt>
                <c:pt idx="857">
                  <c:v>5/2/2011</c:v>
                </c:pt>
                <c:pt idx="858">
                  <c:v>6/1/2011</c:v>
                </c:pt>
                <c:pt idx="859">
                  <c:v>6/28/2010</c:v>
                </c:pt>
                <c:pt idx="860">
                  <c:v>6/1/2013</c:v>
                </c:pt>
                <c:pt idx="861">
                  <c:v>5/2/2014</c:v>
                </c:pt>
                <c:pt idx="862">
                  <c:v>4/10/2014</c:v>
                </c:pt>
                <c:pt idx="863">
                  <c:v>6/28/2015</c:v>
                </c:pt>
                <c:pt idx="864">
                  <c:v>6/1/2015</c:v>
                </c:pt>
                <c:pt idx="865">
                  <c:v>4/20/2012</c:v>
                </c:pt>
                <c:pt idx="866">
                  <c:v>4/26/2013</c:v>
                </c:pt>
                <c:pt idx="867">
                  <c:v>6/3/2010</c:v>
                </c:pt>
                <c:pt idx="868">
                  <c:v>5/14/2016</c:v>
                </c:pt>
                <c:pt idx="869">
                  <c:v>4/24/2011</c:v>
                </c:pt>
                <c:pt idx="870">
                  <c:v>5/15/2010</c:v>
                </c:pt>
                <c:pt idx="871">
                  <c:v>4/17/2013</c:v>
                </c:pt>
                <c:pt idx="872">
                  <c:v>5/15/2013</c:v>
                </c:pt>
                <c:pt idx="873">
                  <c:v>6/30/2016</c:v>
                </c:pt>
                <c:pt idx="874">
                  <c:v>6/11/2011</c:v>
                </c:pt>
                <c:pt idx="875">
                  <c:v>5/20/2016</c:v>
                </c:pt>
                <c:pt idx="876">
                  <c:v>4/30/2013</c:v>
                </c:pt>
                <c:pt idx="877">
                  <c:v>6/5/2014</c:v>
                </c:pt>
                <c:pt idx="878">
                  <c:v>6/12/2011</c:v>
                </c:pt>
                <c:pt idx="879">
                  <c:v>6/5/2016</c:v>
                </c:pt>
                <c:pt idx="880">
                  <c:v>4/6/2014</c:v>
                </c:pt>
                <c:pt idx="881">
                  <c:v>5/21/2012</c:v>
                </c:pt>
                <c:pt idx="882">
                  <c:v>4/26/2016</c:v>
                </c:pt>
                <c:pt idx="883">
                  <c:v>4/3/2013</c:v>
                </c:pt>
                <c:pt idx="884">
                  <c:v>5/5/2011</c:v>
                </c:pt>
                <c:pt idx="885">
                  <c:v>5/26/2016</c:v>
                </c:pt>
                <c:pt idx="886">
                  <c:v>6/7/2015</c:v>
                </c:pt>
                <c:pt idx="887">
                  <c:v>5/27/2011</c:v>
                </c:pt>
                <c:pt idx="888">
                  <c:v>5/27/2013</c:v>
                </c:pt>
                <c:pt idx="889">
                  <c:v>6/8/2011</c:v>
                </c:pt>
                <c:pt idx="890">
                  <c:v>3/21/2013</c:v>
                </c:pt>
                <c:pt idx="891">
                  <c:v>3/12/2014</c:v>
                </c:pt>
                <c:pt idx="892">
                  <c:v>12/19/2011</c:v>
                </c:pt>
                <c:pt idx="893">
                  <c:v>2/16/2012</c:v>
                </c:pt>
                <c:pt idx="894">
                  <c:v>3/18/2010</c:v>
                </c:pt>
                <c:pt idx="895">
                  <c:v>2/16/2013</c:v>
                </c:pt>
                <c:pt idx="896">
                  <c:v>3/25/2016</c:v>
                </c:pt>
                <c:pt idx="897">
                  <c:v>11/6/2009</c:v>
                </c:pt>
                <c:pt idx="898">
                  <c:v>3/10/2011</c:v>
                </c:pt>
                <c:pt idx="899">
                  <c:v>11/6/2014</c:v>
                </c:pt>
                <c:pt idx="900">
                  <c:v>3/15/2013</c:v>
                </c:pt>
                <c:pt idx="901">
                  <c:v>12/2/2016</c:v>
                </c:pt>
                <c:pt idx="902">
                  <c:v>3/19/2016</c:v>
                </c:pt>
                <c:pt idx="903">
                  <c:v>2/17/2017</c:v>
                </c:pt>
                <c:pt idx="904">
                  <c:v>3/23/2015</c:v>
                </c:pt>
                <c:pt idx="905">
                  <c:v>2/18/2011</c:v>
                </c:pt>
                <c:pt idx="906">
                  <c:v>3/29/2010</c:v>
                </c:pt>
                <c:pt idx="907">
                  <c:v>2/18/2013</c:v>
                </c:pt>
                <c:pt idx="908">
                  <c:v>12/2/2013</c:v>
                </c:pt>
                <c:pt idx="909">
                  <c:v>2/18/2014</c:v>
                </c:pt>
                <c:pt idx="910">
                  <c:v>3/11/2014</c:v>
                </c:pt>
                <c:pt idx="911">
                  <c:v>12/20/2011</c:v>
                </c:pt>
                <c:pt idx="912">
                  <c:v>12/7/2012</c:v>
                </c:pt>
                <c:pt idx="913">
                  <c:v>12/20/2013</c:v>
                </c:pt>
                <c:pt idx="914">
                  <c:v>11/5/2011</c:v>
                </c:pt>
                <c:pt idx="915">
                  <c:v>2/19/2012</c:v>
                </c:pt>
                <c:pt idx="916">
                  <c:v>12/9/2015</c:v>
                </c:pt>
                <c:pt idx="917">
                  <c:v>12/20/2014</c:v>
                </c:pt>
                <c:pt idx="918">
                  <c:v>3/2/2017</c:v>
                </c:pt>
                <c:pt idx="919">
                  <c:v>2/19/2014</c:v>
                </c:pt>
                <c:pt idx="920">
                  <c:v>2/10/2016</c:v>
                </c:pt>
                <c:pt idx="921">
                  <c:v>11/6/2016</c:v>
                </c:pt>
                <c:pt idx="922">
                  <c:v>3/24/2014</c:v>
                </c:pt>
                <c:pt idx="923">
                  <c:v>12/21/2012</c:v>
                </c:pt>
                <c:pt idx="924">
                  <c:v>2/12/2014</c:v>
                </c:pt>
                <c:pt idx="925">
                  <c:v>2/2/2011</c:v>
                </c:pt>
                <c:pt idx="926">
                  <c:v>3/3/2014</c:v>
                </c:pt>
                <c:pt idx="927">
                  <c:v>2/2/2012</c:v>
                </c:pt>
                <c:pt idx="928">
                  <c:v>12/19/2016</c:v>
                </c:pt>
                <c:pt idx="929">
                  <c:v>11/5/2010</c:v>
                </c:pt>
                <c:pt idx="930">
                  <c:v>12/14/2012</c:v>
                </c:pt>
                <c:pt idx="931">
                  <c:v>12/21/2015</c:v>
                </c:pt>
                <c:pt idx="932">
                  <c:v>3/11/2010</c:v>
                </c:pt>
                <c:pt idx="933">
                  <c:v>12/21/2016</c:v>
                </c:pt>
                <c:pt idx="934">
                  <c:v>3/11/2016</c:v>
                </c:pt>
                <c:pt idx="935">
                  <c:v>3/6/2014</c:v>
                </c:pt>
                <c:pt idx="936">
                  <c:v>3/13/2010</c:v>
                </c:pt>
                <c:pt idx="937">
                  <c:v>3/6/2017</c:v>
                </c:pt>
                <c:pt idx="938">
                  <c:v>3/14/2013</c:v>
                </c:pt>
                <c:pt idx="939">
                  <c:v>2/20/2013</c:v>
                </c:pt>
                <c:pt idx="940">
                  <c:v>3/15/2016</c:v>
                </c:pt>
                <c:pt idx="941">
                  <c:v>11/7/2011</c:v>
                </c:pt>
                <c:pt idx="942">
                  <c:v>3/17/2011</c:v>
                </c:pt>
                <c:pt idx="943">
                  <c:v>2/20/2016</c:v>
                </c:pt>
                <c:pt idx="944">
                  <c:v>12/9/2013</c:v>
                </c:pt>
                <c:pt idx="945">
                  <c:v>2/21/2011</c:v>
                </c:pt>
                <c:pt idx="946">
                  <c:v>3/19/2014</c:v>
                </c:pt>
                <c:pt idx="947">
                  <c:v>11/5/2012</c:v>
                </c:pt>
                <c:pt idx="948">
                  <c:v>2/1/2017</c:v>
                </c:pt>
                <c:pt idx="949">
                  <c:v>12/23/2010</c:v>
                </c:pt>
                <c:pt idx="950">
                  <c:v>3/20/2015</c:v>
                </c:pt>
                <c:pt idx="951">
                  <c:v>2/21/2014</c:v>
                </c:pt>
                <c:pt idx="952">
                  <c:v>3/21/2016</c:v>
                </c:pt>
                <c:pt idx="953">
                  <c:v>2/21/2015</c:v>
                </c:pt>
                <c:pt idx="954">
                  <c:v>3/23/2011</c:v>
                </c:pt>
                <c:pt idx="955">
                  <c:v>2/22/2012</c:v>
                </c:pt>
                <c:pt idx="956">
                  <c:v>2/11/2011</c:v>
                </c:pt>
                <c:pt idx="957">
                  <c:v>2/22/2013</c:v>
                </c:pt>
                <c:pt idx="958">
                  <c:v>3/24/2016</c:v>
                </c:pt>
                <c:pt idx="959">
                  <c:v>12/23/2013</c:v>
                </c:pt>
                <c:pt idx="960">
                  <c:v>2/12/2011</c:v>
                </c:pt>
                <c:pt idx="961">
                  <c:v>12/23/2014</c:v>
                </c:pt>
                <c:pt idx="962">
                  <c:v>3/28/2014</c:v>
                </c:pt>
                <c:pt idx="963">
                  <c:v>12/23/2015</c:v>
                </c:pt>
                <c:pt idx="964">
                  <c:v>2/14/2011</c:v>
                </c:pt>
                <c:pt idx="965">
                  <c:v>12/24/2014</c:v>
                </c:pt>
                <c:pt idx="966">
                  <c:v>3/30/2010</c:v>
                </c:pt>
                <c:pt idx="967">
                  <c:v>2/24/2012</c:v>
                </c:pt>
                <c:pt idx="968">
                  <c:v>3/31/2012</c:v>
                </c:pt>
                <c:pt idx="969">
                  <c:v>2/24/2013</c:v>
                </c:pt>
                <c:pt idx="970">
                  <c:v>2/15/2013</c:v>
                </c:pt>
                <c:pt idx="971">
                  <c:v>12/24/2016</c:v>
                </c:pt>
                <c:pt idx="972">
                  <c:v>3/6/2012</c:v>
                </c:pt>
                <c:pt idx="973">
                  <c:v>12/26/2013</c:v>
                </c:pt>
                <c:pt idx="974">
                  <c:v>11/7/2016</c:v>
                </c:pt>
                <c:pt idx="975">
                  <c:v>2/25/2015</c:v>
                </c:pt>
                <c:pt idx="976">
                  <c:v>12/6/2013</c:v>
                </c:pt>
                <c:pt idx="977">
                  <c:v>12/27/2011</c:v>
                </c:pt>
                <c:pt idx="978">
                  <c:v>3/11/2013</c:v>
                </c:pt>
                <c:pt idx="979">
                  <c:v>2/26/2010</c:v>
                </c:pt>
                <c:pt idx="980">
                  <c:v>3/11/2015</c:v>
                </c:pt>
                <c:pt idx="981">
                  <c:v>2/26/2013</c:v>
                </c:pt>
                <c:pt idx="982">
                  <c:v>3/12/2013</c:v>
                </c:pt>
                <c:pt idx="983">
                  <c:v>11/7/2015</c:v>
                </c:pt>
                <c:pt idx="984">
                  <c:v>11/8/2013</c:v>
                </c:pt>
                <c:pt idx="985">
                  <c:v>12/27/2015</c:v>
                </c:pt>
                <c:pt idx="986">
                  <c:v>3/13/2012</c:v>
                </c:pt>
                <c:pt idx="987">
                  <c:v>2/27/2012</c:v>
                </c:pt>
                <c:pt idx="988">
                  <c:v>3/14/2012</c:v>
                </c:pt>
                <c:pt idx="989">
                  <c:v>12/27/2016</c:v>
                </c:pt>
                <c:pt idx="990">
                  <c:v>12/7/2014</c:v>
                </c:pt>
                <c:pt idx="991">
                  <c:v>2/27/2016</c:v>
                </c:pt>
                <c:pt idx="992">
                  <c:v>12/7/2015</c:v>
                </c:pt>
                <c:pt idx="993">
                  <c:v>2/27/2017</c:v>
                </c:pt>
                <c:pt idx="994">
                  <c:v>3/16/2015</c:v>
                </c:pt>
                <c:pt idx="995">
                  <c:v>2/28/2013</c:v>
                </c:pt>
                <c:pt idx="996">
                  <c:v>3/17/2010</c:v>
                </c:pt>
                <c:pt idx="997">
                  <c:v>12/29/2011</c:v>
                </c:pt>
                <c:pt idx="998">
                  <c:v>11/5/2015</c:v>
                </c:pt>
                <c:pt idx="999">
                  <c:v>2/3/2013</c:v>
                </c:pt>
                <c:pt idx="1000">
                  <c:v>12/8/2016</c:v>
                </c:pt>
                <c:pt idx="1001">
                  <c:v>12/29/2015</c:v>
                </c:pt>
                <c:pt idx="1002">
                  <c:v>12/16/2016</c:v>
                </c:pt>
                <c:pt idx="1003">
                  <c:v>2/3/2015</c:v>
                </c:pt>
                <c:pt idx="1004">
                  <c:v>2/1/2012</c:v>
                </c:pt>
                <c:pt idx="1005">
                  <c:v>2/3/2016</c:v>
                </c:pt>
                <c:pt idx="1006">
                  <c:v>11/9/2012</c:v>
                </c:pt>
                <c:pt idx="1007">
                  <c:v>12/11/2013</c:v>
                </c:pt>
                <c:pt idx="1008">
                  <c:v>12/18/2011</c:v>
                </c:pt>
                <c:pt idx="1009">
                  <c:v>2/4/2010</c:v>
                </c:pt>
                <c:pt idx="1010">
                  <c:v>2/10/2013</c:v>
                </c:pt>
                <c:pt idx="1011">
                  <c:v>2/4/2014</c:v>
                </c:pt>
                <c:pt idx="1012">
                  <c:v>3/20/2014</c:v>
                </c:pt>
                <c:pt idx="1013">
                  <c:v>12/3/2010</c:v>
                </c:pt>
                <c:pt idx="1014">
                  <c:v>3/21/2011</c:v>
                </c:pt>
                <c:pt idx="1015">
                  <c:v>2/4/2016</c:v>
                </c:pt>
                <c:pt idx="1016">
                  <c:v>2/10/2014</c:v>
                </c:pt>
                <c:pt idx="1017">
                  <c:v>12/12/2013</c:v>
                </c:pt>
                <c:pt idx="1018">
                  <c:v>12/18/2012</c:v>
                </c:pt>
                <c:pt idx="1019">
                  <c:v>12/14/2010</c:v>
                </c:pt>
                <c:pt idx="1020">
                  <c:v>3/22/2016</c:v>
                </c:pt>
                <c:pt idx="1021">
                  <c:v>2/6/2010</c:v>
                </c:pt>
                <c:pt idx="1022">
                  <c:v>3/23/2012</c:v>
                </c:pt>
                <c:pt idx="1023">
                  <c:v>12/3/2014</c:v>
                </c:pt>
                <c:pt idx="1024">
                  <c:v>2/10/2017</c:v>
                </c:pt>
                <c:pt idx="1025">
                  <c:v>2/6/2013</c:v>
                </c:pt>
                <c:pt idx="1026">
                  <c:v>3/24/2013</c:v>
                </c:pt>
                <c:pt idx="1027">
                  <c:v>12/14/2011</c:v>
                </c:pt>
                <c:pt idx="1028">
                  <c:v>11/9/2014</c:v>
                </c:pt>
                <c:pt idx="1029">
                  <c:v>12/30/2010</c:v>
                </c:pt>
                <c:pt idx="1030">
                  <c:v>2/11/2015</c:v>
                </c:pt>
                <c:pt idx="1031">
                  <c:v>2/7/2012</c:v>
                </c:pt>
                <c:pt idx="1032">
                  <c:v>2/11/2016</c:v>
                </c:pt>
                <c:pt idx="1033">
                  <c:v>12/30/2013</c:v>
                </c:pt>
                <c:pt idx="1034">
                  <c:v>3/27/2013</c:v>
                </c:pt>
                <c:pt idx="1035">
                  <c:v>12/30/2014</c:v>
                </c:pt>
                <c:pt idx="1036">
                  <c:v>2/13/2011</c:v>
                </c:pt>
                <c:pt idx="1037">
                  <c:v>2/7/2016</c:v>
                </c:pt>
                <c:pt idx="1038">
                  <c:v>2/13/2015</c:v>
                </c:pt>
                <c:pt idx="1039">
                  <c:v>2/7/2017</c:v>
                </c:pt>
                <c:pt idx="1040">
                  <c:v>12/18/2016</c:v>
                </c:pt>
                <c:pt idx="1041">
                  <c:v>12/30/2016</c:v>
                </c:pt>
                <c:pt idx="1042">
                  <c:v>3/3/2013</c:v>
                </c:pt>
                <c:pt idx="1043">
                  <c:v>12/31/2012</c:v>
                </c:pt>
                <c:pt idx="1044">
                  <c:v>3/3/2015</c:v>
                </c:pt>
                <c:pt idx="1045">
                  <c:v>12/31/2014</c:v>
                </c:pt>
                <c:pt idx="1046">
                  <c:v>12/19/2010</c:v>
                </c:pt>
                <c:pt idx="1047">
                  <c:v>2/8/2016</c:v>
                </c:pt>
                <c:pt idx="1048">
                  <c:v>2/14/2016</c:v>
                </c:pt>
                <c:pt idx="1049">
                  <c:v>12/4/2013</c:v>
                </c:pt>
                <c:pt idx="1050">
                  <c:v>3/31/2015</c:v>
                </c:pt>
                <c:pt idx="1051">
                  <c:v>2/9/2012</c:v>
                </c:pt>
                <c:pt idx="1052">
                  <c:v>3/4/2012</c:v>
                </c:pt>
                <c:pt idx="1053">
                  <c:v>12/4/2014</c:v>
                </c:pt>
                <c:pt idx="1054">
                  <c:v>12/2/2011</c:v>
                </c:pt>
                <c:pt idx="1055">
                  <c:v>12/4/2016</c:v>
                </c:pt>
                <c:pt idx="1056">
                  <c:v>2/15/2017</c:v>
                </c:pt>
                <c:pt idx="1057">
                  <c:v>12/5/2015</c:v>
                </c:pt>
                <c:pt idx="1058">
                  <c:v>2/16/2011</c:v>
                </c:pt>
                <c:pt idx="1059">
                  <c:v>3/1/2012</c:v>
                </c:pt>
                <c:pt idx="1060">
                  <c:v>3/7/2013</c:v>
                </c:pt>
                <c:pt idx="1061">
                  <c:v>2/20/2012</c:v>
                </c:pt>
                <c:pt idx="1062">
                  <c:v>2/2/2013</c:v>
                </c:pt>
                <c:pt idx="1063">
                  <c:v>11/15/2011</c:v>
                </c:pt>
                <c:pt idx="1064">
                  <c:v>1/17/2013</c:v>
                </c:pt>
                <c:pt idx="1065">
                  <c:v>11/22/2013</c:v>
                </c:pt>
                <c:pt idx="1066">
                  <c:v>1/8/2015</c:v>
                </c:pt>
                <c:pt idx="1067">
                  <c:v>11/11/2014</c:v>
                </c:pt>
                <c:pt idx="1068">
                  <c:v>1/9/2014</c:v>
                </c:pt>
                <c:pt idx="1069">
                  <c:v>1/13/2012</c:v>
                </c:pt>
                <c:pt idx="1070">
                  <c:v>1/9/2016</c:v>
                </c:pt>
                <c:pt idx="1071">
                  <c:v>1/11/2017</c:v>
                </c:pt>
                <c:pt idx="1072">
                  <c:v>10/1/2013</c:v>
                </c:pt>
                <c:pt idx="1073">
                  <c:v>1/29/2016</c:v>
                </c:pt>
                <c:pt idx="1074">
                  <c:v>1/24/2011</c:v>
                </c:pt>
                <c:pt idx="1075">
                  <c:v>11/13/2013</c:v>
                </c:pt>
                <c:pt idx="1076">
                  <c:v>1/24/2013</c:v>
                </c:pt>
                <c:pt idx="1077">
                  <c:v>11/18/2011</c:v>
                </c:pt>
                <c:pt idx="1078">
                  <c:v>1/20/2011</c:v>
                </c:pt>
                <c:pt idx="1079">
                  <c:v>11/20/2015</c:v>
                </c:pt>
                <c:pt idx="1080">
                  <c:v>1/24/2015</c:v>
                </c:pt>
                <c:pt idx="1081">
                  <c:v>1/19/2017</c:v>
                </c:pt>
                <c:pt idx="1082">
                  <c:v>1/1/2013</c:v>
                </c:pt>
                <c:pt idx="1083">
                  <c:v>11/4/2013</c:v>
                </c:pt>
                <c:pt idx="1084">
                  <c:v>10/10/2014</c:v>
                </c:pt>
                <c:pt idx="1085">
                  <c:v>1/22/2014</c:v>
                </c:pt>
                <c:pt idx="1086">
                  <c:v>10/11/2012</c:v>
                </c:pt>
                <c:pt idx="1087">
                  <c:v>11/10/2012</c:v>
                </c:pt>
                <c:pt idx="1088">
                  <c:v>1/14/2010</c:v>
                </c:pt>
                <c:pt idx="1089">
                  <c:v>1/3/2016</c:v>
                </c:pt>
                <c:pt idx="1090">
                  <c:v>10/12/2012</c:v>
                </c:pt>
                <c:pt idx="1091">
                  <c:v>11/14/2013</c:v>
                </c:pt>
                <c:pt idx="1092">
                  <c:v>10/12/2014</c:v>
                </c:pt>
                <c:pt idx="1093">
                  <c:v>1/1/2015</c:v>
                </c:pt>
                <c:pt idx="1094">
                  <c:v>1/14/2011</c:v>
                </c:pt>
                <c:pt idx="1095">
                  <c:v>1/22/2016</c:v>
                </c:pt>
                <c:pt idx="1096">
                  <c:v>1/12/2012</c:v>
                </c:pt>
                <c:pt idx="1097">
                  <c:v>11/20/2010</c:v>
                </c:pt>
                <c:pt idx="1098">
                  <c:v>10/13/2011</c:v>
                </c:pt>
                <c:pt idx="1099">
                  <c:v>11/21/2015</c:v>
                </c:pt>
                <c:pt idx="1100">
                  <c:v>10/13/2014</c:v>
                </c:pt>
                <c:pt idx="1101">
                  <c:v>1/6/2014</c:v>
                </c:pt>
                <c:pt idx="1102">
                  <c:v>1/1/2017</c:v>
                </c:pt>
                <c:pt idx="1103">
                  <c:v>11/27/2014</c:v>
                </c:pt>
                <c:pt idx="1104">
                  <c:v>1/25/2014</c:v>
                </c:pt>
                <c:pt idx="1105">
                  <c:v>1/7/2016</c:v>
                </c:pt>
                <c:pt idx="1106">
                  <c:v>10/14/2010</c:v>
                </c:pt>
                <c:pt idx="1107">
                  <c:v>10/7/2010</c:v>
                </c:pt>
                <c:pt idx="1108">
                  <c:v>1/14/2013</c:v>
                </c:pt>
                <c:pt idx="1109">
                  <c:v>10/8/2014</c:v>
                </c:pt>
                <c:pt idx="1110">
                  <c:v>1/20/2017</c:v>
                </c:pt>
                <c:pt idx="1111">
                  <c:v>11/1/2012</c:v>
                </c:pt>
                <c:pt idx="1112">
                  <c:v>10/15/2012</c:v>
                </c:pt>
                <c:pt idx="1113">
                  <c:v>1/17/2015</c:v>
                </c:pt>
                <c:pt idx="1114">
                  <c:v>1/15/2012</c:v>
                </c:pt>
                <c:pt idx="1115">
                  <c:v>1/10/2016</c:v>
                </c:pt>
                <c:pt idx="1116">
                  <c:v>10/15/2016</c:v>
                </c:pt>
                <c:pt idx="1117">
                  <c:v>11/12/2012</c:v>
                </c:pt>
                <c:pt idx="1118">
                  <c:v>10/16/2009</c:v>
                </c:pt>
                <c:pt idx="1119">
                  <c:v>11/13/2011</c:v>
                </c:pt>
                <c:pt idx="1120">
                  <c:v>10/16/2011</c:v>
                </c:pt>
                <c:pt idx="1121">
                  <c:v>11/13/2016</c:v>
                </c:pt>
                <c:pt idx="1122">
                  <c:v>10/16/2013</c:v>
                </c:pt>
                <c:pt idx="1123">
                  <c:v>1/3/2017</c:v>
                </c:pt>
                <c:pt idx="1124">
                  <c:v>1/25/2017</c:v>
                </c:pt>
                <c:pt idx="1125">
                  <c:v>11/16/2014</c:v>
                </c:pt>
                <c:pt idx="1126">
                  <c:v>10/17/2011</c:v>
                </c:pt>
                <c:pt idx="1127">
                  <c:v>11/17/2014</c:v>
                </c:pt>
                <c:pt idx="1128">
                  <c:v>1/26/2010</c:v>
                </c:pt>
                <c:pt idx="1129">
                  <c:v>1/31/2013</c:v>
                </c:pt>
                <c:pt idx="1130">
                  <c:v>10/18/2010</c:v>
                </c:pt>
                <c:pt idx="1131">
                  <c:v>11/19/2014</c:v>
                </c:pt>
                <c:pt idx="1132">
                  <c:v>10/18/2012</c:v>
                </c:pt>
                <c:pt idx="1133">
                  <c:v>11/2/2014</c:v>
                </c:pt>
                <c:pt idx="1134">
                  <c:v>10/18/2014</c:v>
                </c:pt>
                <c:pt idx="1135">
                  <c:v>11/20/2013</c:v>
                </c:pt>
                <c:pt idx="1136">
                  <c:v>1/26/2011</c:v>
                </c:pt>
                <c:pt idx="1137">
                  <c:v>11/21/2012</c:v>
                </c:pt>
                <c:pt idx="1138">
                  <c:v>1/26/2012</c:v>
                </c:pt>
                <c:pt idx="1139">
                  <c:v>11/22/2010</c:v>
                </c:pt>
                <c:pt idx="1140">
                  <c:v>10/2/2011</c:v>
                </c:pt>
                <c:pt idx="1141">
                  <c:v>1/5/2017</c:v>
                </c:pt>
                <c:pt idx="1142">
                  <c:v>1/26/2016</c:v>
                </c:pt>
                <c:pt idx="1143">
                  <c:v>1/22/2017</c:v>
                </c:pt>
                <c:pt idx="1144">
                  <c:v>10/2/2013</c:v>
                </c:pt>
                <c:pt idx="1145">
                  <c:v>11/26/2015</c:v>
                </c:pt>
                <c:pt idx="1146">
                  <c:v>1/1/2012</c:v>
                </c:pt>
                <c:pt idx="1147">
                  <c:v>1/7/2013</c:v>
                </c:pt>
                <c:pt idx="1148">
                  <c:v>1/11/2015</c:v>
                </c:pt>
                <c:pt idx="1149">
                  <c:v>11/29/2015</c:v>
                </c:pt>
                <c:pt idx="1150">
                  <c:v>10/2/2016</c:v>
                </c:pt>
                <c:pt idx="1151">
                  <c:v>11/30/2012</c:v>
                </c:pt>
                <c:pt idx="1152">
                  <c:v>1/16/2010</c:v>
                </c:pt>
                <c:pt idx="1153">
                  <c:v>1/8/2013</c:v>
                </c:pt>
                <c:pt idx="1154">
                  <c:v>10/21/2011</c:v>
                </c:pt>
                <c:pt idx="1155">
                  <c:v>10/7/2014</c:v>
                </c:pt>
                <c:pt idx="1156">
                  <c:v>1/27/2013</c:v>
                </c:pt>
                <c:pt idx="1157">
                  <c:v>10/8/2013</c:v>
                </c:pt>
                <c:pt idx="1158">
                  <c:v>10/21/2015</c:v>
                </c:pt>
                <c:pt idx="1159">
                  <c:v>10/8/2016</c:v>
                </c:pt>
                <c:pt idx="1160">
                  <c:v>1/21/2014</c:v>
                </c:pt>
                <c:pt idx="1161">
                  <c:v>10/9/2015</c:v>
                </c:pt>
                <c:pt idx="1162">
                  <c:v>10/22/2012</c:v>
                </c:pt>
                <c:pt idx="1163">
                  <c:v>1/17/2014</c:v>
                </c:pt>
                <c:pt idx="1164">
                  <c:v>10/22/2013</c:v>
                </c:pt>
                <c:pt idx="1165">
                  <c:v>11/1/2015</c:v>
                </c:pt>
                <c:pt idx="1166">
                  <c:v>1/16/2012</c:v>
                </c:pt>
                <c:pt idx="1167">
                  <c:v>11/10/2009</c:v>
                </c:pt>
                <c:pt idx="1168">
                  <c:v>10/22/2015</c:v>
                </c:pt>
                <c:pt idx="1169">
                  <c:v>1/3/2012</c:v>
                </c:pt>
                <c:pt idx="1170">
                  <c:v>10/22/2016</c:v>
                </c:pt>
                <c:pt idx="1171">
                  <c:v>11/11/2013</c:v>
                </c:pt>
                <c:pt idx="1172">
                  <c:v>1/27/2015</c:v>
                </c:pt>
                <c:pt idx="1173">
                  <c:v>11/11/2016</c:v>
                </c:pt>
                <c:pt idx="1174">
                  <c:v>10/23/2014</c:v>
                </c:pt>
                <c:pt idx="1175">
                  <c:v>11/12/2013</c:v>
                </c:pt>
                <c:pt idx="1176">
                  <c:v>10/24/2011</c:v>
                </c:pt>
                <c:pt idx="1177">
                  <c:v>11/12/2015</c:v>
                </c:pt>
                <c:pt idx="1178">
                  <c:v>10/24/2013</c:v>
                </c:pt>
                <c:pt idx="1179">
                  <c:v>1/18/2012</c:v>
                </c:pt>
                <c:pt idx="1180">
                  <c:v>10/24/2016</c:v>
                </c:pt>
                <c:pt idx="1181">
                  <c:v>11/13/2015</c:v>
                </c:pt>
                <c:pt idx="1182">
                  <c:v>10/25/2012</c:v>
                </c:pt>
                <c:pt idx="1183">
                  <c:v>11/14/2011</c:v>
                </c:pt>
                <c:pt idx="1184">
                  <c:v>1/2/2017</c:v>
                </c:pt>
                <c:pt idx="1185">
                  <c:v>11/14/2014</c:v>
                </c:pt>
                <c:pt idx="1186">
                  <c:v>11/5/2009</c:v>
                </c:pt>
                <c:pt idx="1187">
                  <c:v>1/30/2012</c:v>
                </c:pt>
                <c:pt idx="1188">
                  <c:v>10/25/2015</c:v>
                </c:pt>
                <c:pt idx="1189">
                  <c:v>1/10/2012</c:v>
                </c:pt>
                <c:pt idx="1190">
                  <c:v>1/21/2015</c:v>
                </c:pt>
                <c:pt idx="1191">
                  <c:v>1/30/2015</c:v>
                </c:pt>
                <c:pt idx="1192">
                  <c:v>10/27/2010</c:v>
                </c:pt>
                <c:pt idx="1193">
                  <c:v>11/17/2011</c:v>
                </c:pt>
                <c:pt idx="1194">
                  <c:v>10/27/2014</c:v>
                </c:pt>
                <c:pt idx="1195">
                  <c:v>11/17/2016</c:v>
                </c:pt>
                <c:pt idx="1196">
                  <c:v>10/27/2015</c:v>
                </c:pt>
                <c:pt idx="1197">
                  <c:v>11/18/2013</c:v>
                </c:pt>
                <c:pt idx="1198">
                  <c:v>10/27/2016</c:v>
                </c:pt>
                <c:pt idx="1199">
                  <c:v>11/18/2015</c:v>
                </c:pt>
                <c:pt idx="1200">
                  <c:v>1/16/2013</c:v>
                </c:pt>
                <c:pt idx="1201">
                  <c:v>11/19/2013</c:v>
                </c:pt>
                <c:pt idx="1202">
                  <c:v>10/28/2013</c:v>
                </c:pt>
                <c:pt idx="1203">
                  <c:v>11/19/2015</c:v>
                </c:pt>
                <c:pt idx="1204">
                  <c:v>1/27/2017</c:v>
                </c:pt>
                <c:pt idx="1205">
                  <c:v>11/2/2011</c:v>
                </c:pt>
                <c:pt idx="1206">
                  <c:v>10/29/2010</c:v>
                </c:pt>
                <c:pt idx="1207">
                  <c:v>1/4/2016</c:v>
                </c:pt>
                <c:pt idx="1208">
                  <c:v>1/28/2012</c:v>
                </c:pt>
                <c:pt idx="1209">
                  <c:v>11/20/2012</c:v>
                </c:pt>
                <c:pt idx="1210">
                  <c:v>1/10/2015</c:v>
                </c:pt>
                <c:pt idx="1211">
                  <c:v>1/5/2015</c:v>
                </c:pt>
                <c:pt idx="1212">
                  <c:v>10/30/2012</c:v>
                </c:pt>
                <c:pt idx="1213">
                  <c:v>11/21/2011</c:v>
                </c:pt>
                <c:pt idx="1214">
                  <c:v>10/30/2014</c:v>
                </c:pt>
                <c:pt idx="1215">
                  <c:v>1/19/2015</c:v>
                </c:pt>
                <c:pt idx="1216">
                  <c:v>10/30/2015</c:v>
                </c:pt>
                <c:pt idx="1217">
                  <c:v>11/21/2016</c:v>
                </c:pt>
                <c:pt idx="1218">
                  <c:v>10/31/2011</c:v>
                </c:pt>
                <c:pt idx="1219">
                  <c:v>11/22/2011</c:v>
                </c:pt>
                <c:pt idx="1220">
                  <c:v>10/31/2012</c:v>
                </c:pt>
                <c:pt idx="1221">
                  <c:v>11/22/2014</c:v>
                </c:pt>
                <c:pt idx="1222">
                  <c:v>1/28/2013</c:v>
                </c:pt>
                <c:pt idx="1223">
                  <c:v>11/23/2011</c:v>
                </c:pt>
                <c:pt idx="1224">
                  <c:v>1/21/2016</c:v>
                </c:pt>
                <c:pt idx="1225">
                  <c:v>11/24/2015</c:v>
                </c:pt>
                <c:pt idx="1226">
                  <c:v>10/31/2015</c:v>
                </c:pt>
                <c:pt idx="1227">
                  <c:v>1/23/2014</c:v>
                </c:pt>
                <c:pt idx="1228">
                  <c:v>10/31/2016</c:v>
                </c:pt>
                <c:pt idx="1229">
                  <c:v>11/26/2012</c:v>
                </c:pt>
                <c:pt idx="1230">
                  <c:v>10/4/2011</c:v>
                </c:pt>
                <c:pt idx="1231">
                  <c:v>11/27/2013</c:v>
                </c:pt>
                <c:pt idx="1232">
                  <c:v>10/4/2012</c:v>
                </c:pt>
                <c:pt idx="1233">
                  <c:v>11/28/2011</c:v>
                </c:pt>
                <c:pt idx="1234">
                  <c:v>1/21/2017</c:v>
                </c:pt>
                <c:pt idx="1235">
                  <c:v>11/28/2015</c:v>
                </c:pt>
                <c:pt idx="1236">
                  <c:v>10/5/2010</c:v>
                </c:pt>
                <c:pt idx="1237">
                  <c:v>11/29/2013</c:v>
                </c:pt>
                <c:pt idx="1238">
                  <c:v>10/5/2014</c:v>
                </c:pt>
                <c:pt idx="1239">
                  <c:v>1/7/2015</c:v>
                </c:pt>
                <c:pt idx="1240">
                  <c:v>1/29/2013</c:v>
                </c:pt>
                <c:pt idx="1241">
                  <c:v>11/3/2016</c:v>
                </c:pt>
                <c:pt idx="1242">
                  <c:v>10/5/2016</c:v>
                </c:pt>
                <c:pt idx="1243">
                  <c:v>1/2/2016</c:v>
                </c:pt>
                <c:pt idx="1244">
                  <c:v>1/29/2014</c:v>
                </c:pt>
                <c:pt idx="1245">
                  <c:v>11/4/2014</c:v>
                </c:pt>
                <c:pt idx="1246">
                  <c:v>10/6/2015</c:v>
                </c:pt>
                <c:pt idx="1247">
                  <c:v>10/6/2016</c:v>
                </c:pt>
                <c:pt idx="1248">
                  <c:v>10/25/2014</c:v>
                </c:pt>
                <c:pt idx="1249">
                  <c:v>10/26/2014</c:v>
                </c:pt>
                <c:pt idx="1250">
                  <c:v>8/3/2012</c:v>
                </c:pt>
                <c:pt idx="1251">
                  <c:v>7/5/2014</c:v>
                </c:pt>
                <c:pt idx="1252">
                  <c:v>8/10/2015</c:v>
                </c:pt>
                <c:pt idx="1253">
                  <c:v>6/9/2016</c:v>
                </c:pt>
                <c:pt idx="1254">
                  <c:v>9/29/2015</c:v>
                </c:pt>
                <c:pt idx="1255">
                  <c:v>8/26/2011</c:v>
                </c:pt>
                <c:pt idx="1256">
                  <c:v>9/13/2010</c:v>
                </c:pt>
                <c:pt idx="1257">
                  <c:v>9/17/2013</c:v>
                </c:pt>
                <c:pt idx="1258">
                  <c:v>8/17/2016</c:v>
                </c:pt>
                <c:pt idx="1259">
                  <c:v>7/20/2014</c:v>
                </c:pt>
                <c:pt idx="1260">
                  <c:v>9/28/2012</c:v>
                </c:pt>
                <c:pt idx="1261">
                  <c:v>7/16/2013</c:v>
                </c:pt>
                <c:pt idx="1262">
                  <c:v>6/9/2011</c:v>
                </c:pt>
                <c:pt idx="1263">
                  <c:v>9/17/2016</c:v>
                </c:pt>
                <c:pt idx="1264">
                  <c:v>7/2/2015</c:v>
                </c:pt>
                <c:pt idx="1265">
                  <c:v>7/30/2015</c:v>
                </c:pt>
                <c:pt idx="1266">
                  <c:v>7/29/2014</c:v>
                </c:pt>
                <c:pt idx="1267">
                  <c:v>8/26/2013</c:v>
                </c:pt>
                <c:pt idx="1268">
                  <c:v>9/8/2014</c:v>
                </c:pt>
                <c:pt idx="1269">
                  <c:v>9/18/2015</c:v>
                </c:pt>
                <c:pt idx="1270">
                  <c:v>8/4/2011</c:v>
                </c:pt>
                <c:pt idx="1271">
                  <c:v>9/18/2016</c:v>
                </c:pt>
                <c:pt idx="1272">
                  <c:v>7/10/2013</c:v>
                </c:pt>
                <c:pt idx="1273">
                  <c:v>9/19/2013</c:v>
                </c:pt>
                <c:pt idx="1274">
                  <c:v>9/10/2012</c:v>
                </c:pt>
                <c:pt idx="1275">
                  <c:v>8/21/2016</c:v>
                </c:pt>
                <c:pt idx="1276">
                  <c:v>9/3/2013</c:v>
                </c:pt>
                <c:pt idx="1277">
                  <c:v>8/13/2013</c:v>
                </c:pt>
                <c:pt idx="1278">
                  <c:v>9/10/2016</c:v>
                </c:pt>
                <c:pt idx="1279">
                  <c:v>7/27/2012</c:v>
                </c:pt>
                <c:pt idx="1280">
                  <c:v>8/16/2014</c:v>
                </c:pt>
                <c:pt idx="1281">
                  <c:v>7/14/2011</c:v>
                </c:pt>
                <c:pt idx="1282">
                  <c:v>9/12/2015</c:v>
                </c:pt>
                <c:pt idx="1283">
                  <c:v>9/2/2015</c:v>
                </c:pt>
                <c:pt idx="1284">
                  <c:v>9/13/2015</c:v>
                </c:pt>
                <c:pt idx="1285">
                  <c:v>9/2/2016</c:v>
                </c:pt>
                <c:pt idx="1286">
                  <c:v>9/14/2011</c:v>
                </c:pt>
                <c:pt idx="1287">
                  <c:v>8/22/2015</c:v>
                </c:pt>
                <c:pt idx="1288">
                  <c:v>8/30/2015</c:v>
                </c:pt>
                <c:pt idx="1289">
                  <c:v>9/20/2013</c:v>
                </c:pt>
                <c:pt idx="1290">
                  <c:v>9/8/2016</c:v>
                </c:pt>
                <c:pt idx="1291">
                  <c:v>8/6/2014</c:v>
                </c:pt>
                <c:pt idx="1292">
                  <c:v>8/18/2009</c:v>
                </c:pt>
                <c:pt idx="1293">
                  <c:v>7/31/2015</c:v>
                </c:pt>
                <c:pt idx="1294">
                  <c:v>(blank)</c:v>
                </c:pt>
                <c:pt idx="1295">
                  <c:v>7/31/2016</c:v>
                </c:pt>
                <c:pt idx="1296">
                  <c:v>9/27/2012</c:v>
                </c:pt>
                <c:pt idx="1297">
                  <c:v>8/15/2015</c:v>
                </c:pt>
                <c:pt idx="1298">
                  <c:v>7/28/2016</c:v>
                </c:pt>
                <c:pt idx="1299">
                  <c:v>9/21/2014</c:v>
                </c:pt>
                <c:pt idx="1300">
                  <c:v>7/5/2015</c:v>
                </c:pt>
                <c:pt idx="1301">
                  <c:v>9/21/2015</c:v>
                </c:pt>
                <c:pt idx="1302">
                  <c:v>9/29/2014</c:v>
                </c:pt>
                <c:pt idx="1303">
                  <c:v>8/11/2011</c:v>
                </c:pt>
                <c:pt idx="1304">
                  <c:v>9/29/2016</c:v>
                </c:pt>
                <c:pt idx="1305">
                  <c:v>7/1/2013</c:v>
                </c:pt>
                <c:pt idx="1306">
                  <c:v>9/10/2014</c:v>
                </c:pt>
                <c:pt idx="1307">
                  <c:v>7/19/2015</c:v>
                </c:pt>
                <c:pt idx="1308">
                  <c:v>9/10/2015</c:v>
                </c:pt>
                <c:pt idx="1309">
                  <c:v>7/4/2014</c:v>
                </c:pt>
                <c:pt idx="1310">
                  <c:v>9/11/2009</c:v>
                </c:pt>
                <c:pt idx="1311">
                  <c:v>8/8/2010</c:v>
                </c:pt>
                <c:pt idx="1312">
                  <c:v>8/3/2014</c:v>
                </c:pt>
                <c:pt idx="1313">
                  <c:v>7/27/2015</c:v>
                </c:pt>
                <c:pt idx="1314">
                  <c:v>9/11/2015</c:v>
                </c:pt>
                <c:pt idx="1315">
                  <c:v>9/23/2013</c:v>
                </c:pt>
                <c:pt idx="1316">
                  <c:v>7/26/2013</c:v>
                </c:pt>
                <c:pt idx="1317">
                  <c:v>8/8/2012</c:v>
                </c:pt>
                <c:pt idx="1318">
                  <c:v>9/12/2016</c:v>
                </c:pt>
                <c:pt idx="1319">
                  <c:v>7/4/2015</c:v>
                </c:pt>
                <c:pt idx="1320">
                  <c:v>9/13/2011</c:v>
                </c:pt>
                <c:pt idx="1321">
                  <c:v>7/25/2015</c:v>
                </c:pt>
                <c:pt idx="1322">
                  <c:v>7/7/2016</c:v>
                </c:pt>
                <c:pt idx="1323">
                  <c:v>8/8/2014</c:v>
                </c:pt>
                <c:pt idx="1324">
                  <c:v>7/12/2011</c:v>
                </c:pt>
                <c:pt idx="1325">
                  <c:v>8/8/2015</c:v>
                </c:pt>
                <c:pt idx="1326">
                  <c:v>9/14/2014</c:v>
                </c:pt>
                <c:pt idx="1327">
                  <c:v>9/24/2014</c:v>
                </c:pt>
                <c:pt idx="1328">
                  <c:v>9/7/2016</c:v>
                </c:pt>
                <c:pt idx="1329">
                  <c:v>7/28/2011</c:v>
                </c:pt>
                <c:pt idx="1330">
                  <c:v>9/8/2012</c:v>
                </c:pt>
                <c:pt idx="1331">
                  <c:v>8/28/2015</c:v>
                </c:pt>
                <c:pt idx="1332">
                  <c:v>8/10/2016</c:v>
                </c:pt>
                <c:pt idx="1333">
                  <c:v>8/23/2014</c:v>
                </c:pt>
                <c:pt idx="1334">
                  <c:v>8/12/2016</c:v>
                </c:pt>
                <c:pt idx="1335">
                  <c:v>8/19/2016</c:v>
                </c:pt>
                <c:pt idx="1336">
                  <c:v>7/11/2012</c:v>
                </c:pt>
                <c:pt idx="1337">
                  <c:v>8/29/2015</c:v>
                </c:pt>
                <c:pt idx="1338">
                  <c:v>8/31/2016</c:v>
                </c:pt>
                <c:pt idx="1339">
                  <c:v>8/13/2016</c:v>
                </c:pt>
                <c:pt idx="1340">
                  <c:v>8/4/2012</c:v>
                </c:pt>
                <c:pt idx="1341">
                  <c:v>9/26/2014</c:v>
                </c:pt>
                <c:pt idx="1342">
                  <c:v>7/30/2011</c:v>
                </c:pt>
                <c:pt idx="1343">
                  <c:v>8/2/2013</c:v>
                </c:pt>
                <c:pt idx="1344">
                  <c:v>4/18/2016</c:v>
                </c:pt>
                <c:pt idx="1345">
                  <c:v>6/4/2016</c:v>
                </c:pt>
                <c:pt idx="1346">
                  <c:v>5/29/2015</c:v>
                </c:pt>
                <c:pt idx="1347">
                  <c:v>3/8/2017</c:v>
                </c:pt>
                <c:pt idx="1348">
                  <c:v>5/17/2014</c:v>
                </c:pt>
                <c:pt idx="1349">
                  <c:v>4/28/2014</c:v>
                </c:pt>
                <c:pt idx="1350">
                  <c:v>4/26/2014</c:v>
                </c:pt>
                <c:pt idx="1351">
                  <c:v>5/5/2010</c:v>
                </c:pt>
                <c:pt idx="1352">
                  <c:v>5/11/2012</c:v>
                </c:pt>
                <c:pt idx="1353">
                  <c:v>4/28/2015</c:v>
                </c:pt>
                <c:pt idx="1354">
                  <c:v>6/10/2011</c:v>
                </c:pt>
                <c:pt idx="1355">
                  <c:v>6/12/2016</c:v>
                </c:pt>
                <c:pt idx="1356">
                  <c:v>6/21/2014</c:v>
                </c:pt>
                <c:pt idx="1357">
                  <c:v>5/13/2013</c:v>
                </c:pt>
                <c:pt idx="1358">
                  <c:v>5/1/2012</c:v>
                </c:pt>
                <c:pt idx="1359">
                  <c:v>4/28/2016</c:v>
                </c:pt>
                <c:pt idx="1360">
                  <c:v>4/11/2014</c:v>
                </c:pt>
                <c:pt idx="1361">
                  <c:v>5/25/2012</c:v>
                </c:pt>
                <c:pt idx="1362">
                  <c:v>5/16/2013</c:v>
                </c:pt>
                <c:pt idx="1363">
                  <c:v>5/25/2014</c:v>
                </c:pt>
                <c:pt idx="1364">
                  <c:v>6/19/2016</c:v>
                </c:pt>
                <c:pt idx="1365">
                  <c:v>5/19/2011</c:v>
                </c:pt>
                <c:pt idx="1366">
                  <c:v>4/10/2012</c:v>
                </c:pt>
                <c:pt idx="1367">
                  <c:v>5/6/2013</c:v>
                </c:pt>
                <c:pt idx="1368">
                  <c:v>6/6/2011</c:v>
                </c:pt>
                <c:pt idx="1369">
                  <c:v>6/14/2014</c:v>
                </c:pt>
                <c:pt idx="1370">
                  <c:v>6/6/2016</c:v>
                </c:pt>
                <c:pt idx="1371">
                  <c:v>4/23/2010</c:v>
                </c:pt>
                <c:pt idx="1372">
                  <c:v>4/10/2016</c:v>
                </c:pt>
                <c:pt idx="1373">
                  <c:v>6/25/2010</c:v>
                </c:pt>
                <c:pt idx="1374">
                  <c:v>6/28/2014</c:v>
                </c:pt>
                <c:pt idx="1375">
                  <c:v>4/4/2014</c:v>
                </c:pt>
                <c:pt idx="1376">
                  <c:v>4/15/2016</c:v>
                </c:pt>
                <c:pt idx="1377">
                  <c:v>5/19/2016</c:v>
                </c:pt>
                <c:pt idx="1378">
                  <c:v>5/9/2011</c:v>
                </c:pt>
                <c:pt idx="1379">
                  <c:v>6/15/2014</c:v>
                </c:pt>
                <c:pt idx="1380">
                  <c:v>4/16/2015</c:v>
                </c:pt>
                <c:pt idx="1381">
                  <c:v>6/25/2015</c:v>
                </c:pt>
                <c:pt idx="1382">
                  <c:v>5/22/2013</c:v>
                </c:pt>
                <c:pt idx="1383">
                  <c:v>5/14/2010</c:v>
                </c:pt>
                <c:pt idx="1384">
                  <c:v>6/19/2013</c:v>
                </c:pt>
                <c:pt idx="1385">
                  <c:v>3/9/2013</c:v>
                </c:pt>
                <c:pt idx="1386">
                  <c:v>6/19/2015</c:v>
                </c:pt>
                <c:pt idx="1387">
                  <c:v>6/26/2014</c:v>
                </c:pt>
                <c:pt idx="1388">
                  <c:v>6/4/2015</c:v>
                </c:pt>
                <c:pt idx="1389">
                  <c:v>6/16/2011</c:v>
                </c:pt>
                <c:pt idx="1390">
                  <c:v>4/21/2016</c:v>
                </c:pt>
                <c:pt idx="1391">
                  <c:v>6/26/2016</c:v>
                </c:pt>
                <c:pt idx="1392">
                  <c:v>6/8/2010</c:v>
                </c:pt>
                <c:pt idx="1393">
                  <c:v>4/4/2016</c:v>
                </c:pt>
                <c:pt idx="1394">
                  <c:v>3/7/2017</c:v>
                </c:pt>
                <c:pt idx="1395">
                  <c:v>4/14/2013</c:v>
                </c:pt>
                <c:pt idx="1396">
                  <c:v>5/17/2013</c:v>
                </c:pt>
                <c:pt idx="1397">
                  <c:v>6/27/2015</c:v>
                </c:pt>
                <c:pt idx="1398">
                  <c:v>6/11/2010</c:v>
                </c:pt>
                <c:pt idx="1399">
                  <c:v>4/18/2015</c:v>
                </c:pt>
                <c:pt idx="1400">
                  <c:v>5/23/2016</c:v>
                </c:pt>
                <c:pt idx="1401">
                  <c:v>4/5/2015</c:v>
                </c:pt>
                <c:pt idx="1402">
                  <c:v>6/11/2014</c:v>
                </c:pt>
                <c:pt idx="1403">
                  <c:v>5/27/2015</c:v>
                </c:pt>
                <c:pt idx="1404">
                  <c:v>6/11/2016</c:v>
                </c:pt>
                <c:pt idx="1405">
                  <c:v>5/15/2012</c:v>
                </c:pt>
                <c:pt idx="1406">
                  <c:v>5/23/2012</c:v>
                </c:pt>
                <c:pt idx="1407">
                  <c:v>5/23/2013</c:v>
                </c:pt>
                <c:pt idx="1408">
                  <c:v>3/26/2012</c:v>
                </c:pt>
                <c:pt idx="1409">
                  <c:v>3/5/2017</c:v>
                </c:pt>
                <c:pt idx="1410">
                  <c:v>2/20/2017</c:v>
                </c:pt>
                <c:pt idx="1411">
                  <c:v>3/12/2017</c:v>
                </c:pt>
                <c:pt idx="1412">
                  <c:v>12/26/2016</c:v>
                </c:pt>
                <c:pt idx="1413">
                  <c:v>2/12/2016</c:v>
                </c:pt>
                <c:pt idx="1414">
                  <c:v>3/28/2015</c:v>
                </c:pt>
                <c:pt idx="1415">
                  <c:v>2/12/2017</c:v>
                </c:pt>
                <c:pt idx="1416">
                  <c:v>3/10/2012</c:v>
                </c:pt>
                <c:pt idx="1417">
                  <c:v>3/13/2015</c:v>
                </c:pt>
                <c:pt idx="1418">
                  <c:v>3/7/2016</c:v>
                </c:pt>
                <c:pt idx="1419">
                  <c:v>2/23/2017</c:v>
                </c:pt>
                <c:pt idx="1420">
                  <c:v>11/5/2016</c:v>
                </c:pt>
                <c:pt idx="1421">
                  <c:v>3/13/2017</c:v>
                </c:pt>
                <c:pt idx="1422">
                  <c:v>12/28/2015</c:v>
                </c:pt>
                <c:pt idx="1423">
                  <c:v>12/30/2015</c:v>
                </c:pt>
                <c:pt idx="1424">
                  <c:v>3/29/2015</c:v>
                </c:pt>
                <c:pt idx="1425">
                  <c:v>2/13/2012</c:v>
                </c:pt>
                <c:pt idx="1426">
                  <c:v>3/1/2017</c:v>
                </c:pt>
                <c:pt idx="1427">
                  <c:v>3/14/2014</c:v>
                </c:pt>
                <c:pt idx="1428">
                  <c:v>12/3/2016</c:v>
                </c:pt>
                <c:pt idx="1429">
                  <c:v>3/14/2015</c:v>
                </c:pt>
                <c:pt idx="1430">
                  <c:v>3/6/2016</c:v>
                </c:pt>
                <c:pt idx="1431">
                  <c:v>2/13/2014</c:v>
                </c:pt>
                <c:pt idx="1432">
                  <c:v>11/7/2012</c:v>
                </c:pt>
                <c:pt idx="1433">
                  <c:v>3/14/2017</c:v>
                </c:pt>
                <c:pt idx="1434">
                  <c:v>12/8/2015</c:v>
                </c:pt>
                <c:pt idx="1435">
                  <c:v>12/11/2016</c:v>
                </c:pt>
                <c:pt idx="1436">
                  <c:v>12/27/2014</c:v>
                </c:pt>
                <c:pt idx="1437">
                  <c:v>2/24/2016</c:v>
                </c:pt>
                <c:pt idx="1438">
                  <c:v>2/19/2017</c:v>
                </c:pt>
                <c:pt idx="1439">
                  <c:v>2/24/2017</c:v>
                </c:pt>
                <c:pt idx="1440">
                  <c:v>3/28/2013</c:v>
                </c:pt>
                <c:pt idx="1441">
                  <c:v>3/15/2017</c:v>
                </c:pt>
                <c:pt idx="1442">
                  <c:v>12/29/2014</c:v>
                </c:pt>
                <c:pt idx="1443">
                  <c:v>3/16/2011</c:v>
                </c:pt>
                <c:pt idx="1444">
                  <c:v>12/10/2015</c:v>
                </c:pt>
                <c:pt idx="1445">
                  <c:v>2/13/2016</c:v>
                </c:pt>
                <c:pt idx="1446">
                  <c:v>12/10/2016</c:v>
                </c:pt>
                <c:pt idx="1447">
                  <c:v>12/17/2016</c:v>
                </c:pt>
                <c:pt idx="1448">
                  <c:v>12/20/2015</c:v>
                </c:pt>
                <c:pt idx="1449">
                  <c:v>2/25/2017</c:v>
                </c:pt>
                <c:pt idx="1450">
                  <c:v>3/10/2016</c:v>
                </c:pt>
                <c:pt idx="1451">
                  <c:v>12/12/2012</c:v>
                </c:pt>
                <c:pt idx="1452">
                  <c:v>3/5/2014</c:v>
                </c:pt>
                <c:pt idx="1453">
                  <c:v>3/17/2012</c:v>
                </c:pt>
                <c:pt idx="1454">
                  <c:v>12/21/2014</c:v>
                </c:pt>
                <c:pt idx="1455">
                  <c:v>3/17/2014</c:v>
                </c:pt>
                <c:pt idx="1456">
                  <c:v>2/12/2015</c:v>
                </c:pt>
                <c:pt idx="1457">
                  <c:v>3/17/2015</c:v>
                </c:pt>
                <c:pt idx="1458">
                  <c:v>12/7/2013</c:v>
                </c:pt>
                <c:pt idx="1459">
                  <c:v>12/31/2015</c:v>
                </c:pt>
                <c:pt idx="1460">
                  <c:v>12/26/2014</c:v>
                </c:pt>
                <c:pt idx="1461">
                  <c:v>2/26/2014</c:v>
                </c:pt>
                <c:pt idx="1462">
                  <c:v>12/19/2014</c:v>
                </c:pt>
                <c:pt idx="1463">
                  <c:v>12/22/2016</c:v>
                </c:pt>
                <c:pt idx="1464">
                  <c:v>2/6/2016</c:v>
                </c:pt>
                <c:pt idx="1465">
                  <c:v>11/8/2011</c:v>
                </c:pt>
                <c:pt idx="1466">
                  <c:v>3/25/2014</c:v>
                </c:pt>
                <c:pt idx="1467">
                  <c:v>2/26/2017</c:v>
                </c:pt>
                <c:pt idx="1468">
                  <c:v>12/10/2014</c:v>
                </c:pt>
                <c:pt idx="1469">
                  <c:v>12/4/2015</c:v>
                </c:pt>
                <c:pt idx="1470">
                  <c:v>12/14/2014</c:v>
                </c:pt>
                <c:pt idx="1471">
                  <c:v>12/12/2014</c:v>
                </c:pt>
                <c:pt idx="1472">
                  <c:v>12/9/2016</c:v>
                </c:pt>
                <c:pt idx="1473">
                  <c:v>12/5/2011</c:v>
                </c:pt>
                <c:pt idx="1474">
                  <c:v>2/1/2014</c:v>
                </c:pt>
                <c:pt idx="1475">
                  <c:v>12/5/2014</c:v>
                </c:pt>
                <c:pt idx="1476">
                  <c:v>12/28/2016</c:v>
                </c:pt>
                <c:pt idx="1477">
                  <c:v>2/28/2012</c:v>
                </c:pt>
                <c:pt idx="1478">
                  <c:v>12/14/2015</c:v>
                </c:pt>
                <c:pt idx="1479">
                  <c:v>12/18/2014</c:v>
                </c:pt>
                <c:pt idx="1480">
                  <c:v>2/10/2012</c:v>
                </c:pt>
                <c:pt idx="1481">
                  <c:v>2/28/2015</c:v>
                </c:pt>
                <c:pt idx="1482">
                  <c:v>12/14/2016</c:v>
                </c:pt>
                <c:pt idx="1483">
                  <c:v>12/5/2016</c:v>
                </c:pt>
                <c:pt idx="1484">
                  <c:v>12/15/2015</c:v>
                </c:pt>
                <c:pt idx="1485">
                  <c:v>12/18/2015</c:v>
                </c:pt>
                <c:pt idx="1486">
                  <c:v>3/3/2016</c:v>
                </c:pt>
                <c:pt idx="1487">
                  <c:v>12/12/2016</c:v>
                </c:pt>
                <c:pt idx="1488">
                  <c:v>12/1/2011</c:v>
                </c:pt>
                <c:pt idx="1489">
                  <c:v>2/16/2014</c:v>
                </c:pt>
                <c:pt idx="1490">
                  <c:v>3/10/2010</c:v>
                </c:pt>
                <c:pt idx="1491">
                  <c:v>3/20/2016</c:v>
                </c:pt>
                <c:pt idx="1492">
                  <c:v>3/31/2014</c:v>
                </c:pt>
                <c:pt idx="1493">
                  <c:v>12/24/2015</c:v>
                </c:pt>
                <c:pt idx="1494">
                  <c:v>12/11/2014</c:v>
                </c:pt>
                <c:pt idx="1495">
                  <c:v>3/21/2012</c:v>
                </c:pt>
                <c:pt idx="1496">
                  <c:v>3/10/2017</c:v>
                </c:pt>
                <c:pt idx="1497">
                  <c:v>2/16/2017</c:v>
                </c:pt>
                <c:pt idx="1498">
                  <c:v>2/21/2016</c:v>
                </c:pt>
                <c:pt idx="1499">
                  <c:v>2/17/2012</c:v>
                </c:pt>
                <c:pt idx="1500">
                  <c:v>2/21/2017</c:v>
                </c:pt>
                <c:pt idx="1501">
                  <c:v>3/21/2015</c:v>
                </c:pt>
                <c:pt idx="1502">
                  <c:v>12/11/2015</c:v>
                </c:pt>
                <c:pt idx="1503">
                  <c:v>12/6/2015</c:v>
                </c:pt>
                <c:pt idx="1504">
                  <c:v>3/6/2015</c:v>
                </c:pt>
                <c:pt idx="1505">
                  <c:v>12/13/2015</c:v>
                </c:pt>
                <c:pt idx="1506">
                  <c:v>12/17/2011</c:v>
                </c:pt>
                <c:pt idx="1507">
                  <c:v>12/25/2014</c:v>
                </c:pt>
                <c:pt idx="1508">
                  <c:v>3/7/2015</c:v>
                </c:pt>
                <c:pt idx="1509">
                  <c:v>2/4/2017</c:v>
                </c:pt>
                <c:pt idx="1510">
                  <c:v>2/22/2017</c:v>
                </c:pt>
                <c:pt idx="1511">
                  <c:v>2/5/2013</c:v>
                </c:pt>
                <c:pt idx="1512">
                  <c:v>1/28/2016</c:v>
                </c:pt>
                <c:pt idx="1513">
                  <c:v>1/15/2013</c:v>
                </c:pt>
                <c:pt idx="1514">
                  <c:v>1/15/2014</c:v>
                </c:pt>
                <c:pt idx="1515">
                  <c:v>10/29/2013</c:v>
                </c:pt>
                <c:pt idx="1516">
                  <c:v>1/19/2016</c:v>
                </c:pt>
                <c:pt idx="1517">
                  <c:v>1/16/2014</c:v>
                </c:pt>
                <c:pt idx="1518">
                  <c:v>1/20/2010</c:v>
                </c:pt>
                <c:pt idx="1519">
                  <c:v>10/29/2015</c:v>
                </c:pt>
                <c:pt idx="1520">
                  <c:v>10/18/2015</c:v>
                </c:pt>
                <c:pt idx="1521">
                  <c:v>11/14/2012</c:v>
                </c:pt>
                <c:pt idx="1522">
                  <c:v>10/8/2015</c:v>
                </c:pt>
                <c:pt idx="1523">
                  <c:v>10/29/2016</c:v>
                </c:pt>
                <c:pt idx="1524">
                  <c:v>11/25/2010</c:v>
                </c:pt>
                <c:pt idx="1525">
                  <c:v>10/12/2010</c:v>
                </c:pt>
                <c:pt idx="1526">
                  <c:v>11/26/2016</c:v>
                </c:pt>
                <c:pt idx="1527">
                  <c:v>1/15/2016</c:v>
                </c:pt>
                <c:pt idx="1528">
                  <c:v>11/29/2012</c:v>
                </c:pt>
                <c:pt idx="1529">
                  <c:v>10/3/2015</c:v>
                </c:pt>
                <c:pt idx="1530">
                  <c:v>1/26/2015</c:v>
                </c:pt>
                <c:pt idx="1531">
                  <c:v>10/3/2016</c:v>
                </c:pt>
                <c:pt idx="1532">
                  <c:v>10/29/2012</c:v>
                </c:pt>
                <c:pt idx="1533">
                  <c:v>1/18/2015</c:v>
                </c:pt>
                <c:pt idx="1534">
                  <c:v>10/23/2015</c:v>
                </c:pt>
                <c:pt idx="1535">
                  <c:v>11/15/2013</c:v>
                </c:pt>
                <c:pt idx="1536">
                  <c:v>11/23/2010</c:v>
                </c:pt>
                <c:pt idx="1537">
                  <c:v>11/15/2014</c:v>
                </c:pt>
                <c:pt idx="1538">
                  <c:v>11/24/2014</c:v>
                </c:pt>
                <c:pt idx="1539">
                  <c:v>10/30/2011</c:v>
                </c:pt>
                <c:pt idx="1540">
                  <c:v>1/25/2015</c:v>
                </c:pt>
                <c:pt idx="1541">
                  <c:v>1/18/2017</c:v>
                </c:pt>
                <c:pt idx="1542">
                  <c:v>11/26/2014</c:v>
                </c:pt>
                <c:pt idx="1543">
                  <c:v>10/19/2016</c:v>
                </c:pt>
                <c:pt idx="1544">
                  <c:v>10/25/2016</c:v>
                </c:pt>
                <c:pt idx="1545">
                  <c:v>10/30/2013</c:v>
                </c:pt>
                <c:pt idx="1546">
                  <c:v>10/26/2016</c:v>
                </c:pt>
                <c:pt idx="1547">
                  <c:v>1/25/2011</c:v>
                </c:pt>
                <c:pt idx="1548">
                  <c:v>1/29/2012</c:v>
                </c:pt>
                <c:pt idx="1549">
                  <c:v>10/12/2013</c:v>
                </c:pt>
                <c:pt idx="1550">
                  <c:v>10/10/2016</c:v>
                </c:pt>
                <c:pt idx="1551">
                  <c:v>11/17/2012</c:v>
                </c:pt>
                <c:pt idx="1552">
                  <c:v>1/2/2015</c:v>
                </c:pt>
                <c:pt idx="1553">
                  <c:v>10/30/2016</c:v>
                </c:pt>
                <c:pt idx="1554">
                  <c:v>1/30/2016</c:v>
                </c:pt>
                <c:pt idx="1555">
                  <c:v>11/17/2015</c:v>
                </c:pt>
                <c:pt idx="1556">
                  <c:v>10/23/2013</c:v>
                </c:pt>
                <c:pt idx="1557">
                  <c:v>1/20/2016</c:v>
                </c:pt>
                <c:pt idx="1558">
                  <c:v>10/7/2016</c:v>
                </c:pt>
                <c:pt idx="1559">
                  <c:v>1/7/2017</c:v>
                </c:pt>
                <c:pt idx="1560">
                  <c:v>10/23/2016</c:v>
                </c:pt>
                <c:pt idx="1561">
                  <c:v>1/24/2016</c:v>
                </c:pt>
                <c:pt idx="1562">
                  <c:v>1/3/2015</c:v>
                </c:pt>
                <c:pt idx="1563">
                  <c:v>1/8/2014</c:v>
                </c:pt>
                <c:pt idx="1564">
                  <c:v>10/9/2013</c:v>
                </c:pt>
                <c:pt idx="1565">
                  <c:v>1/15/2017</c:v>
                </c:pt>
                <c:pt idx="1566">
                  <c:v>1/13/2014</c:v>
                </c:pt>
                <c:pt idx="1567">
                  <c:v>1/23/2015</c:v>
                </c:pt>
                <c:pt idx="1568">
                  <c:v>10/24/2014</c:v>
                </c:pt>
                <c:pt idx="1569">
                  <c:v>10/20/2016</c:v>
                </c:pt>
                <c:pt idx="1570">
                  <c:v>10/9/2016</c:v>
                </c:pt>
                <c:pt idx="1571">
                  <c:v>1/8/2016</c:v>
                </c:pt>
                <c:pt idx="1572">
                  <c:v>10/16/2012</c:v>
                </c:pt>
                <c:pt idx="1573">
                  <c:v>10/4/2013</c:v>
                </c:pt>
                <c:pt idx="1574">
                  <c:v>11/26/2013</c:v>
                </c:pt>
                <c:pt idx="1575">
                  <c:v>10/4/2014</c:v>
                </c:pt>
                <c:pt idx="1576">
                  <c:v>1/28/2017</c:v>
                </c:pt>
                <c:pt idx="1577">
                  <c:v>10/4/2015</c:v>
                </c:pt>
                <c:pt idx="1578">
                  <c:v>10/16/2015</c:v>
                </c:pt>
                <c:pt idx="1579">
                  <c:v>1/4/2014</c:v>
                </c:pt>
                <c:pt idx="1580">
                  <c:v>11/27/2016</c:v>
                </c:pt>
                <c:pt idx="1581">
                  <c:v>11/2/2015</c:v>
                </c:pt>
                <c:pt idx="1582">
                  <c:v>1/6/2016</c:v>
                </c:pt>
                <c:pt idx="1583">
                  <c:v>1/9/2015</c:v>
                </c:pt>
                <c:pt idx="1584">
                  <c:v>11/11/2011</c:v>
                </c:pt>
                <c:pt idx="1585">
                  <c:v>1/3/2014</c:v>
                </c:pt>
                <c:pt idx="1586">
                  <c:v>10/17/2014</c:v>
                </c:pt>
                <c:pt idx="1587">
                  <c:v>1/10/2014</c:v>
                </c:pt>
                <c:pt idx="1588">
                  <c:v>11/11/2015</c:v>
                </c:pt>
                <c:pt idx="1589">
                  <c:v>1/9/2017</c:v>
                </c:pt>
                <c:pt idx="1590">
                  <c:v>1/2/2014</c:v>
                </c:pt>
                <c:pt idx="1591">
                  <c:v>10/14/2016</c:v>
                </c:pt>
                <c:pt idx="1592">
                  <c:v>11/30/2011</c:v>
                </c:pt>
                <c:pt idx="1593">
                  <c:v>10/1/2009</c:v>
                </c:pt>
                <c:pt idx="1594">
                  <c:v>11/30/2014</c:v>
                </c:pt>
                <c:pt idx="1595">
                  <c:v>11/20/2016</c:v>
                </c:pt>
                <c:pt idx="1596">
                  <c:v>1/13/2017</c:v>
                </c:pt>
                <c:pt idx="1597">
                  <c:v>10/15/2013</c:v>
                </c:pt>
                <c:pt idx="1598">
                  <c:v>10/28/2015</c:v>
                </c:pt>
                <c:pt idx="1599">
                  <c:v>10/1/2012</c:v>
                </c:pt>
                <c:pt idx="1600">
                  <c:v>11/4/2016</c:v>
                </c:pt>
                <c:pt idx="1601">
                  <c:v>11/21/2013</c:v>
                </c:pt>
                <c:pt idx="1602">
                  <c:v>11/13/2014</c:v>
                </c:pt>
                <c:pt idx="1603">
                  <c:v>10/7/2013</c:v>
                </c:pt>
              </c:strCache>
            </c:strRef>
          </c:cat>
          <c:val>
            <c:numRef>
              <c:f>Sheet3!$E$6:$E$1610</c:f>
              <c:numCache>
                <c:formatCode>General</c:formatCode>
                <c:ptCount val="1604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E2-4332-8112-6674118A1995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Sheet3!$A$6:$A$1610</c:f>
              <c:strCache>
                <c:ptCount val="1604"/>
                <c:pt idx="0">
                  <c:v>3/23/2016</c:v>
                </c:pt>
                <c:pt idx="1">
                  <c:v>7/9/2014</c:v>
                </c:pt>
                <c:pt idx="2">
                  <c:v>4/7/2015</c:v>
                </c:pt>
                <c:pt idx="3">
                  <c:v>3/1/2016</c:v>
                </c:pt>
                <c:pt idx="4">
                  <c:v>6/29/2015</c:v>
                </c:pt>
                <c:pt idx="5">
                  <c:v>6/17/2014</c:v>
                </c:pt>
                <c:pt idx="6">
                  <c:v>5/12/2015</c:v>
                </c:pt>
                <c:pt idx="7">
                  <c:v>5/21/2014</c:v>
                </c:pt>
                <c:pt idx="8">
                  <c:v>3/19/2012</c:v>
                </c:pt>
                <c:pt idx="9">
                  <c:v>2/18/2015</c:v>
                </c:pt>
                <c:pt idx="10">
                  <c:v>10/14/2015</c:v>
                </c:pt>
                <c:pt idx="11">
                  <c:v>1/22/2015</c:v>
                </c:pt>
                <c:pt idx="12">
                  <c:v>11/1/2016</c:v>
                </c:pt>
                <c:pt idx="13">
                  <c:v>1/12/2015</c:v>
                </c:pt>
                <c:pt idx="14">
                  <c:v>10/15/2015</c:v>
                </c:pt>
                <c:pt idx="15">
                  <c:v>9/23/2015</c:v>
                </c:pt>
                <c:pt idx="16">
                  <c:v>7/15/2015</c:v>
                </c:pt>
                <c:pt idx="17">
                  <c:v>6/8/2015</c:v>
                </c:pt>
                <c:pt idx="18">
                  <c:v>7/8/2015</c:v>
                </c:pt>
                <c:pt idx="19">
                  <c:v>7/14/2015</c:v>
                </c:pt>
                <c:pt idx="20">
                  <c:v>7/8/2014</c:v>
                </c:pt>
                <c:pt idx="21">
                  <c:v>4/1/2016</c:v>
                </c:pt>
                <c:pt idx="22">
                  <c:v>6/16/2014</c:v>
                </c:pt>
                <c:pt idx="23">
                  <c:v>6/2/2015</c:v>
                </c:pt>
                <c:pt idx="24">
                  <c:v>4/6/2016</c:v>
                </c:pt>
                <c:pt idx="25">
                  <c:v>6/16/2015</c:v>
                </c:pt>
                <c:pt idx="26">
                  <c:v>4/1/2014</c:v>
                </c:pt>
                <c:pt idx="27">
                  <c:v>6/18/2014</c:v>
                </c:pt>
                <c:pt idx="28">
                  <c:v>6/30/2014</c:v>
                </c:pt>
                <c:pt idx="29">
                  <c:v>6/10/2014</c:v>
                </c:pt>
                <c:pt idx="30">
                  <c:v>5/27/2014</c:v>
                </c:pt>
                <c:pt idx="31">
                  <c:v>3/1/2015</c:v>
                </c:pt>
                <c:pt idx="32">
                  <c:v>2/17/2015</c:v>
                </c:pt>
                <c:pt idx="33">
                  <c:v>2/17/2016</c:v>
                </c:pt>
                <c:pt idx="34">
                  <c:v>2/23/2015</c:v>
                </c:pt>
                <c:pt idx="35">
                  <c:v>11/15/2016</c:v>
                </c:pt>
                <c:pt idx="36">
                  <c:v>8/27/2014</c:v>
                </c:pt>
                <c:pt idx="37">
                  <c:v>9/6/2016</c:v>
                </c:pt>
                <c:pt idx="38">
                  <c:v>8/8/2011</c:v>
                </c:pt>
                <c:pt idx="39">
                  <c:v>7/2/2016</c:v>
                </c:pt>
                <c:pt idx="40">
                  <c:v>9/9/2013</c:v>
                </c:pt>
                <c:pt idx="41">
                  <c:v>7/21/2014</c:v>
                </c:pt>
                <c:pt idx="42">
                  <c:v>8/28/2014</c:v>
                </c:pt>
                <c:pt idx="43">
                  <c:v>7/22/2014</c:v>
                </c:pt>
                <c:pt idx="44">
                  <c:v>7/7/2014</c:v>
                </c:pt>
                <c:pt idx="45">
                  <c:v>8/1/2014</c:v>
                </c:pt>
                <c:pt idx="46">
                  <c:v>8/12/2014</c:v>
                </c:pt>
                <c:pt idx="47">
                  <c:v>6/18/2015</c:v>
                </c:pt>
                <c:pt idx="48">
                  <c:v>4/24/2014</c:v>
                </c:pt>
                <c:pt idx="49">
                  <c:v>5/9/2016</c:v>
                </c:pt>
                <c:pt idx="50">
                  <c:v>6/5/2015</c:v>
                </c:pt>
                <c:pt idx="51">
                  <c:v>5/13/2016</c:v>
                </c:pt>
                <c:pt idx="52">
                  <c:v>5/26/2015</c:v>
                </c:pt>
                <c:pt idx="53">
                  <c:v>4/17/2015</c:v>
                </c:pt>
                <c:pt idx="54">
                  <c:v>3/9/2015</c:v>
                </c:pt>
                <c:pt idx="55">
                  <c:v>5/1/2015</c:v>
                </c:pt>
                <c:pt idx="56">
                  <c:v>4/19/2016</c:v>
                </c:pt>
                <c:pt idx="57">
                  <c:v>5/12/2016</c:v>
                </c:pt>
                <c:pt idx="58">
                  <c:v>5/29/2012</c:v>
                </c:pt>
                <c:pt idx="59">
                  <c:v>5/14/2015</c:v>
                </c:pt>
                <c:pt idx="60">
                  <c:v>5/3/2016</c:v>
                </c:pt>
                <c:pt idx="61">
                  <c:v>5/15/2016</c:v>
                </c:pt>
                <c:pt idx="62">
                  <c:v>5/4/2015</c:v>
                </c:pt>
                <c:pt idx="63">
                  <c:v>5/16/2014</c:v>
                </c:pt>
                <c:pt idx="64">
                  <c:v>5/5/2016</c:v>
                </c:pt>
                <c:pt idx="65">
                  <c:v>5/28/2015</c:v>
                </c:pt>
                <c:pt idx="66">
                  <c:v>5/22/2016</c:v>
                </c:pt>
                <c:pt idx="67">
                  <c:v>2/9/2017</c:v>
                </c:pt>
                <c:pt idx="68">
                  <c:v>2/19/2016</c:v>
                </c:pt>
                <c:pt idx="69">
                  <c:v>12/16/2014</c:v>
                </c:pt>
                <c:pt idx="70">
                  <c:v>2/20/2015</c:v>
                </c:pt>
                <c:pt idx="71">
                  <c:v>3/26/2015</c:v>
                </c:pt>
                <c:pt idx="72">
                  <c:v>3/28/2012</c:v>
                </c:pt>
                <c:pt idx="73">
                  <c:v>12/15/2014</c:v>
                </c:pt>
                <c:pt idx="74">
                  <c:v>3/30/2015</c:v>
                </c:pt>
                <c:pt idx="75">
                  <c:v>2/14/2015</c:v>
                </c:pt>
                <c:pt idx="76">
                  <c:v>3/5/2015</c:v>
                </c:pt>
                <c:pt idx="77">
                  <c:v>3/24/2015</c:v>
                </c:pt>
                <c:pt idx="78">
                  <c:v>2/25/2016</c:v>
                </c:pt>
                <c:pt idx="79">
                  <c:v>2/2/2015</c:v>
                </c:pt>
                <c:pt idx="80">
                  <c:v>3/31/2016</c:v>
                </c:pt>
                <c:pt idx="81">
                  <c:v>2/23/2016</c:v>
                </c:pt>
                <c:pt idx="82">
                  <c:v>2/6/2017</c:v>
                </c:pt>
                <c:pt idx="83">
                  <c:v>10/3/2014</c:v>
                </c:pt>
                <c:pt idx="84">
                  <c:v>1/12/2016</c:v>
                </c:pt>
                <c:pt idx="85">
                  <c:v>1/5/2016</c:v>
                </c:pt>
                <c:pt idx="86">
                  <c:v>1/11/2016</c:v>
                </c:pt>
                <c:pt idx="87">
                  <c:v>1/10/2017</c:v>
                </c:pt>
                <c:pt idx="88">
                  <c:v>10/31/2014</c:v>
                </c:pt>
                <c:pt idx="89">
                  <c:v>11/23/2015</c:v>
                </c:pt>
                <c:pt idx="90">
                  <c:v>11/15/2015</c:v>
                </c:pt>
                <c:pt idx="91">
                  <c:v>11/25/2015</c:v>
                </c:pt>
                <c:pt idx="92">
                  <c:v>11/21/2014</c:v>
                </c:pt>
                <c:pt idx="93">
                  <c:v>10/22/2014</c:v>
                </c:pt>
                <c:pt idx="94">
                  <c:v>10/29/2014</c:v>
                </c:pt>
                <c:pt idx="95">
                  <c:v>11/3/2015</c:v>
                </c:pt>
                <c:pt idx="96">
                  <c:v>10/20/2014</c:v>
                </c:pt>
                <c:pt idx="97">
                  <c:v>10/15/2014</c:v>
                </c:pt>
                <c:pt idx="98">
                  <c:v>7/13/2016</c:v>
                </c:pt>
                <c:pt idx="99">
                  <c:v>9/1/2015</c:v>
                </c:pt>
                <c:pt idx="100">
                  <c:v>8/3/2015</c:v>
                </c:pt>
                <c:pt idx="101">
                  <c:v>7/8/2016</c:v>
                </c:pt>
                <c:pt idx="102">
                  <c:v>9/15/2014</c:v>
                </c:pt>
                <c:pt idx="103">
                  <c:v>7/9/2012</c:v>
                </c:pt>
                <c:pt idx="104">
                  <c:v>7/2/2014</c:v>
                </c:pt>
                <c:pt idx="105">
                  <c:v>7/19/2016</c:v>
                </c:pt>
                <c:pt idx="106">
                  <c:v>8/4/2014</c:v>
                </c:pt>
                <c:pt idx="107">
                  <c:v>7/22/2015</c:v>
                </c:pt>
                <c:pt idx="108">
                  <c:v>9/14/2015</c:v>
                </c:pt>
                <c:pt idx="109">
                  <c:v>8/11/2014</c:v>
                </c:pt>
                <c:pt idx="110">
                  <c:v>9/20/2015</c:v>
                </c:pt>
                <c:pt idx="111">
                  <c:v>8/11/2015</c:v>
                </c:pt>
                <c:pt idx="112">
                  <c:v>7/14/2014</c:v>
                </c:pt>
                <c:pt idx="113">
                  <c:v>7/25/2016</c:v>
                </c:pt>
                <c:pt idx="114">
                  <c:v>8/29/2016</c:v>
                </c:pt>
                <c:pt idx="115">
                  <c:v>8/13/2012</c:v>
                </c:pt>
                <c:pt idx="116">
                  <c:v>8/30/2016</c:v>
                </c:pt>
                <c:pt idx="117">
                  <c:v>8/14/2014</c:v>
                </c:pt>
                <c:pt idx="118">
                  <c:v>7/7/2015</c:v>
                </c:pt>
                <c:pt idx="119">
                  <c:v>8/14/2015</c:v>
                </c:pt>
                <c:pt idx="120">
                  <c:v>9/12/2014</c:v>
                </c:pt>
                <c:pt idx="121">
                  <c:v>8/17/2015</c:v>
                </c:pt>
                <c:pt idx="122">
                  <c:v>9/14/2016</c:v>
                </c:pt>
                <c:pt idx="123">
                  <c:v>8/18/2015</c:v>
                </c:pt>
                <c:pt idx="124">
                  <c:v>9/17/2014</c:v>
                </c:pt>
                <c:pt idx="125">
                  <c:v>7/26/2015</c:v>
                </c:pt>
                <c:pt idx="126">
                  <c:v>9/20/2016</c:v>
                </c:pt>
                <c:pt idx="127">
                  <c:v>8/23/2012</c:v>
                </c:pt>
                <c:pt idx="128">
                  <c:v>9/28/2015</c:v>
                </c:pt>
                <c:pt idx="129">
                  <c:v>8/26/2014</c:v>
                </c:pt>
                <c:pt idx="130">
                  <c:v>7/31/2014</c:v>
                </c:pt>
                <c:pt idx="131">
                  <c:v>9/9/2014</c:v>
                </c:pt>
                <c:pt idx="132">
                  <c:v>5/30/2014</c:v>
                </c:pt>
                <c:pt idx="133">
                  <c:v>6/27/2016</c:v>
                </c:pt>
                <c:pt idx="134">
                  <c:v>6/15/2012</c:v>
                </c:pt>
                <c:pt idx="135">
                  <c:v>4/21/2015</c:v>
                </c:pt>
                <c:pt idx="136">
                  <c:v>5/22/2015</c:v>
                </c:pt>
                <c:pt idx="137">
                  <c:v>4/25/2014</c:v>
                </c:pt>
                <c:pt idx="138">
                  <c:v>6/1/2016</c:v>
                </c:pt>
                <c:pt idx="139">
                  <c:v>4/27/2012</c:v>
                </c:pt>
                <c:pt idx="140">
                  <c:v>6/2/2014</c:v>
                </c:pt>
                <c:pt idx="141">
                  <c:v>4/27/2015</c:v>
                </c:pt>
                <c:pt idx="142">
                  <c:v>5/21/2015</c:v>
                </c:pt>
                <c:pt idx="143">
                  <c:v>4/29/2014</c:v>
                </c:pt>
                <c:pt idx="144">
                  <c:v>5/26/2014</c:v>
                </c:pt>
                <c:pt idx="145">
                  <c:v>4/3/2015</c:v>
                </c:pt>
                <c:pt idx="146">
                  <c:v>4/13/2016</c:v>
                </c:pt>
                <c:pt idx="147">
                  <c:v>4/30/2015</c:v>
                </c:pt>
                <c:pt idx="148">
                  <c:v>6/12/2014</c:v>
                </c:pt>
                <c:pt idx="149">
                  <c:v>4/4/2011</c:v>
                </c:pt>
                <c:pt idx="150">
                  <c:v>4/15/2014</c:v>
                </c:pt>
                <c:pt idx="151">
                  <c:v>4/5/2016</c:v>
                </c:pt>
                <c:pt idx="152">
                  <c:v>6/2/2016</c:v>
                </c:pt>
                <c:pt idx="153">
                  <c:v>4/1/2013</c:v>
                </c:pt>
                <c:pt idx="154">
                  <c:v>5/20/2014</c:v>
                </c:pt>
                <c:pt idx="155">
                  <c:v>4/7/2016</c:v>
                </c:pt>
                <c:pt idx="156">
                  <c:v>5/22/2014</c:v>
                </c:pt>
                <c:pt idx="157">
                  <c:v>4/8/2015</c:v>
                </c:pt>
                <c:pt idx="158">
                  <c:v>5/25/2016</c:v>
                </c:pt>
                <c:pt idx="159">
                  <c:v>4/9/2015</c:v>
                </c:pt>
                <c:pt idx="160">
                  <c:v>5/29/2014</c:v>
                </c:pt>
                <c:pt idx="161">
                  <c:v>5/1/2014</c:v>
                </c:pt>
                <c:pt idx="162">
                  <c:v>5/8/2013</c:v>
                </c:pt>
                <c:pt idx="163">
                  <c:v>5/11/2015</c:v>
                </c:pt>
                <c:pt idx="164">
                  <c:v>6/1/2014</c:v>
                </c:pt>
                <c:pt idx="165">
                  <c:v>5/12/2014</c:v>
                </c:pt>
                <c:pt idx="166">
                  <c:v>6/10/2015</c:v>
                </c:pt>
                <c:pt idx="167">
                  <c:v>3/9/2012</c:v>
                </c:pt>
                <c:pt idx="168">
                  <c:v>6/14/2012</c:v>
                </c:pt>
                <c:pt idx="169">
                  <c:v>5/13/2014</c:v>
                </c:pt>
                <c:pt idx="170">
                  <c:v>6/15/2015</c:v>
                </c:pt>
                <c:pt idx="171">
                  <c:v>5/15/2015</c:v>
                </c:pt>
                <c:pt idx="172">
                  <c:v>6/19/2014</c:v>
                </c:pt>
                <c:pt idx="173">
                  <c:v>5/17/2015</c:v>
                </c:pt>
                <c:pt idx="174">
                  <c:v>4/15/2015</c:v>
                </c:pt>
                <c:pt idx="175">
                  <c:v>5/17/2016</c:v>
                </c:pt>
                <c:pt idx="176">
                  <c:v>6/24/2015</c:v>
                </c:pt>
                <c:pt idx="177">
                  <c:v>5/19/2015</c:v>
                </c:pt>
                <c:pt idx="178">
                  <c:v>6/30/2015</c:v>
                </c:pt>
                <c:pt idx="179">
                  <c:v>5/2/2015</c:v>
                </c:pt>
                <c:pt idx="180">
                  <c:v>6/7/2012</c:v>
                </c:pt>
                <c:pt idx="181">
                  <c:v>12/29/2016</c:v>
                </c:pt>
                <c:pt idx="182">
                  <c:v>2/7/2013</c:v>
                </c:pt>
                <c:pt idx="183">
                  <c:v>2/3/2017</c:v>
                </c:pt>
                <c:pt idx="184">
                  <c:v>2/8/2012</c:v>
                </c:pt>
                <c:pt idx="185">
                  <c:v>12/22/2015</c:v>
                </c:pt>
                <c:pt idx="186">
                  <c:v>2/8/2013</c:v>
                </c:pt>
                <c:pt idx="187">
                  <c:v>3/26/2014</c:v>
                </c:pt>
                <c:pt idx="188">
                  <c:v>2/9/2015</c:v>
                </c:pt>
                <c:pt idx="189">
                  <c:v>3/29/2016</c:v>
                </c:pt>
                <c:pt idx="190">
                  <c:v>2/1/2016</c:v>
                </c:pt>
                <c:pt idx="191">
                  <c:v>3/18/2015</c:v>
                </c:pt>
                <c:pt idx="192">
                  <c:v>11/7/2014</c:v>
                </c:pt>
                <c:pt idx="193">
                  <c:v>3/21/2014</c:v>
                </c:pt>
                <c:pt idx="194">
                  <c:v>2/16/2016</c:v>
                </c:pt>
                <c:pt idx="195">
                  <c:v>12/7/2016</c:v>
                </c:pt>
                <c:pt idx="196">
                  <c:v>3/12/2015</c:v>
                </c:pt>
                <c:pt idx="197">
                  <c:v>2/26/2016</c:v>
                </c:pt>
                <c:pt idx="198">
                  <c:v>3/15/2015</c:v>
                </c:pt>
                <c:pt idx="199">
                  <c:v>3/29/2012</c:v>
                </c:pt>
                <c:pt idx="200">
                  <c:v>3/16/2016</c:v>
                </c:pt>
                <c:pt idx="201">
                  <c:v>2/1/2015</c:v>
                </c:pt>
                <c:pt idx="202">
                  <c:v>3/17/2016</c:v>
                </c:pt>
                <c:pt idx="203">
                  <c:v>3/18/2014</c:v>
                </c:pt>
                <c:pt idx="204">
                  <c:v>2/24/2014</c:v>
                </c:pt>
                <c:pt idx="205">
                  <c:v>1/31/2017</c:v>
                </c:pt>
                <c:pt idx="206">
                  <c:v>11/10/2015</c:v>
                </c:pt>
                <c:pt idx="207">
                  <c:v>10/6/2014</c:v>
                </c:pt>
                <c:pt idx="208">
                  <c:v>10/11/2014</c:v>
                </c:pt>
                <c:pt idx="209">
                  <c:v>1/25/2013</c:v>
                </c:pt>
                <c:pt idx="210">
                  <c:v>10/11/2016</c:v>
                </c:pt>
                <c:pt idx="211">
                  <c:v>11/30/2015</c:v>
                </c:pt>
                <c:pt idx="212">
                  <c:v>10/12/2015</c:v>
                </c:pt>
                <c:pt idx="213">
                  <c:v>11/1/2013</c:v>
                </c:pt>
                <c:pt idx="214">
                  <c:v>10/14/2013</c:v>
                </c:pt>
                <c:pt idx="215">
                  <c:v>11/14/2016</c:v>
                </c:pt>
                <c:pt idx="216">
                  <c:v>10/14/2014</c:v>
                </c:pt>
                <c:pt idx="217">
                  <c:v>11/18/2016</c:v>
                </c:pt>
                <c:pt idx="218">
                  <c:v>1/16/2015</c:v>
                </c:pt>
                <c:pt idx="219">
                  <c:v>11/28/2016</c:v>
                </c:pt>
                <c:pt idx="220">
                  <c:v>11/4/2015</c:v>
                </c:pt>
                <c:pt idx="221">
                  <c:v>10/10/2012</c:v>
                </c:pt>
                <c:pt idx="222">
                  <c:v>1/17/2017</c:v>
                </c:pt>
                <c:pt idx="223">
                  <c:v>10/7/2015</c:v>
                </c:pt>
                <c:pt idx="224">
                  <c:v>10/17/2016</c:v>
                </c:pt>
                <c:pt idx="225">
                  <c:v>1/25/2012</c:v>
                </c:pt>
                <c:pt idx="226">
                  <c:v>10/18/2016</c:v>
                </c:pt>
                <c:pt idx="227">
                  <c:v>11/13/2012</c:v>
                </c:pt>
                <c:pt idx="228">
                  <c:v>10/19/2015</c:v>
                </c:pt>
                <c:pt idx="229">
                  <c:v>11/15/2012</c:v>
                </c:pt>
                <c:pt idx="230">
                  <c:v>1/20/2015</c:v>
                </c:pt>
                <c:pt idx="231">
                  <c:v>1/30/2013</c:v>
                </c:pt>
                <c:pt idx="232">
                  <c:v>10/20/2015</c:v>
                </c:pt>
                <c:pt idx="233">
                  <c:v>1/31/2012</c:v>
                </c:pt>
                <c:pt idx="234">
                  <c:v>1/21/2011</c:v>
                </c:pt>
                <c:pt idx="235">
                  <c:v>1/14/2015</c:v>
                </c:pt>
                <c:pt idx="236">
                  <c:v>10/28/2011</c:v>
                </c:pt>
                <c:pt idx="237">
                  <c:v>10/1/2015</c:v>
                </c:pt>
                <c:pt idx="238">
                  <c:v>1/12/2011</c:v>
                </c:pt>
                <c:pt idx="239">
                  <c:v>11/30/2016</c:v>
                </c:pt>
                <c:pt idx="240">
                  <c:v>1/23/2017</c:v>
                </c:pt>
                <c:pt idx="241">
                  <c:v>1/24/2017</c:v>
                </c:pt>
                <c:pt idx="242">
                  <c:v>10/2/2014</c:v>
                </c:pt>
                <c:pt idx="243">
                  <c:v>9/26/2016</c:v>
                </c:pt>
                <c:pt idx="244">
                  <c:v>9/15/2016</c:v>
                </c:pt>
                <c:pt idx="245">
                  <c:v>7/6/2016</c:v>
                </c:pt>
                <c:pt idx="246">
                  <c:v>8/10/2011</c:v>
                </c:pt>
                <c:pt idx="247">
                  <c:v>9/20/2014</c:v>
                </c:pt>
                <c:pt idx="248">
                  <c:v>7/20/2010</c:v>
                </c:pt>
                <c:pt idx="249">
                  <c:v>9/5/2015</c:v>
                </c:pt>
                <c:pt idx="250">
                  <c:v>7/20/2015</c:v>
                </c:pt>
                <c:pt idx="251">
                  <c:v>9/13/2016</c:v>
                </c:pt>
                <c:pt idx="252">
                  <c:v>7/20/2016</c:v>
                </c:pt>
                <c:pt idx="253">
                  <c:v>9/18/2013</c:v>
                </c:pt>
                <c:pt idx="254">
                  <c:v>7/10/2015</c:v>
                </c:pt>
                <c:pt idx="255">
                  <c:v>6/9/2014</c:v>
                </c:pt>
                <c:pt idx="256">
                  <c:v>7/21/2016</c:v>
                </c:pt>
                <c:pt idx="257">
                  <c:v>9/30/2013</c:v>
                </c:pt>
                <c:pt idx="258">
                  <c:v>7/15/2014</c:v>
                </c:pt>
                <c:pt idx="259">
                  <c:v>9/7/2014</c:v>
                </c:pt>
                <c:pt idx="260">
                  <c:v>7/12/2016</c:v>
                </c:pt>
                <c:pt idx="261">
                  <c:v>9/11/2014</c:v>
                </c:pt>
                <c:pt idx="262">
                  <c:v>8/18/2014</c:v>
                </c:pt>
                <c:pt idx="263">
                  <c:v>7/8/2013</c:v>
                </c:pt>
                <c:pt idx="264">
                  <c:v>7/23/2012</c:v>
                </c:pt>
                <c:pt idx="265">
                  <c:v>7/18/2015</c:v>
                </c:pt>
                <c:pt idx="266">
                  <c:v>8/18/2016</c:v>
                </c:pt>
                <c:pt idx="267">
                  <c:v>9/2/2011</c:v>
                </c:pt>
                <c:pt idx="268">
                  <c:v>7/23/2015</c:v>
                </c:pt>
                <c:pt idx="269">
                  <c:v>7/13/2015</c:v>
                </c:pt>
                <c:pt idx="270">
                  <c:v>9/9/2015</c:v>
                </c:pt>
                <c:pt idx="271">
                  <c:v>9/25/2015</c:v>
                </c:pt>
                <c:pt idx="272">
                  <c:v>8/21/2014</c:v>
                </c:pt>
                <c:pt idx="273">
                  <c:v>9/29/2013</c:v>
                </c:pt>
                <c:pt idx="274">
                  <c:v>8/22/2014</c:v>
                </c:pt>
                <c:pt idx="275">
                  <c:v>9/30/2015</c:v>
                </c:pt>
                <c:pt idx="276">
                  <c:v>6/8/2012</c:v>
                </c:pt>
                <c:pt idx="277">
                  <c:v>9/6/2015</c:v>
                </c:pt>
                <c:pt idx="278">
                  <c:v>7/16/2012</c:v>
                </c:pt>
                <c:pt idx="279">
                  <c:v>8/1/2015</c:v>
                </c:pt>
                <c:pt idx="280">
                  <c:v>8/23/2016</c:v>
                </c:pt>
                <c:pt idx="281">
                  <c:v>9/1/2016</c:v>
                </c:pt>
                <c:pt idx="282">
                  <c:v>8/24/2014</c:v>
                </c:pt>
                <c:pt idx="283">
                  <c:v>7/17/2012</c:v>
                </c:pt>
                <c:pt idx="284">
                  <c:v>8/25/2016</c:v>
                </c:pt>
                <c:pt idx="285">
                  <c:v>7/17/2014</c:v>
                </c:pt>
                <c:pt idx="286">
                  <c:v>7/26/2012</c:v>
                </c:pt>
                <c:pt idx="287">
                  <c:v>7/18/2014</c:v>
                </c:pt>
                <c:pt idx="288">
                  <c:v>7/26/2014</c:v>
                </c:pt>
                <c:pt idx="289">
                  <c:v>9/16/2015</c:v>
                </c:pt>
                <c:pt idx="290">
                  <c:v>8/27/2016</c:v>
                </c:pt>
                <c:pt idx="291">
                  <c:v>9/17/2015</c:v>
                </c:pt>
                <c:pt idx="292">
                  <c:v>7/16/2014</c:v>
                </c:pt>
                <c:pt idx="293">
                  <c:v>9/19/2014</c:v>
                </c:pt>
                <c:pt idx="294">
                  <c:v>7/28/2015</c:v>
                </c:pt>
                <c:pt idx="295">
                  <c:v>9/2/2014</c:v>
                </c:pt>
                <c:pt idx="296">
                  <c:v>7/30/2014</c:v>
                </c:pt>
                <c:pt idx="297">
                  <c:v>7/18/2016</c:v>
                </c:pt>
                <c:pt idx="298">
                  <c:v>8/3/2016</c:v>
                </c:pt>
                <c:pt idx="299">
                  <c:v>9/22/2014</c:v>
                </c:pt>
                <c:pt idx="300">
                  <c:v>8/30/2011</c:v>
                </c:pt>
                <c:pt idx="301">
                  <c:v>9/24/2012</c:v>
                </c:pt>
                <c:pt idx="302">
                  <c:v>8/30/2014</c:v>
                </c:pt>
                <c:pt idx="303">
                  <c:v>9/26/2013</c:v>
                </c:pt>
                <c:pt idx="304">
                  <c:v>7/16/2016</c:v>
                </c:pt>
                <c:pt idx="305">
                  <c:v>8/1/2012</c:v>
                </c:pt>
                <c:pt idx="306">
                  <c:v>8/31/2014</c:v>
                </c:pt>
                <c:pt idx="307">
                  <c:v>9/3/2015</c:v>
                </c:pt>
                <c:pt idx="308">
                  <c:v>7/5/2016</c:v>
                </c:pt>
                <c:pt idx="309">
                  <c:v>9/30/2014</c:v>
                </c:pt>
                <c:pt idx="310">
                  <c:v>8/5/2015</c:v>
                </c:pt>
                <c:pt idx="311">
                  <c:v>9/5/2014</c:v>
                </c:pt>
                <c:pt idx="312">
                  <c:v>8/6/2015</c:v>
                </c:pt>
                <c:pt idx="313">
                  <c:v>9/6/2014</c:v>
                </c:pt>
                <c:pt idx="314">
                  <c:v>7/6/2011</c:v>
                </c:pt>
                <c:pt idx="315">
                  <c:v>7/1/2015</c:v>
                </c:pt>
                <c:pt idx="316">
                  <c:v>8/8/2016</c:v>
                </c:pt>
                <c:pt idx="317">
                  <c:v>9/9/2011</c:v>
                </c:pt>
                <c:pt idx="318">
                  <c:v>8/9/2015</c:v>
                </c:pt>
                <c:pt idx="319">
                  <c:v>8/9/2016</c:v>
                </c:pt>
                <c:pt idx="320">
                  <c:v>8/2/2015</c:v>
                </c:pt>
                <c:pt idx="321">
                  <c:v>8/20/2014</c:v>
                </c:pt>
                <c:pt idx="322">
                  <c:v>8/23/2011</c:v>
                </c:pt>
                <c:pt idx="323">
                  <c:v>6/24/2011</c:v>
                </c:pt>
                <c:pt idx="324">
                  <c:v>4/25/2016</c:v>
                </c:pt>
                <c:pt idx="325">
                  <c:v>5/6/2015</c:v>
                </c:pt>
                <c:pt idx="326">
                  <c:v>3/9/2016</c:v>
                </c:pt>
                <c:pt idx="327">
                  <c:v>6/13/2014</c:v>
                </c:pt>
                <c:pt idx="328">
                  <c:v>4/30/2014</c:v>
                </c:pt>
                <c:pt idx="329">
                  <c:v>6/28/2016</c:v>
                </c:pt>
                <c:pt idx="330">
                  <c:v>4/2/2014</c:v>
                </c:pt>
                <c:pt idx="331">
                  <c:v>5/8/2011</c:v>
                </c:pt>
                <c:pt idx="332">
                  <c:v>4/4/2012</c:v>
                </c:pt>
                <c:pt idx="333">
                  <c:v>6/10/2016</c:v>
                </c:pt>
                <c:pt idx="334">
                  <c:v>4/4/2015</c:v>
                </c:pt>
                <c:pt idx="335">
                  <c:v>6/21/2015</c:v>
                </c:pt>
                <c:pt idx="336">
                  <c:v>4/5/2011</c:v>
                </c:pt>
                <c:pt idx="337">
                  <c:v>6/25/2014</c:v>
                </c:pt>
                <c:pt idx="338">
                  <c:v>4/5/2012</c:v>
                </c:pt>
                <c:pt idx="339">
                  <c:v>6/4/2014</c:v>
                </c:pt>
                <c:pt idx="340">
                  <c:v>4/6/2013</c:v>
                </c:pt>
                <c:pt idx="341">
                  <c:v>5/7/2013</c:v>
                </c:pt>
                <c:pt idx="342">
                  <c:v>4/6/2015</c:v>
                </c:pt>
                <c:pt idx="343">
                  <c:v>5/8/2014</c:v>
                </c:pt>
                <c:pt idx="344">
                  <c:v>4/7/2014</c:v>
                </c:pt>
                <c:pt idx="345">
                  <c:v>4/14/2012</c:v>
                </c:pt>
                <c:pt idx="346">
                  <c:v>3/8/2016</c:v>
                </c:pt>
                <c:pt idx="347">
                  <c:v>6/12/2012</c:v>
                </c:pt>
                <c:pt idx="348">
                  <c:v>4/20/2015</c:v>
                </c:pt>
                <c:pt idx="349">
                  <c:v>6/15/2016</c:v>
                </c:pt>
                <c:pt idx="350">
                  <c:v>4/8/2016</c:v>
                </c:pt>
                <c:pt idx="351">
                  <c:v>6/23/2015</c:v>
                </c:pt>
                <c:pt idx="352">
                  <c:v>5/10/2012</c:v>
                </c:pt>
                <c:pt idx="353">
                  <c:v>4/29/2016</c:v>
                </c:pt>
                <c:pt idx="354">
                  <c:v>4/22/2016</c:v>
                </c:pt>
                <c:pt idx="355">
                  <c:v>6/28/2011</c:v>
                </c:pt>
                <c:pt idx="356">
                  <c:v>5/15/2014</c:v>
                </c:pt>
                <c:pt idx="357">
                  <c:v>6/3/2014</c:v>
                </c:pt>
                <c:pt idx="358">
                  <c:v>4/23/2012</c:v>
                </c:pt>
                <c:pt idx="359">
                  <c:v>5/5/2012</c:v>
                </c:pt>
                <c:pt idx="360">
                  <c:v>5/16/2016</c:v>
                </c:pt>
                <c:pt idx="361">
                  <c:v>5/6/2016</c:v>
                </c:pt>
                <c:pt idx="362">
                  <c:v>4/23/2013</c:v>
                </c:pt>
                <c:pt idx="363">
                  <c:v>5/7/2014</c:v>
                </c:pt>
                <c:pt idx="364">
                  <c:v>5/18/2016</c:v>
                </c:pt>
                <c:pt idx="365">
                  <c:v>5/8/2012</c:v>
                </c:pt>
                <c:pt idx="366">
                  <c:v>5/19/2014</c:v>
                </c:pt>
                <c:pt idx="367">
                  <c:v>5/8/2016</c:v>
                </c:pt>
                <c:pt idx="368">
                  <c:v>5/2/2012</c:v>
                </c:pt>
                <c:pt idx="369">
                  <c:v>4/26/2012</c:v>
                </c:pt>
                <c:pt idx="370">
                  <c:v>5/2/2016</c:v>
                </c:pt>
                <c:pt idx="371">
                  <c:v>4/26/2015</c:v>
                </c:pt>
                <c:pt idx="372">
                  <c:v>4/24/2012</c:v>
                </c:pt>
                <c:pt idx="373">
                  <c:v>6/11/2015</c:v>
                </c:pt>
                <c:pt idx="374">
                  <c:v>5/21/2016</c:v>
                </c:pt>
                <c:pt idx="375">
                  <c:v>6/12/2015</c:v>
                </c:pt>
                <c:pt idx="376">
                  <c:v>5/23/2015</c:v>
                </c:pt>
                <c:pt idx="377">
                  <c:v>6/14/2016</c:v>
                </c:pt>
                <c:pt idx="378">
                  <c:v>5/24/2011</c:v>
                </c:pt>
                <c:pt idx="379">
                  <c:v>6/18/2013</c:v>
                </c:pt>
                <c:pt idx="380">
                  <c:v>5/25/2015</c:v>
                </c:pt>
                <c:pt idx="381">
                  <c:v>6/22/2015</c:v>
                </c:pt>
                <c:pt idx="382">
                  <c:v>4/24/2016</c:v>
                </c:pt>
                <c:pt idx="383">
                  <c:v>6/23/2016</c:v>
                </c:pt>
                <c:pt idx="384">
                  <c:v>6/6/2015</c:v>
                </c:pt>
                <c:pt idx="385">
                  <c:v>6/24/2014</c:v>
                </c:pt>
                <c:pt idx="386">
                  <c:v>5/28/2014</c:v>
                </c:pt>
                <c:pt idx="387">
                  <c:v>6/24/2016</c:v>
                </c:pt>
                <c:pt idx="388">
                  <c:v>4/25/2013</c:v>
                </c:pt>
                <c:pt idx="389">
                  <c:v>6/27/2014</c:v>
                </c:pt>
                <c:pt idx="390">
                  <c:v>4/12/2016</c:v>
                </c:pt>
                <c:pt idx="391">
                  <c:v>6/28/2012</c:v>
                </c:pt>
                <c:pt idx="392">
                  <c:v>5/30/2015</c:v>
                </c:pt>
                <c:pt idx="393">
                  <c:v>4/16/2014</c:v>
                </c:pt>
                <c:pt idx="394">
                  <c:v>5/31/2015</c:v>
                </c:pt>
                <c:pt idx="395">
                  <c:v>6/3/2016</c:v>
                </c:pt>
                <c:pt idx="396">
                  <c:v>5/31/2016</c:v>
                </c:pt>
                <c:pt idx="397">
                  <c:v>6/6/2014</c:v>
                </c:pt>
                <c:pt idx="398">
                  <c:v>5/4/2016</c:v>
                </c:pt>
                <c:pt idx="399">
                  <c:v>3/27/2015</c:v>
                </c:pt>
                <c:pt idx="400">
                  <c:v>2/11/2014</c:v>
                </c:pt>
                <c:pt idx="401">
                  <c:v>12/8/2014</c:v>
                </c:pt>
                <c:pt idx="402">
                  <c:v>2/19/2015</c:v>
                </c:pt>
                <c:pt idx="403">
                  <c:v>3/22/2012</c:v>
                </c:pt>
                <c:pt idx="404">
                  <c:v>11/8/2014</c:v>
                </c:pt>
                <c:pt idx="405">
                  <c:v>2/18/2016</c:v>
                </c:pt>
                <c:pt idx="406">
                  <c:v>12/17/2014</c:v>
                </c:pt>
                <c:pt idx="407">
                  <c:v>12/1/2010</c:v>
                </c:pt>
                <c:pt idx="408">
                  <c:v>2/2/2016</c:v>
                </c:pt>
                <c:pt idx="409">
                  <c:v>3/2/2012</c:v>
                </c:pt>
                <c:pt idx="410">
                  <c:v>12/18/2013</c:v>
                </c:pt>
                <c:pt idx="411">
                  <c:v>2/14/2017</c:v>
                </c:pt>
                <c:pt idx="412">
                  <c:v>2/21/2012</c:v>
                </c:pt>
                <c:pt idx="413">
                  <c:v>12/15/2016</c:v>
                </c:pt>
                <c:pt idx="414">
                  <c:v>2/21/2013</c:v>
                </c:pt>
                <c:pt idx="415">
                  <c:v>11/9/2016</c:v>
                </c:pt>
                <c:pt idx="416">
                  <c:v>2/22/2015</c:v>
                </c:pt>
                <c:pt idx="417">
                  <c:v>3/14/2016</c:v>
                </c:pt>
                <c:pt idx="418">
                  <c:v>2/22/2016</c:v>
                </c:pt>
                <c:pt idx="419">
                  <c:v>3/18/2013</c:v>
                </c:pt>
                <c:pt idx="420">
                  <c:v>12/2/2014</c:v>
                </c:pt>
                <c:pt idx="421">
                  <c:v>2/13/2017</c:v>
                </c:pt>
                <c:pt idx="422">
                  <c:v>12/2/2015</c:v>
                </c:pt>
                <c:pt idx="423">
                  <c:v>3/2/2016</c:v>
                </c:pt>
                <c:pt idx="424">
                  <c:v>3/5/2012</c:v>
                </c:pt>
                <c:pt idx="425">
                  <c:v>12/1/2015</c:v>
                </c:pt>
                <c:pt idx="426">
                  <c:v>12/20/2016</c:v>
                </c:pt>
                <c:pt idx="427">
                  <c:v>2/15/2015</c:v>
                </c:pt>
                <c:pt idx="428">
                  <c:v>12/22/2014</c:v>
                </c:pt>
                <c:pt idx="429">
                  <c:v>3/28/2016</c:v>
                </c:pt>
                <c:pt idx="430">
                  <c:v>2/26/2015</c:v>
                </c:pt>
                <c:pt idx="431">
                  <c:v>12/16/2011</c:v>
                </c:pt>
                <c:pt idx="432">
                  <c:v>11/8/2016</c:v>
                </c:pt>
                <c:pt idx="433">
                  <c:v>3/4/2016</c:v>
                </c:pt>
                <c:pt idx="434">
                  <c:v>2/27/2015</c:v>
                </c:pt>
                <c:pt idx="435">
                  <c:v>3/10/2015</c:v>
                </c:pt>
                <c:pt idx="436">
                  <c:v>2/29/2016</c:v>
                </c:pt>
                <c:pt idx="437">
                  <c:v>3/13/2016</c:v>
                </c:pt>
                <c:pt idx="438">
                  <c:v>2/3/2014</c:v>
                </c:pt>
                <c:pt idx="439">
                  <c:v>12/9/2014</c:v>
                </c:pt>
                <c:pt idx="440">
                  <c:v>12/27/2012</c:v>
                </c:pt>
                <c:pt idx="441">
                  <c:v>12/1/2014</c:v>
                </c:pt>
                <c:pt idx="442">
                  <c:v>2/4/2015</c:v>
                </c:pt>
                <c:pt idx="443">
                  <c:v>2/10/2015</c:v>
                </c:pt>
                <c:pt idx="444">
                  <c:v>2/5/2015</c:v>
                </c:pt>
                <c:pt idx="445">
                  <c:v>3/18/2016</c:v>
                </c:pt>
                <c:pt idx="446">
                  <c:v>2/5/2016</c:v>
                </c:pt>
                <c:pt idx="447">
                  <c:v>3/19/2015</c:v>
                </c:pt>
                <c:pt idx="448">
                  <c:v>2/6/2012</c:v>
                </c:pt>
                <c:pt idx="449">
                  <c:v>3/2/2015</c:v>
                </c:pt>
                <c:pt idx="450">
                  <c:v>2/6/2015</c:v>
                </c:pt>
                <c:pt idx="451">
                  <c:v>2/14/2013</c:v>
                </c:pt>
                <c:pt idx="452">
                  <c:v>11/9/2015</c:v>
                </c:pt>
                <c:pt idx="453">
                  <c:v>3/22/2013</c:v>
                </c:pt>
                <c:pt idx="454">
                  <c:v>12/3/2012</c:v>
                </c:pt>
                <c:pt idx="455">
                  <c:v>3/24/2011</c:v>
                </c:pt>
                <c:pt idx="456">
                  <c:v>2/7/2015</c:v>
                </c:pt>
                <c:pt idx="457">
                  <c:v>3/25/2015</c:v>
                </c:pt>
                <c:pt idx="458">
                  <c:v>12/3/2013</c:v>
                </c:pt>
                <c:pt idx="459">
                  <c:v>2/15/2016</c:v>
                </c:pt>
                <c:pt idx="460">
                  <c:v>12/3/2015</c:v>
                </c:pt>
                <c:pt idx="461">
                  <c:v>12/1/2016</c:v>
                </c:pt>
                <c:pt idx="462">
                  <c:v>2/8/2015</c:v>
                </c:pt>
                <c:pt idx="463">
                  <c:v>11/5/2014</c:v>
                </c:pt>
                <c:pt idx="464">
                  <c:v>2/8/2017</c:v>
                </c:pt>
                <c:pt idx="465">
                  <c:v>3/30/2011</c:v>
                </c:pt>
                <c:pt idx="466">
                  <c:v>12/6/2011</c:v>
                </c:pt>
                <c:pt idx="467">
                  <c:v>3/30/2016</c:v>
                </c:pt>
                <c:pt idx="468">
                  <c:v>2/9/2016</c:v>
                </c:pt>
                <c:pt idx="469">
                  <c:v>3/4/2015</c:v>
                </c:pt>
                <c:pt idx="470">
                  <c:v>12/6/2012</c:v>
                </c:pt>
                <c:pt idx="471">
                  <c:v>2/19/2013</c:v>
                </c:pt>
                <c:pt idx="472">
                  <c:v>12/6/2016</c:v>
                </c:pt>
                <c:pt idx="473">
                  <c:v>2/24/2015</c:v>
                </c:pt>
                <c:pt idx="474">
                  <c:v>2/2/2017</c:v>
                </c:pt>
                <c:pt idx="475">
                  <c:v>10/21/2016</c:v>
                </c:pt>
                <c:pt idx="476">
                  <c:v>1/18/2016</c:v>
                </c:pt>
                <c:pt idx="477">
                  <c:v>10/5/2015</c:v>
                </c:pt>
                <c:pt idx="478">
                  <c:v>1/24/2014</c:v>
                </c:pt>
                <c:pt idx="479">
                  <c:v>11/22/2016</c:v>
                </c:pt>
                <c:pt idx="480">
                  <c:v>1/1/2016</c:v>
                </c:pt>
                <c:pt idx="481">
                  <c:v>10/3/2013</c:v>
                </c:pt>
                <c:pt idx="482">
                  <c:v>1/25/2016</c:v>
                </c:pt>
                <c:pt idx="483">
                  <c:v>11/10/2014</c:v>
                </c:pt>
                <c:pt idx="484">
                  <c:v>1/26/2017</c:v>
                </c:pt>
                <c:pt idx="485">
                  <c:v>1/19/2012</c:v>
                </c:pt>
                <c:pt idx="486">
                  <c:v>1/27/2014</c:v>
                </c:pt>
                <c:pt idx="487">
                  <c:v>11/28/2014</c:v>
                </c:pt>
                <c:pt idx="488">
                  <c:v>1/27/2016</c:v>
                </c:pt>
                <c:pt idx="489">
                  <c:v>10/26/2015</c:v>
                </c:pt>
                <c:pt idx="490">
                  <c:v>1/28/2014</c:v>
                </c:pt>
                <c:pt idx="491">
                  <c:v>1/16/2017</c:v>
                </c:pt>
                <c:pt idx="492">
                  <c:v>1/28/2015</c:v>
                </c:pt>
                <c:pt idx="493">
                  <c:v>10/9/2014</c:v>
                </c:pt>
                <c:pt idx="494">
                  <c:v>1/29/2015</c:v>
                </c:pt>
                <c:pt idx="495">
                  <c:v>11/14/2015</c:v>
                </c:pt>
                <c:pt idx="496">
                  <c:v>1/12/2017</c:v>
                </c:pt>
                <c:pt idx="497">
                  <c:v>11/16/2016</c:v>
                </c:pt>
                <c:pt idx="498">
                  <c:v>1/31/2016</c:v>
                </c:pt>
                <c:pt idx="499">
                  <c:v>11/2/2016</c:v>
                </c:pt>
                <c:pt idx="500">
                  <c:v>1/6/2015</c:v>
                </c:pt>
                <c:pt idx="501">
                  <c:v>11/25/2013</c:v>
                </c:pt>
                <c:pt idx="502">
                  <c:v>1/6/2017</c:v>
                </c:pt>
                <c:pt idx="503">
                  <c:v>11/29/2016</c:v>
                </c:pt>
                <c:pt idx="504">
                  <c:v>1/7/2014</c:v>
                </c:pt>
                <c:pt idx="505">
                  <c:v>10/23/2012</c:v>
                </c:pt>
                <c:pt idx="506">
                  <c:v>10/1/2014</c:v>
                </c:pt>
                <c:pt idx="507">
                  <c:v>10/28/2014</c:v>
                </c:pt>
                <c:pt idx="508">
                  <c:v>1/13/2015</c:v>
                </c:pt>
                <c:pt idx="509">
                  <c:v>10/31/2013</c:v>
                </c:pt>
                <c:pt idx="510">
                  <c:v>10/1/2016</c:v>
                </c:pt>
                <c:pt idx="511">
                  <c:v>10/4/2016</c:v>
                </c:pt>
                <c:pt idx="512">
                  <c:v>1/13/2016</c:v>
                </c:pt>
                <c:pt idx="513">
                  <c:v>1/17/2012</c:v>
                </c:pt>
                <c:pt idx="514">
                  <c:v>10/10/2013</c:v>
                </c:pt>
                <c:pt idx="515">
                  <c:v>11/1/2014</c:v>
                </c:pt>
                <c:pt idx="516">
                  <c:v>10/12/2016</c:v>
                </c:pt>
                <c:pt idx="517">
                  <c:v>11/12/2014</c:v>
                </c:pt>
                <c:pt idx="518">
                  <c:v>10/13/2015</c:v>
                </c:pt>
                <c:pt idx="519">
                  <c:v>1/18/2014</c:v>
                </c:pt>
                <c:pt idx="520">
                  <c:v>10/13/2016</c:v>
                </c:pt>
                <c:pt idx="521">
                  <c:v>11/16/2015</c:v>
                </c:pt>
                <c:pt idx="522">
                  <c:v>1/14/2016</c:v>
                </c:pt>
                <c:pt idx="523">
                  <c:v>11/18/2014</c:v>
                </c:pt>
                <c:pt idx="524">
                  <c:v>10/16/2014</c:v>
                </c:pt>
                <c:pt idx="525">
                  <c:v>11/19/2016</c:v>
                </c:pt>
                <c:pt idx="526">
                  <c:v>10/17/2015</c:v>
                </c:pt>
                <c:pt idx="527">
                  <c:v>11/20/2014</c:v>
                </c:pt>
                <c:pt idx="528">
                  <c:v>1/15/2015</c:v>
                </c:pt>
                <c:pt idx="529">
                  <c:v>11/23/2016</c:v>
                </c:pt>
                <c:pt idx="530">
                  <c:v>10/19/2014</c:v>
                </c:pt>
                <c:pt idx="531">
                  <c:v>11/25/2014</c:v>
                </c:pt>
                <c:pt idx="532">
                  <c:v>10/2/2012</c:v>
                </c:pt>
                <c:pt idx="533">
                  <c:v>1/2/2013</c:v>
                </c:pt>
                <c:pt idx="534">
                  <c:v>10/2/2015</c:v>
                </c:pt>
                <c:pt idx="535">
                  <c:v>11/3/2014</c:v>
                </c:pt>
                <c:pt idx="536">
                  <c:v>10/21/2014</c:v>
                </c:pt>
                <c:pt idx="537">
                  <c:v>10/25/2013</c:v>
                </c:pt>
                <c:pt idx="538">
                  <c:v>9/21/2012</c:v>
                </c:pt>
                <c:pt idx="539">
                  <c:v>7/19/2010</c:v>
                </c:pt>
                <c:pt idx="540">
                  <c:v>9/6/2012</c:v>
                </c:pt>
                <c:pt idx="541">
                  <c:v>7/9/2013</c:v>
                </c:pt>
                <c:pt idx="542">
                  <c:v>7/3/2015</c:v>
                </c:pt>
                <c:pt idx="543">
                  <c:v>7/19/2014</c:v>
                </c:pt>
                <c:pt idx="544">
                  <c:v>9/26/2015</c:v>
                </c:pt>
                <c:pt idx="545">
                  <c:v>7/9/2015</c:v>
                </c:pt>
                <c:pt idx="546">
                  <c:v>8/5/2013</c:v>
                </c:pt>
                <c:pt idx="547">
                  <c:v>7/9/2016</c:v>
                </c:pt>
                <c:pt idx="548">
                  <c:v>9/11/2013</c:v>
                </c:pt>
                <c:pt idx="549">
                  <c:v>8/1/2013</c:v>
                </c:pt>
                <c:pt idx="550">
                  <c:v>7/30/2012</c:v>
                </c:pt>
                <c:pt idx="551">
                  <c:v>7/11/2015</c:v>
                </c:pt>
                <c:pt idx="552">
                  <c:v>9/24/2011</c:v>
                </c:pt>
                <c:pt idx="553">
                  <c:v>8/1/2016</c:v>
                </c:pt>
                <c:pt idx="554">
                  <c:v>9/30/2016</c:v>
                </c:pt>
                <c:pt idx="555">
                  <c:v>8/10/2014</c:v>
                </c:pt>
                <c:pt idx="556">
                  <c:v>9/8/2010</c:v>
                </c:pt>
                <c:pt idx="557">
                  <c:v>7/12/2014</c:v>
                </c:pt>
                <c:pt idx="558">
                  <c:v>7/27/2014</c:v>
                </c:pt>
                <c:pt idx="559">
                  <c:v>7/12/2015</c:v>
                </c:pt>
                <c:pt idx="560">
                  <c:v>7/28/2014</c:v>
                </c:pt>
                <c:pt idx="561">
                  <c:v>8/11/2016</c:v>
                </c:pt>
                <c:pt idx="562">
                  <c:v>9/14/2009</c:v>
                </c:pt>
                <c:pt idx="563">
                  <c:v>7/20/2012</c:v>
                </c:pt>
                <c:pt idx="564">
                  <c:v>9/16/2013</c:v>
                </c:pt>
                <c:pt idx="565">
                  <c:v>8/12/2015</c:v>
                </c:pt>
                <c:pt idx="566">
                  <c:v>7/31/2012</c:v>
                </c:pt>
                <c:pt idx="567">
                  <c:v>8/13/2014</c:v>
                </c:pt>
                <c:pt idx="568">
                  <c:v>9/22/2015</c:v>
                </c:pt>
                <c:pt idx="569">
                  <c:v>8/13/2015</c:v>
                </c:pt>
                <c:pt idx="570">
                  <c:v>7/5/2011</c:v>
                </c:pt>
                <c:pt idx="571">
                  <c:v>8/14/2012</c:v>
                </c:pt>
                <c:pt idx="572">
                  <c:v>9/3/2014</c:v>
                </c:pt>
                <c:pt idx="573">
                  <c:v>8/14/2013</c:v>
                </c:pt>
                <c:pt idx="574">
                  <c:v>9/5/2012</c:v>
                </c:pt>
                <c:pt idx="575">
                  <c:v>6/8/2014</c:v>
                </c:pt>
                <c:pt idx="576">
                  <c:v>9/7/2011</c:v>
                </c:pt>
                <c:pt idx="577">
                  <c:v>7/13/2009</c:v>
                </c:pt>
                <c:pt idx="578">
                  <c:v>7/11/2013</c:v>
                </c:pt>
                <c:pt idx="579">
                  <c:v>8/14/2016</c:v>
                </c:pt>
                <c:pt idx="580">
                  <c:v>8/6/2011</c:v>
                </c:pt>
                <c:pt idx="581">
                  <c:v>8/15/2012</c:v>
                </c:pt>
                <c:pt idx="582">
                  <c:v>8/7/2014</c:v>
                </c:pt>
                <c:pt idx="583">
                  <c:v>8/15/2014</c:v>
                </c:pt>
                <c:pt idx="584">
                  <c:v>8/9/2014</c:v>
                </c:pt>
                <c:pt idx="585">
                  <c:v>8/15/2016</c:v>
                </c:pt>
                <c:pt idx="586">
                  <c:v>9/1/2014</c:v>
                </c:pt>
                <c:pt idx="587">
                  <c:v>8/16/2011</c:v>
                </c:pt>
                <c:pt idx="588">
                  <c:v>9/12/2012</c:v>
                </c:pt>
                <c:pt idx="589">
                  <c:v>8/16/2013</c:v>
                </c:pt>
                <c:pt idx="590">
                  <c:v>7/3/2013</c:v>
                </c:pt>
                <c:pt idx="591">
                  <c:v>8/16/2015</c:v>
                </c:pt>
                <c:pt idx="592">
                  <c:v>7/3/2016</c:v>
                </c:pt>
                <c:pt idx="593">
                  <c:v>8/16/2016</c:v>
                </c:pt>
                <c:pt idx="594">
                  <c:v>9/16/2016</c:v>
                </c:pt>
                <c:pt idx="595">
                  <c:v>8/17/2011</c:v>
                </c:pt>
                <c:pt idx="596">
                  <c:v>7/30/2016</c:v>
                </c:pt>
                <c:pt idx="597">
                  <c:v>8/17/2014</c:v>
                </c:pt>
                <c:pt idx="598">
                  <c:v>9/20/2011</c:v>
                </c:pt>
                <c:pt idx="599">
                  <c:v>7/13/2014</c:v>
                </c:pt>
                <c:pt idx="600">
                  <c:v>9/22/2011</c:v>
                </c:pt>
                <c:pt idx="601">
                  <c:v>7/21/2015</c:v>
                </c:pt>
                <c:pt idx="602">
                  <c:v>9/23/2014</c:v>
                </c:pt>
                <c:pt idx="603">
                  <c:v>6/9/2015</c:v>
                </c:pt>
                <c:pt idx="604">
                  <c:v>9/24/2015</c:v>
                </c:pt>
                <c:pt idx="605">
                  <c:v>7/22/2011</c:v>
                </c:pt>
                <c:pt idx="606">
                  <c:v>9/26/2012</c:v>
                </c:pt>
                <c:pt idx="607">
                  <c:v>8/19/2014</c:v>
                </c:pt>
                <c:pt idx="608">
                  <c:v>9/27/2016</c:v>
                </c:pt>
                <c:pt idx="609">
                  <c:v>8/19/2015</c:v>
                </c:pt>
                <c:pt idx="610">
                  <c:v>7/6/2015</c:v>
                </c:pt>
                <c:pt idx="611">
                  <c:v>8/2/2011</c:v>
                </c:pt>
                <c:pt idx="612">
                  <c:v>9/4/2013</c:v>
                </c:pt>
                <c:pt idx="613">
                  <c:v>8/2/2014</c:v>
                </c:pt>
                <c:pt idx="614">
                  <c:v>7/11/2011</c:v>
                </c:pt>
                <c:pt idx="615">
                  <c:v>7/22/2012</c:v>
                </c:pt>
                <c:pt idx="616">
                  <c:v>7/17/2015</c:v>
                </c:pt>
                <c:pt idx="617">
                  <c:v>8/2/2016</c:v>
                </c:pt>
                <c:pt idx="618">
                  <c:v>7/8/2012</c:v>
                </c:pt>
                <c:pt idx="619">
                  <c:v>8/20/2013</c:v>
                </c:pt>
                <c:pt idx="620">
                  <c:v>9/9/2010</c:v>
                </c:pt>
                <c:pt idx="621">
                  <c:v>7/22/2013</c:v>
                </c:pt>
                <c:pt idx="622">
                  <c:v>9/9/2016</c:v>
                </c:pt>
                <c:pt idx="623">
                  <c:v>8/20/2015</c:v>
                </c:pt>
                <c:pt idx="624">
                  <c:v>8/5/2014</c:v>
                </c:pt>
                <c:pt idx="625">
                  <c:v>8/20/2016</c:v>
                </c:pt>
                <c:pt idx="626">
                  <c:v>8/6/2012</c:v>
                </c:pt>
                <c:pt idx="627">
                  <c:v>8/21/2013</c:v>
                </c:pt>
                <c:pt idx="628">
                  <c:v>8/7/2013</c:v>
                </c:pt>
                <c:pt idx="629">
                  <c:v>8/21/2015</c:v>
                </c:pt>
                <c:pt idx="630">
                  <c:v>8/7/2015</c:v>
                </c:pt>
                <c:pt idx="631">
                  <c:v>8/22/2012</c:v>
                </c:pt>
                <c:pt idx="632">
                  <c:v>8/9/2013</c:v>
                </c:pt>
                <c:pt idx="633">
                  <c:v>8/22/2016</c:v>
                </c:pt>
                <c:pt idx="634">
                  <c:v>7/28/2013</c:v>
                </c:pt>
                <c:pt idx="635">
                  <c:v>7/22/2016</c:v>
                </c:pt>
                <c:pt idx="636">
                  <c:v>9/1/2013</c:v>
                </c:pt>
                <c:pt idx="637">
                  <c:v>8/23/2013</c:v>
                </c:pt>
                <c:pt idx="638">
                  <c:v>9/11/2012</c:v>
                </c:pt>
                <c:pt idx="639">
                  <c:v>8/23/2015</c:v>
                </c:pt>
                <c:pt idx="640">
                  <c:v>7/29/2011</c:v>
                </c:pt>
                <c:pt idx="641">
                  <c:v>7/23/2014</c:v>
                </c:pt>
                <c:pt idx="642">
                  <c:v>7/29/2013</c:v>
                </c:pt>
                <c:pt idx="643">
                  <c:v>8/24/2012</c:v>
                </c:pt>
                <c:pt idx="644">
                  <c:v>7/29/2015</c:v>
                </c:pt>
                <c:pt idx="645">
                  <c:v>7/1/2014</c:v>
                </c:pt>
                <c:pt idx="646">
                  <c:v>9/15/2010</c:v>
                </c:pt>
                <c:pt idx="647">
                  <c:v>8/24/2015</c:v>
                </c:pt>
                <c:pt idx="648">
                  <c:v>9/15/2015</c:v>
                </c:pt>
                <c:pt idx="649">
                  <c:v>8/24/2016</c:v>
                </c:pt>
                <c:pt idx="650">
                  <c:v>9/16/2011</c:v>
                </c:pt>
                <c:pt idx="651">
                  <c:v>8/25/2009</c:v>
                </c:pt>
                <c:pt idx="652">
                  <c:v>9/16/2014</c:v>
                </c:pt>
                <c:pt idx="653">
                  <c:v>8/25/2012</c:v>
                </c:pt>
                <c:pt idx="654">
                  <c:v>9/17/2012</c:v>
                </c:pt>
                <c:pt idx="655">
                  <c:v>8/25/2014</c:v>
                </c:pt>
                <c:pt idx="656">
                  <c:v>9/18/2014</c:v>
                </c:pt>
                <c:pt idx="657">
                  <c:v>8/25/2015</c:v>
                </c:pt>
                <c:pt idx="658">
                  <c:v>9/19/2016</c:v>
                </c:pt>
                <c:pt idx="659">
                  <c:v>7/23/2016</c:v>
                </c:pt>
                <c:pt idx="660">
                  <c:v>7/31/2013</c:v>
                </c:pt>
                <c:pt idx="661">
                  <c:v>8/26/2010</c:v>
                </c:pt>
                <c:pt idx="662">
                  <c:v>7/10/2014</c:v>
                </c:pt>
                <c:pt idx="663">
                  <c:v>8/26/2012</c:v>
                </c:pt>
                <c:pt idx="664">
                  <c:v>9/21/2016</c:v>
                </c:pt>
                <c:pt idx="665">
                  <c:v>7/24/2014</c:v>
                </c:pt>
                <c:pt idx="666">
                  <c:v>9/22/2012</c:v>
                </c:pt>
                <c:pt idx="667">
                  <c:v>8/26/2015</c:v>
                </c:pt>
                <c:pt idx="668">
                  <c:v>9/23/2009</c:v>
                </c:pt>
                <c:pt idx="669">
                  <c:v>8/26/2016</c:v>
                </c:pt>
                <c:pt idx="670">
                  <c:v>9/23/2016</c:v>
                </c:pt>
                <c:pt idx="671">
                  <c:v>7/24/2015</c:v>
                </c:pt>
                <c:pt idx="672">
                  <c:v>7/4/2016</c:v>
                </c:pt>
                <c:pt idx="673">
                  <c:v>8/27/2015</c:v>
                </c:pt>
                <c:pt idx="674">
                  <c:v>9/25/2013</c:v>
                </c:pt>
                <c:pt idx="675">
                  <c:v>7/25/2014</c:v>
                </c:pt>
                <c:pt idx="676">
                  <c:v>9/26/2011</c:v>
                </c:pt>
                <c:pt idx="677">
                  <c:v>8/28/2011</c:v>
                </c:pt>
                <c:pt idx="678">
                  <c:v>7/5/2012</c:v>
                </c:pt>
                <c:pt idx="679">
                  <c:v>8/28/2012</c:v>
                </c:pt>
                <c:pt idx="680">
                  <c:v>9/27/2014</c:v>
                </c:pt>
                <c:pt idx="681">
                  <c:v>8/29/2012</c:v>
                </c:pt>
                <c:pt idx="682">
                  <c:v>7/16/2015</c:v>
                </c:pt>
                <c:pt idx="683">
                  <c:v>8/29/2014</c:v>
                </c:pt>
                <c:pt idx="684">
                  <c:v>7/6/2014</c:v>
                </c:pt>
                <c:pt idx="685">
                  <c:v>7/14/2016</c:v>
                </c:pt>
                <c:pt idx="686">
                  <c:v>7/10/2016</c:v>
                </c:pt>
                <c:pt idx="687">
                  <c:v>8/3/2011</c:v>
                </c:pt>
                <c:pt idx="688">
                  <c:v>9/4/2012</c:v>
                </c:pt>
                <c:pt idx="689">
                  <c:v>7/26/2011</c:v>
                </c:pt>
                <c:pt idx="690">
                  <c:v>9/4/2014</c:v>
                </c:pt>
                <c:pt idx="691">
                  <c:v>6/8/2016</c:v>
                </c:pt>
                <c:pt idx="692">
                  <c:v>7/7/2011</c:v>
                </c:pt>
                <c:pt idx="693">
                  <c:v>8/30/2012</c:v>
                </c:pt>
                <c:pt idx="694">
                  <c:v>9/5/2016</c:v>
                </c:pt>
                <c:pt idx="695">
                  <c:v>7/1/2016</c:v>
                </c:pt>
                <c:pt idx="696">
                  <c:v>9/6/2013</c:v>
                </c:pt>
                <c:pt idx="697">
                  <c:v>7/15/2016</c:v>
                </c:pt>
                <c:pt idx="698">
                  <c:v>7/8/2011</c:v>
                </c:pt>
                <c:pt idx="699">
                  <c:v>8/31/2012</c:v>
                </c:pt>
                <c:pt idx="700">
                  <c:v>9/7/2013</c:v>
                </c:pt>
                <c:pt idx="701">
                  <c:v>7/26/2016</c:v>
                </c:pt>
                <c:pt idx="702">
                  <c:v>9/7/2015</c:v>
                </c:pt>
                <c:pt idx="703">
                  <c:v>8/31/2015</c:v>
                </c:pt>
                <c:pt idx="704">
                  <c:v>9/8/2015</c:v>
                </c:pt>
                <c:pt idx="705">
                  <c:v>7/27/2011</c:v>
                </c:pt>
                <c:pt idx="706">
                  <c:v>7/17/2016</c:v>
                </c:pt>
                <c:pt idx="707">
                  <c:v>8/4/2015</c:v>
                </c:pt>
                <c:pt idx="708">
                  <c:v>7/11/2014</c:v>
                </c:pt>
                <c:pt idx="709">
                  <c:v>8/4/2016</c:v>
                </c:pt>
                <c:pt idx="710">
                  <c:v>#VALUE!</c:v>
                </c:pt>
                <c:pt idx="711">
                  <c:v>8/5/2010</c:v>
                </c:pt>
                <c:pt idx="712">
                  <c:v>8/8/2013</c:v>
                </c:pt>
                <c:pt idx="713">
                  <c:v>6/22/2014</c:v>
                </c:pt>
                <c:pt idx="714">
                  <c:v>4/19/2013</c:v>
                </c:pt>
                <c:pt idx="715">
                  <c:v>5/20/2015</c:v>
                </c:pt>
                <c:pt idx="716">
                  <c:v>5/21/2013</c:v>
                </c:pt>
                <c:pt idx="717">
                  <c:v>6/19/2011</c:v>
                </c:pt>
                <c:pt idx="718">
                  <c:v>4/11/2013</c:v>
                </c:pt>
                <c:pt idx="719">
                  <c:v>6/26/2013</c:v>
                </c:pt>
                <c:pt idx="720">
                  <c:v>4/8/2013</c:v>
                </c:pt>
                <c:pt idx="721">
                  <c:v>6/13/2013</c:v>
                </c:pt>
                <c:pt idx="722">
                  <c:v>4/8/2014</c:v>
                </c:pt>
                <c:pt idx="723">
                  <c:v>6/17/2015</c:v>
                </c:pt>
                <c:pt idx="724">
                  <c:v>3/9/2017</c:v>
                </c:pt>
                <c:pt idx="725">
                  <c:v>6/20/2013</c:v>
                </c:pt>
                <c:pt idx="726">
                  <c:v>4/24/2015</c:v>
                </c:pt>
                <c:pt idx="727">
                  <c:v>6/24/2013</c:v>
                </c:pt>
                <c:pt idx="728">
                  <c:v>6/7/2016</c:v>
                </c:pt>
                <c:pt idx="729">
                  <c:v>6/28/2013</c:v>
                </c:pt>
                <c:pt idx="730">
                  <c:v>5/23/2011</c:v>
                </c:pt>
                <c:pt idx="731">
                  <c:v>3/8/2013</c:v>
                </c:pt>
                <c:pt idx="732">
                  <c:v>5/23/2014</c:v>
                </c:pt>
                <c:pt idx="733">
                  <c:v>4/19/2012</c:v>
                </c:pt>
                <c:pt idx="734">
                  <c:v>4/3/2016</c:v>
                </c:pt>
                <c:pt idx="735">
                  <c:v>6/17/2010</c:v>
                </c:pt>
                <c:pt idx="736">
                  <c:v>5/24/2010</c:v>
                </c:pt>
                <c:pt idx="737">
                  <c:v>5/16/2015</c:v>
                </c:pt>
                <c:pt idx="738">
                  <c:v>4/2/2015</c:v>
                </c:pt>
                <c:pt idx="739">
                  <c:v>4/29/2013</c:v>
                </c:pt>
                <c:pt idx="740">
                  <c:v>5/24/2012</c:v>
                </c:pt>
                <c:pt idx="741">
                  <c:v>4/4/2013</c:v>
                </c:pt>
                <c:pt idx="742">
                  <c:v>5/24/2014</c:v>
                </c:pt>
                <c:pt idx="743">
                  <c:v>4/23/2014</c:v>
                </c:pt>
                <c:pt idx="744">
                  <c:v>5/24/2015</c:v>
                </c:pt>
                <c:pt idx="745">
                  <c:v>6/25/2012</c:v>
                </c:pt>
                <c:pt idx="746">
                  <c:v>5/24/2016</c:v>
                </c:pt>
                <c:pt idx="747">
                  <c:v>4/3/2011</c:v>
                </c:pt>
                <c:pt idx="748">
                  <c:v>4/9/2013</c:v>
                </c:pt>
                <c:pt idx="749">
                  <c:v>6/29/2016</c:v>
                </c:pt>
                <c:pt idx="750">
                  <c:v>4/9/2014</c:v>
                </c:pt>
                <c:pt idx="751">
                  <c:v>6/4/2013</c:v>
                </c:pt>
                <c:pt idx="752">
                  <c:v>5/26/2010</c:v>
                </c:pt>
                <c:pt idx="753">
                  <c:v>4/10/2015</c:v>
                </c:pt>
                <c:pt idx="754">
                  <c:v>5/26/2011</c:v>
                </c:pt>
                <c:pt idx="755">
                  <c:v>6/13/2015</c:v>
                </c:pt>
                <c:pt idx="756">
                  <c:v>4/25/2012</c:v>
                </c:pt>
                <c:pt idx="757">
                  <c:v>5/16/2011</c:v>
                </c:pt>
                <c:pt idx="758">
                  <c:v>4/11/2015</c:v>
                </c:pt>
                <c:pt idx="759">
                  <c:v>4/14/2015</c:v>
                </c:pt>
                <c:pt idx="760">
                  <c:v>4/20/2016</c:v>
                </c:pt>
                <c:pt idx="761">
                  <c:v>6/17/2013</c:v>
                </c:pt>
                <c:pt idx="762">
                  <c:v>6/7/2013</c:v>
                </c:pt>
                <c:pt idx="763">
                  <c:v>6/18/2010</c:v>
                </c:pt>
                <c:pt idx="764">
                  <c:v>4/17/2016</c:v>
                </c:pt>
                <c:pt idx="765">
                  <c:v>4/27/2016</c:v>
                </c:pt>
                <c:pt idx="766">
                  <c:v>4/12/2011</c:v>
                </c:pt>
                <c:pt idx="767">
                  <c:v>4/29/2011</c:v>
                </c:pt>
                <c:pt idx="768">
                  <c:v>5/28/2011</c:v>
                </c:pt>
                <c:pt idx="769">
                  <c:v>4/29/2015</c:v>
                </c:pt>
                <c:pt idx="770">
                  <c:v>5/28/2013</c:v>
                </c:pt>
                <c:pt idx="771">
                  <c:v>6/20/2016</c:v>
                </c:pt>
                <c:pt idx="772">
                  <c:v>4/9/2016</c:v>
                </c:pt>
                <c:pt idx="773">
                  <c:v>6/22/2012</c:v>
                </c:pt>
                <c:pt idx="774">
                  <c:v>4/12/2013</c:v>
                </c:pt>
                <c:pt idx="775">
                  <c:v>6/22/2016</c:v>
                </c:pt>
                <c:pt idx="776">
                  <c:v>4/12/2015</c:v>
                </c:pt>
                <c:pt idx="777">
                  <c:v>6/24/2010</c:v>
                </c:pt>
                <c:pt idx="778">
                  <c:v>5/29/2013</c:v>
                </c:pt>
                <c:pt idx="779">
                  <c:v>4/7/2013</c:v>
                </c:pt>
                <c:pt idx="780">
                  <c:v>5/1/2010</c:v>
                </c:pt>
                <c:pt idx="781">
                  <c:v>4/23/2015</c:v>
                </c:pt>
                <c:pt idx="782">
                  <c:v>5/29/2016</c:v>
                </c:pt>
                <c:pt idx="783">
                  <c:v>6/27/2013</c:v>
                </c:pt>
                <c:pt idx="784">
                  <c:v>5/3/2011</c:v>
                </c:pt>
                <c:pt idx="785">
                  <c:v>4/2/2011</c:v>
                </c:pt>
                <c:pt idx="786">
                  <c:v>4/21/2012</c:v>
                </c:pt>
                <c:pt idx="787">
                  <c:v>4/23/2016</c:v>
                </c:pt>
                <c:pt idx="788">
                  <c:v>5/30/2013</c:v>
                </c:pt>
                <c:pt idx="789">
                  <c:v>6/3/2011</c:v>
                </c:pt>
                <c:pt idx="790">
                  <c:v>4/18/2014</c:v>
                </c:pt>
                <c:pt idx="791">
                  <c:v>4/3/2012</c:v>
                </c:pt>
                <c:pt idx="792">
                  <c:v>4/1/2015</c:v>
                </c:pt>
                <c:pt idx="793">
                  <c:v>6/5/2012</c:v>
                </c:pt>
                <c:pt idx="794">
                  <c:v>5/30/2016</c:v>
                </c:pt>
                <c:pt idx="795">
                  <c:v>6/6/2010</c:v>
                </c:pt>
                <c:pt idx="796">
                  <c:v>5/31/2011</c:v>
                </c:pt>
                <c:pt idx="797">
                  <c:v>6/13/2010</c:v>
                </c:pt>
                <c:pt idx="798">
                  <c:v>5/31/2014</c:v>
                </c:pt>
                <c:pt idx="799">
                  <c:v>5/16/2009</c:v>
                </c:pt>
                <c:pt idx="800">
                  <c:v>5/1/2016</c:v>
                </c:pt>
                <c:pt idx="801">
                  <c:v>6/13/2016</c:v>
                </c:pt>
                <c:pt idx="802">
                  <c:v>4/6/2010</c:v>
                </c:pt>
                <c:pt idx="803">
                  <c:v>6/14/2015</c:v>
                </c:pt>
                <c:pt idx="804">
                  <c:v>4/13/2014</c:v>
                </c:pt>
                <c:pt idx="805">
                  <c:v>4/27/2013</c:v>
                </c:pt>
                <c:pt idx="806">
                  <c:v>6/6/2013</c:v>
                </c:pt>
                <c:pt idx="807">
                  <c:v>4/11/2012</c:v>
                </c:pt>
                <c:pt idx="808">
                  <c:v>4/18/2012</c:v>
                </c:pt>
                <c:pt idx="809">
                  <c:v>4/14/2016</c:v>
                </c:pt>
                <c:pt idx="810">
                  <c:v>5/12/2010</c:v>
                </c:pt>
                <c:pt idx="811">
                  <c:v>6/17/2011</c:v>
                </c:pt>
                <c:pt idx="812">
                  <c:v>5/5/2013</c:v>
                </c:pt>
                <c:pt idx="813">
                  <c:v>4/15/2011</c:v>
                </c:pt>
                <c:pt idx="814">
                  <c:v>5/5/2014</c:v>
                </c:pt>
                <c:pt idx="815">
                  <c:v>6/17/2016</c:v>
                </c:pt>
                <c:pt idx="816">
                  <c:v>5/5/2015</c:v>
                </c:pt>
                <c:pt idx="817">
                  <c:v>6/18/2012</c:v>
                </c:pt>
                <c:pt idx="818">
                  <c:v>4/13/2015</c:v>
                </c:pt>
                <c:pt idx="819">
                  <c:v>4/15/2013</c:v>
                </c:pt>
                <c:pt idx="820">
                  <c:v>5/6/2014</c:v>
                </c:pt>
                <c:pt idx="821">
                  <c:v>6/18/2016</c:v>
                </c:pt>
                <c:pt idx="822">
                  <c:v>5/12/2011</c:v>
                </c:pt>
                <c:pt idx="823">
                  <c:v>6/19/2012</c:v>
                </c:pt>
                <c:pt idx="824">
                  <c:v>4/22/2013</c:v>
                </c:pt>
                <c:pt idx="825">
                  <c:v>6/2/2011</c:v>
                </c:pt>
                <c:pt idx="826">
                  <c:v>5/7/2011</c:v>
                </c:pt>
                <c:pt idx="827">
                  <c:v>4/19/2015</c:v>
                </c:pt>
                <c:pt idx="828">
                  <c:v>5/7/2012</c:v>
                </c:pt>
                <c:pt idx="829">
                  <c:v>6/20/2012</c:v>
                </c:pt>
                <c:pt idx="830">
                  <c:v>4/22/2015</c:v>
                </c:pt>
                <c:pt idx="831">
                  <c:v>6/20/2015</c:v>
                </c:pt>
                <c:pt idx="832">
                  <c:v>4/10/2011</c:v>
                </c:pt>
                <c:pt idx="833">
                  <c:v>6/21/2012</c:v>
                </c:pt>
                <c:pt idx="834">
                  <c:v>5/7/2015</c:v>
                </c:pt>
                <c:pt idx="835">
                  <c:v>6/21/2016</c:v>
                </c:pt>
                <c:pt idx="836">
                  <c:v>5/7/2016</c:v>
                </c:pt>
                <c:pt idx="837">
                  <c:v>6/22/2013</c:v>
                </c:pt>
                <c:pt idx="838">
                  <c:v>4/6/2012</c:v>
                </c:pt>
                <c:pt idx="839">
                  <c:v>4/2/2016</c:v>
                </c:pt>
                <c:pt idx="840">
                  <c:v>5/13/2015</c:v>
                </c:pt>
                <c:pt idx="841">
                  <c:v>6/23/2014</c:v>
                </c:pt>
                <c:pt idx="842">
                  <c:v>4/25/2015</c:v>
                </c:pt>
                <c:pt idx="843">
                  <c:v>5/18/2011</c:v>
                </c:pt>
                <c:pt idx="844">
                  <c:v>4/10/2013</c:v>
                </c:pt>
                <c:pt idx="845">
                  <c:v>5/18/2014</c:v>
                </c:pt>
                <c:pt idx="846">
                  <c:v>5/8/2015</c:v>
                </c:pt>
                <c:pt idx="847">
                  <c:v>5/18/2015</c:v>
                </c:pt>
                <c:pt idx="848">
                  <c:v>5/14/2013</c:v>
                </c:pt>
                <c:pt idx="849">
                  <c:v>4/3/2014</c:v>
                </c:pt>
                <c:pt idx="850">
                  <c:v>5/9/2014</c:v>
                </c:pt>
                <c:pt idx="851">
                  <c:v>6/25/2013</c:v>
                </c:pt>
                <c:pt idx="852">
                  <c:v>5/9/2015</c:v>
                </c:pt>
                <c:pt idx="853">
                  <c:v>6/25/2016</c:v>
                </c:pt>
                <c:pt idx="854">
                  <c:v>5/14/2014</c:v>
                </c:pt>
                <c:pt idx="855">
                  <c:v>6/26/2015</c:v>
                </c:pt>
                <c:pt idx="856">
                  <c:v>6/1/2010</c:v>
                </c:pt>
                <c:pt idx="857">
                  <c:v>5/2/2011</c:v>
                </c:pt>
                <c:pt idx="858">
                  <c:v>6/1/2011</c:v>
                </c:pt>
                <c:pt idx="859">
                  <c:v>6/28/2010</c:v>
                </c:pt>
                <c:pt idx="860">
                  <c:v>6/1/2013</c:v>
                </c:pt>
                <c:pt idx="861">
                  <c:v>5/2/2014</c:v>
                </c:pt>
                <c:pt idx="862">
                  <c:v>4/10/2014</c:v>
                </c:pt>
                <c:pt idx="863">
                  <c:v>6/28/2015</c:v>
                </c:pt>
                <c:pt idx="864">
                  <c:v>6/1/2015</c:v>
                </c:pt>
                <c:pt idx="865">
                  <c:v>4/20/2012</c:v>
                </c:pt>
                <c:pt idx="866">
                  <c:v>4/26/2013</c:v>
                </c:pt>
                <c:pt idx="867">
                  <c:v>6/3/2010</c:v>
                </c:pt>
                <c:pt idx="868">
                  <c:v>5/14/2016</c:v>
                </c:pt>
                <c:pt idx="869">
                  <c:v>4/24/2011</c:v>
                </c:pt>
                <c:pt idx="870">
                  <c:v>5/15/2010</c:v>
                </c:pt>
                <c:pt idx="871">
                  <c:v>4/17/2013</c:v>
                </c:pt>
                <c:pt idx="872">
                  <c:v>5/15/2013</c:v>
                </c:pt>
                <c:pt idx="873">
                  <c:v>6/30/2016</c:v>
                </c:pt>
                <c:pt idx="874">
                  <c:v>6/11/2011</c:v>
                </c:pt>
                <c:pt idx="875">
                  <c:v>5/20/2016</c:v>
                </c:pt>
                <c:pt idx="876">
                  <c:v>4/30/2013</c:v>
                </c:pt>
                <c:pt idx="877">
                  <c:v>6/5/2014</c:v>
                </c:pt>
                <c:pt idx="878">
                  <c:v>6/12/2011</c:v>
                </c:pt>
                <c:pt idx="879">
                  <c:v>6/5/2016</c:v>
                </c:pt>
                <c:pt idx="880">
                  <c:v>4/6/2014</c:v>
                </c:pt>
                <c:pt idx="881">
                  <c:v>5/21/2012</c:v>
                </c:pt>
                <c:pt idx="882">
                  <c:v>4/26/2016</c:v>
                </c:pt>
                <c:pt idx="883">
                  <c:v>4/3/2013</c:v>
                </c:pt>
                <c:pt idx="884">
                  <c:v>5/5/2011</c:v>
                </c:pt>
                <c:pt idx="885">
                  <c:v>5/26/2016</c:v>
                </c:pt>
                <c:pt idx="886">
                  <c:v>6/7/2015</c:v>
                </c:pt>
                <c:pt idx="887">
                  <c:v>5/27/2011</c:v>
                </c:pt>
                <c:pt idx="888">
                  <c:v>5/27/2013</c:v>
                </c:pt>
                <c:pt idx="889">
                  <c:v>6/8/2011</c:v>
                </c:pt>
                <c:pt idx="890">
                  <c:v>3/21/2013</c:v>
                </c:pt>
                <c:pt idx="891">
                  <c:v>3/12/2014</c:v>
                </c:pt>
                <c:pt idx="892">
                  <c:v>12/19/2011</c:v>
                </c:pt>
                <c:pt idx="893">
                  <c:v>2/16/2012</c:v>
                </c:pt>
                <c:pt idx="894">
                  <c:v>3/18/2010</c:v>
                </c:pt>
                <c:pt idx="895">
                  <c:v>2/16/2013</c:v>
                </c:pt>
                <c:pt idx="896">
                  <c:v>3/25/2016</c:v>
                </c:pt>
                <c:pt idx="897">
                  <c:v>11/6/2009</c:v>
                </c:pt>
                <c:pt idx="898">
                  <c:v>3/10/2011</c:v>
                </c:pt>
                <c:pt idx="899">
                  <c:v>11/6/2014</c:v>
                </c:pt>
                <c:pt idx="900">
                  <c:v>3/15/2013</c:v>
                </c:pt>
                <c:pt idx="901">
                  <c:v>12/2/2016</c:v>
                </c:pt>
                <c:pt idx="902">
                  <c:v>3/19/2016</c:v>
                </c:pt>
                <c:pt idx="903">
                  <c:v>2/17/2017</c:v>
                </c:pt>
                <c:pt idx="904">
                  <c:v>3/23/2015</c:v>
                </c:pt>
                <c:pt idx="905">
                  <c:v>2/18/2011</c:v>
                </c:pt>
                <c:pt idx="906">
                  <c:v>3/29/2010</c:v>
                </c:pt>
                <c:pt idx="907">
                  <c:v>2/18/2013</c:v>
                </c:pt>
                <c:pt idx="908">
                  <c:v>12/2/2013</c:v>
                </c:pt>
                <c:pt idx="909">
                  <c:v>2/18/2014</c:v>
                </c:pt>
                <c:pt idx="910">
                  <c:v>3/11/2014</c:v>
                </c:pt>
                <c:pt idx="911">
                  <c:v>12/20/2011</c:v>
                </c:pt>
                <c:pt idx="912">
                  <c:v>12/7/2012</c:v>
                </c:pt>
                <c:pt idx="913">
                  <c:v>12/20/2013</c:v>
                </c:pt>
                <c:pt idx="914">
                  <c:v>11/5/2011</c:v>
                </c:pt>
                <c:pt idx="915">
                  <c:v>2/19/2012</c:v>
                </c:pt>
                <c:pt idx="916">
                  <c:v>12/9/2015</c:v>
                </c:pt>
                <c:pt idx="917">
                  <c:v>12/20/2014</c:v>
                </c:pt>
                <c:pt idx="918">
                  <c:v>3/2/2017</c:v>
                </c:pt>
                <c:pt idx="919">
                  <c:v>2/19/2014</c:v>
                </c:pt>
                <c:pt idx="920">
                  <c:v>2/10/2016</c:v>
                </c:pt>
                <c:pt idx="921">
                  <c:v>11/6/2016</c:v>
                </c:pt>
                <c:pt idx="922">
                  <c:v>3/24/2014</c:v>
                </c:pt>
                <c:pt idx="923">
                  <c:v>12/21/2012</c:v>
                </c:pt>
                <c:pt idx="924">
                  <c:v>2/12/2014</c:v>
                </c:pt>
                <c:pt idx="925">
                  <c:v>2/2/2011</c:v>
                </c:pt>
                <c:pt idx="926">
                  <c:v>3/3/2014</c:v>
                </c:pt>
                <c:pt idx="927">
                  <c:v>2/2/2012</c:v>
                </c:pt>
                <c:pt idx="928">
                  <c:v>12/19/2016</c:v>
                </c:pt>
                <c:pt idx="929">
                  <c:v>11/5/2010</c:v>
                </c:pt>
                <c:pt idx="930">
                  <c:v>12/14/2012</c:v>
                </c:pt>
                <c:pt idx="931">
                  <c:v>12/21/2015</c:v>
                </c:pt>
                <c:pt idx="932">
                  <c:v>3/11/2010</c:v>
                </c:pt>
                <c:pt idx="933">
                  <c:v>12/21/2016</c:v>
                </c:pt>
                <c:pt idx="934">
                  <c:v>3/11/2016</c:v>
                </c:pt>
                <c:pt idx="935">
                  <c:v>3/6/2014</c:v>
                </c:pt>
                <c:pt idx="936">
                  <c:v>3/13/2010</c:v>
                </c:pt>
                <c:pt idx="937">
                  <c:v>3/6/2017</c:v>
                </c:pt>
                <c:pt idx="938">
                  <c:v>3/14/2013</c:v>
                </c:pt>
                <c:pt idx="939">
                  <c:v>2/20/2013</c:v>
                </c:pt>
                <c:pt idx="940">
                  <c:v>3/15/2016</c:v>
                </c:pt>
                <c:pt idx="941">
                  <c:v>11/7/2011</c:v>
                </c:pt>
                <c:pt idx="942">
                  <c:v>3/17/2011</c:v>
                </c:pt>
                <c:pt idx="943">
                  <c:v>2/20/2016</c:v>
                </c:pt>
                <c:pt idx="944">
                  <c:v>12/9/2013</c:v>
                </c:pt>
                <c:pt idx="945">
                  <c:v>2/21/2011</c:v>
                </c:pt>
                <c:pt idx="946">
                  <c:v>3/19/2014</c:v>
                </c:pt>
                <c:pt idx="947">
                  <c:v>11/5/2012</c:v>
                </c:pt>
                <c:pt idx="948">
                  <c:v>2/1/2017</c:v>
                </c:pt>
                <c:pt idx="949">
                  <c:v>12/23/2010</c:v>
                </c:pt>
                <c:pt idx="950">
                  <c:v>3/20/2015</c:v>
                </c:pt>
                <c:pt idx="951">
                  <c:v>2/21/2014</c:v>
                </c:pt>
                <c:pt idx="952">
                  <c:v>3/21/2016</c:v>
                </c:pt>
                <c:pt idx="953">
                  <c:v>2/21/2015</c:v>
                </c:pt>
                <c:pt idx="954">
                  <c:v>3/23/2011</c:v>
                </c:pt>
                <c:pt idx="955">
                  <c:v>2/22/2012</c:v>
                </c:pt>
                <c:pt idx="956">
                  <c:v>2/11/2011</c:v>
                </c:pt>
                <c:pt idx="957">
                  <c:v>2/22/2013</c:v>
                </c:pt>
                <c:pt idx="958">
                  <c:v>3/24/2016</c:v>
                </c:pt>
                <c:pt idx="959">
                  <c:v>12/23/2013</c:v>
                </c:pt>
                <c:pt idx="960">
                  <c:v>2/12/2011</c:v>
                </c:pt>
                <c:pt idx="961">
                  <c:v>12/23/2014</c:v>
                </c:pt>
                <c:pt idx="962">
                  <c:v>3/28/2014</c:v>
                </c:pt>
                <c:pt idx="963">
                  <c:v>12/23/2015</c:v>
                </c:pt>
                <c:pt idx="964">
                  <c:v>2/14/2011</c:v>
                </c:pt>
                <c:pt idx="965">
                  <c:v>12/24/2014</c:v>
                </c:pt>
                <c:pt idx="966">
                  <c:v>3/30/2010</c:v>
                </c:pt>
                <c:pt idx="967">
                  <c:v>2/24/2012</c:v>
                </c:pt>
                <c:pt idx="968">
                  <c:v>3/31/2012</c:v>
                </c:pt>
                <c:pt idx="969">
                  <c:v>2/24/2013</c:v>
                </c:pt>
                <c:pt idx="970">
                  <c:v>2/15/2013</c:v>
                </c:pt>
                <c:pt idx="971">
                  <c:v>12/24/2016</c:v>
                </c:pt>
                <c:pt idx="972">
                  <c:v>3/6/2012</c:v>
                </c:pt>
                <c:pt idx="973">
                  <c:v>12/26/2013</c:v>
                </c:pt>
                <c:pt idx="974">
                  <c:v>11/7/2016</c:v>
                </c:pt>
                <c:pt idx="975">
                  <c:v>2/25/2015</c:v>
                </c:pt>
                <c:pt idx="976">
                  <c:v>12/6/2013</c:v>
                </c:pt>
                <c:pt idx="977">
                  <c:v>12/27/2011</c:v>
                </c:pt>
                <c:pt idx="978">
                  <c:v>3/11/2013</c:v>
                </c:pt>
                <c:pt idx="979">
                  <c:v>2/26/2010</c:v>
                </c:pt>
                <c:pt idx="980">
                  <c:v>3/11/2015</c:v>
                </c:pt>
                <c:pt idx="981">
                  <c:v>2/26/2013</c:v>
                </c:pt>
                <c:pt idx="982">
                  <c:v>3/12/2013</c:v>
                </c:pt>
                <c:pt idx="983">
                  <c:v>11/7/2015</c:v>
                </c:pt>
                <c:pt idx="984">
                  <c:v>11/8/2013</c:v>
                </c:pt>
                <c:pt idx="985">
                  <c:v>12/27/2015</c:v>
                </c:pt>
                <c:pt idx="986">
                  <c:v>3/13/2012</c:v>
                </c:pt>
                <c:pt idx="987">
                  <c:v>2/27/2012</c:v>
                </c:pt>
                <c:pt idx="988">
                  <c:v>3/14/2012</c:v>
                </c:pt>
                <c:pt idx="989">
                  <c:v>12/27/2016</c:v>
                </c:pt>
                <c:pt idx="990">
                  <c:v>12/7/2014</c:v>
                </c:pt>
                <c:pt idx="991">
                  <c:v>2/27/2016</c:v>
                </c:pt>
                <c:pt idx="992">
                  <c:v>12/7/2015</c:v>
                </c:pt>
                <c:pt idx="993">
                  <c:v>2/27/2017</c:v>
                </c:pt>
                <c:pt idx="994">
                  <c:v>3/16/2015</c:v>
                </c:pt>
                <c:pt idx="995">
                  <c:v>2/28/2013</c:v>
                </c:pt>
                <c:pt idx="996">
                  <c:v>3/17/2010</c:v>
                </c:pt>
                <c:pt idx="997">
                  <c:v>12/29/2011</c:v>
                </c:pt>
                <c:pt idx="998">
                  <c:v>11/5/2015</c:v>
                </c:pt>
                <c:pt idx="999">
                  <c:v>2/3/2013</c:v>
                </c:pt>
                <c:pt idx="1000">
                  <c:v>12/8/2016</c:v>
                </c:pt>
                <c:pt idx="1001">
                  <c:v>12/29/2015</c:v>
                </c:pt>
                <c:pt idx="1002">
                  <c:v>12/16/2016</c:v>
                </c:pt>
                <c:pt idx="1003">
                  <c:v>2/3/2015</c:v>
                </c:pt>
                <c:pt idx="1004">
                  <c:v>2/1/2012</c:v>
                </c:pt>
                <c:pt idx="1005">
                  <c:v>2/3/2016</c:v>
                </c:pt>
                <c:pt idx="1006">
                  <c:v>11/9/2012</c:v>
                </c:pt>
                <c:pt idx="1007">
                  <c:v>12/11/2013</c:v>
                </c:pt>
                <c:pt idx="1008">
                  <c:v>12/18/2011</c:v>
                </c:pt>
                <c:pt idx="1009">
                  <c:v>2/4/2010</c:v>
                </c:pt>
                <c:pt idx="1010">
                  <c:v>2/10/2013</c:v>
                </c:pt>
                <c:pt idx="1011">
                  <c:v>2/4/2014</c:v>
                </c:pt>
                <c:pt idx="1012">
                  <c:v>3/20/2014</c:v>
                </c:pt>
                <c:pt idx="1013">
                  <c:v>12/3/2010</c:v>
                </c:pt>
                <c:pt idx="1014">
                  <c:v>3/21/2011</c:v>
                </c:pt>
                <c:pt idx="1015">
                  <c:v>2/4/2016</c:v>
                </c:pt>
                <c:pt idx="1016">
                  <c:v>2/10/2014</c:v>
                </c:pt>
                <c:pt idx="1017">
                  <c:v>12/12/2013</c:v>
                </c:pt>
                <c:pt idx="1018">
                  <c:v>12/18/2012</c:v>
                </c:pt>
                <c:pt idx="1019">
                  <c:v>12/14/2010</c:v>
                </c:pt>
                <c:pt idx="1020">
                  <c:v>3/22/2016</c:v>
                </c:pt>
                <c:pt idx="1021">
                  <c:v>2/6/2010</c:v>
                </c:pt>
                <c:pt idx="1022">
                  <c:v>3/23/2012</c:v>
                </c:pt>
                <c:pt idx="1023">
                  <c:v>12/3/2014</c:v>
                </c:pt>
                <c:pt idx="1024">
                  <c:v>2/10/2017</c:v>
                </c:pt>
                <c:pt idx="1025">
                  <c:v>2/6/2013</c:v>
                </c:pt>
                <c:pt idx="1026">
                  <c:v>3/24/2013</c:v>
                </c:pt>
                <c:pt idx="1027">
                  <c:v>12/14/2011</c:v>
                </c:pt>
                <c:pt idx="1028">
                  <c:v>11/9/2014</c:v>
                </c:pt>
                <c:pt idx="1029">
                  <c:v>12/30/2010</c:v>
                </c:pt>
                <c:pt idx="1030">
                  <c:v>2/11/2015</c:v>
                </c:pt>
                <c:pt idx="1031">
                  <c:v>2/7/2012</c:v>
                </c:pt>
                <c:pt idx="1032">
                  <c:v>2/11/2016</c:v>
                </c:pt>
                <c:pt idx="1033">
                  <c:v>12/30/2013</c:v>
                </c:pt>
                <c:pt idx="1034">
                  <c:v>3/27/2013</c:v>
                </c:pt>
                <c:pt idx="1035">
                  <c:v>12/30/2014</c:v>
                </c:pt>
                <c:pt idx="1036">
                  <c:v>2/13/2011</c:v>
                </c:pt>
                <c:pt idx="1037">
                  <c:v>2/7/2016</c:v>
                </c:pt>
                <c:pt idx="1038">
                  <c:v>2/13/2015</c:v>
                </c:pt>
                <c:pt idx="1039">
                  <c:v>2/7/2017</c:v>
                </c:pt>
                <c:pt idx="1040">
                  <c:v>12/18/2016</c:v>
                </c:pt>
                <c:pt idx="1041">
                  <c:v>12/30/2016</c:v>
                </c:pt>
                <c:pt idx="1042">
                  <c:v>3/3/2013</c:v>
                </c:pt>
                <c:pt idx="1043">
                  <c:v>12/31/2012</c:v>
                </c:pt>
                <c:pt idx="1044">
                  <c:v>3/3/2015</c:v>
                </c:pt>
                <c:pt idx="1045">
                  <c:v>12/31/2014</c:v>
                </c:pt>
                <c:pt idx="1046">
                  <c:v>12/19/2010</c:v>
                </c:pt>
                <c:pt idx="1047">
                  <c:v>2/8/2016</c:v>
                </c:pt>
                <c:pt idx="1048">
                  <c:v>2/14/2016</c:v>
                </c:pt>
                <c:pt idx="1049">
                  <c:v>12/4/2013</c:v>
                </c:pt>
                <c:pt idx="1050">
                  <c:v>3/31/2015</c:v>
                </c:pt>
                <c:pt idx="1051">
                  <c:v>2/9/2012</c:v>
                </c:pt>
                <c:pt idx="1052">
                  <c:v>3/4/2012</c:v>
                </c:pt>
                <c:pt idx="1053">
                  <c:v>12/4/2014</c:v>
                </c:pt>
                <c:pt idx="1054">
                  <c:v>12/2/2011</c:v>
                </c:pt>
                <c:pt idx="1055">
                  <c:v>12/4/2016</c:v>
                </c:pt>
                <c:pt idx="1056">
                  <c:v>2/15/2017</c:v>
                </c:pt>
                <c:pt idx="1057">
                  <c:v>12/5/2015</c:v>
                </c:pt>
                <c:pt idx="1058">
                  <c:v>2/16/2011</c:v>
                </c:pt>
                <c:pt idx="1059">
                  <c:v>3/1/2012</c:v>
                </c:pt>
                <c:pt idx="1060">
                  <c:v>3/7/2013</c:v>
                </c:pt>
                <c:pt idx="1061">
                  <c:v>2/20/2012</c:v>
                </c:pt>
                <c:pt idx="1062">
                  <c:v>2/2/2013</c:v>
                </c:pt>
                <c:pt idx="1063">
                  <c:v>11/15/2011</c:v>
                </c:pt>
                <c:pt idx="1064">
                  <c:v>1/17/2013</c:v>
                </c:pt>
                <c:pt idx="1065">
                  <c:v>11/22/2013</c:v>
                </c:pt>
                <c:pt idx="1066">
                  <c:v>1/8/2015</c:v>
                </c:pt>
                <c:pt idx="1067">
                  <c:v>11/11/2014</c:v>
                </c:pt>
                <c:pt idx="1068">
                  <c:v>1/9/2014</c:v>
                </c:pt>
                <c:pt idx="1069">
                  <c:v>1/13/2012</c:v>
                </c:pt>
                <c:pt idx="1070">
                  <c:v>1/9/2016</c:v>
                </c:pt>
                <c:pt idx="1071">
                  <c:v>1/11/2017</c:v>
                </c:pt>
                <c:pt idx="1072">
                  <c:v>10/1/2013</c:v>
                </c:pt>
                <c:pt idx="1073">
                  <c:v>1/29/2016</c:v>
                </c:pt>
                <c:pt idx="1074">
                  <c:v>1/24/2011</c:v>
                </c:pt>
                <c:pt idx="1075">
                  <c:v>11/13/2013</c:v>
                </c:pt>
                <c:pt idx="1076">
                  <c:v>1/24/2013</c:v>
                </c:pt>
                <c:pt idx="1077">
                  <c:v>11/18/2011</c:v>
                </c:pt>
                <c:pt idx="1078">
                  <c:v>1/20/2011</c:v>
                </c:pt>
                <c:pt idx="1079">
                  <c:v>11/20/2015</c:v>
                </c:pt>
                <c:pt idx="1080">
                  <c:v>1/24/2015</c:v>
                </c:pt>
                <c:pt idx="1081">
                  <c:v>1/19/2017</c:v>
                </c:pt>
                <c:pt idx="1082">
                  <c:v>1/1/2013</c:v>
                </c:pt>
                <c:pt idx="1083">
                  <c:v>11/4/2013</c:v>
                </c:pt>
                <c:pt idx="1084">
                  <c:v>10/10/2014</c:v>
                </c:pt>
                <c:pt idx="1085">
                  <c:v>1/22/2014</c:v>
                </c:pt>
                <c:pt idx="1086">
                  <c:v>10/11/2012</c:v>
                </c:pt>
                <c:pt idx="1087">
                  <c:v>11/10/2012</c:v>
                </c:pt>
                <c:pt idx="1088">
                  <c:v>1/14/2010</c:v>
                </c:pt>
                <c:pt idx="1089">
                  <c:v>1/3/2016</c:v>
                </c:pt>
                <c:pt idx="1090">
                  <c:v>10/12/2012</c:v>
                </c:pt>
                <c:pt idx="1091">
                  <c:v>11/14/2013</c:v>
                </c:pt>
                <c:pt idx="1092">
                  <c:v>10/12/2014</c:v>
                </c:pt>
                <c:pt idx="1093">
                  <c:v>1/1/2015</c:v>
                </c:pt>
                <c:pt idx="1094">
                  <c:v>1/14/2011</c:v>
                </c:pt>
                <c:pt idx="1095">
                  <c:v>1/22/2016</c:v>
                </c:pt>
                <c:pt idx="1096">
                  <c:v>1/12/2012</c:v>
                </c:pt>
                <c:pt idx="1097">
                  <c:v>11/20/2010</c:v>
                </c:pt>
                <c:pt idx="1098">
                  <c:v>10/13/2011</c:v>
                </c:pt>
                <c:pt idx="1099">
                  <c:v>11/21/2015</c:v>
                </c:pt>
                <c:pt idx="1100">
                  <c:v>10/13/2014</c:v>
                </c:pt>
                <c:pt idx="1101">
                  <c:v>1/6/2014</c:v>
                </c:pt>
                <c:pt idx="1102">
                  <c:v>1/1/2017</c:v>
                </c:pt>
                <c:pt idx="1103">
                  <c:v>11/27/2014</c:v>
                </c:pt>
                <c:pt idx="1104">
                  <c:v>1/25/2014</c:v>
                </c:pt>
                <c:pt idx="1105">
                  <c:v>1/7/2016</c:v>
                </c:pt>
                <c:pt idx="1106">
                  <c:v>10/14/2010</c:v>
                </c:pt>
                <c:pt idx="1107">
                  <c:v>10/7/2010</c:v>
                </c:pt>
                <c:pt idx="1108">
                  <c:v>1/14/2013</c:v>
                </c:pt>
                <c:pt idx="1109">
                  <c:v>10/8/2014</c:v>
                </c:pt>
                <c:pt idx="1110">
                  <c:v>1/20/2017</c:v>
                </c:pt>
                <c:pt idx="1111">
                  <c:v>11/1/2012</c:v>
                </c:pt>
                <c:pt idx="1112">
                  <c:v>10/15/2012</c:v>
                </c:pt>
                <c:pt idx="1113">
                  <c:v>1/17/2015</c:v>
                </c:pt>
                <c:pt idx="1114">
                  <c:v>1/15/2012</c:v>
                </c:pt>
                <c:pt idx="1115">
                  <c:v>1/10/2016</c:v>
                </c:pt>
                <c:pt idx="1116">
                  <c:v>10/15/2016</c:v>
                </c:pt>
                <c:pt idx="1117">
                  <c:v>11/12/2012</c:v>
                </c:pt>
                <c:pt idx="1118">
                  <c:v>10/16/2009</c:v>
                </c:pt>
                <c:pt idx="1119">
                  <c:v>11/13/2011</c:v>
                </c:pt>
                <c:pt idx="1120">
                  <c:v>10/16/2011</c:v>
                </c:pt>
                <c:pt idx="1121">
                  <c:v>11/13/2016</c:v>
                </c:pt>
                <c:pt idx="1122">
                  <c:v>10/16/2013</c:v>
                </c:pt>
                <c:pt idx="1123">
                  <c:v>1/3/2017</c:v>
                </c:pt>
                <c:pt idx="1124">
                  <c:v>1/25/2017</c:v>
                </c:pt>
                <c:pt idx="1125">
                  <c:v>11/16/2014</c:v>
                </c:pt>
                <c:pt idx="1126">
                  <c:v>10/17/2011</c:v>
                </c:pt>
                <c:pt idx="1127">
                  <c:v>11/17/2014</c:v>
                </c:pt>
                <c:pt idx="1128">
                  <c:v>1/26/2010</c:v>
                </c:pt>
                <c:pt idx="1129">
                  <c:v>1/31/2013</c:v>
                </c:pt>
                <c:pt idx="1130">
                  <c:v>10/18/2010</c:v>
                </c:pt>
                <c:pt idx="1131">
                  <c:v>11/19/2014</c:v>
                </c:pt>
                <c:pt idx="1132">
                  <c:v>10/18/2012</c:v>
                </c:pt>
                <c:pt idx="1133">
                  <c:v>11/2/2014</c:v>
                </c:pt>
                <c:pt idx="1134">
                  <c:v>10/18/2014</c:v>
                </c:pt>
                <c:pt idx="1135">
                  <c:v>11/20/2013</c:v>
                </c:pt>
                <c:pt idx="1136">
                  <c:v>1/26/2011</c:v>
                </c:pt>
                <c:pt idx="1137">
                  <c:v>11/21/2012</c:v>
                </c:pt>
                <c:pt idx="1138">
                  <c:v>1/26/2012</c:v>
                </c:pt>
                <c:pt idx="1139">
                  <c:v>11/22/2010</c:v>
                </c:pt>
                <c:pt idx="1140">
                  <c:v>10/2/2011</c:v>
                </c:pt>
                <c:pt idx="1141">
                  <c:v>1/5/2017</c:v>
                </c:pt>
                <c:pt idx="1142">
                  <c:v>1/26/2016</c:v>
                </c:pt>
                <c:pt idx="1143">
                  <c:v>1/22/2017</c:v>
                </c:pt>
                <c:pt idx="1144">
                  <c:v>10/2/2013</c:v>
                </c:pt>
                <c:pt idx="1145">
                  <c:v>11/26/2015</c:v>
                </c:pt>
                <c:pt idx="1146">
                  <c:v>1/1/2012</c:v>
                </c:pt>
                <c:pt idx="1147">
                  <c:v>1/7/2013</c:v>
                </c:pt>
                <c:pt idx="1148">
                  <c:v>1/11/2015</c:v>
                </c:pt>
                <c:pt idx="1149">
                  <c:v>11/29/2015</c:v>
                </c:pt>
                <c:pt idx="1150">
                  <c:v>10/2/2016</c:v>
                </c:pt>
                <c:pt idx="1151">
                  <c:v>11/30/2012</c:v>
                </c:pt>
                <c:pt idx="1152">
                  <c:v>1/16/2010</c:v>
                </c:pt>
                <c:pt idx="1153">
                  <c:v>1/8/2013</c:v>
                </c:pt>
                <c:pt idx="1154">
                  <c:v>10/21/2011</c:v>
                </c:pt>
                <c:pt idx="1155">
                  <c:v>10/7/2014</c:v>
                </c:pt>
                <c:pt idx="1156">
                  <c:v>1/27/2013</c:v>
                </c:pt>
                <c:pt idx="1157">
                  <c:v>10/8/2013</c:v>
                </c:pt>
                <c:pt idx="1158">
                  <c:v>10/21/2015</c:v>
                </c:pt>
                <c:pt idx="1159">
                  <c:v>10/8/2016</c:v>
                </c:pt>
                <c:pt idx="1160">
                  <c:v>1/21/2014</c:v>
                </c:pt>
                <c:pt idx="1161">
                  <c:v>10/9/2015</c:v>
                </c:pt>
                <c:pt idx="1162">
                  <c:v>10/22/2012</c:v>
                </c:pt>
                <c:pt idx="1163">
                  <c:v>1/17/2014</c:v>
                </c:pt>
                <c:pt idx="1164">
                  <c:v>10/22/2013</c:v>
                </c:pt>
                <c:pt idx="1165">
                  <c:v>11/1/2015</c:v>
                </c:pt>
                <c:pt idx="1166">
                  <c:v>1/16/2012</c:v>
                </c:pt>
                <c:pt idx="1167">
                  <c:v>11/10/2009</c:v>
                </c:pt>
                <c:pt idx="1168">
                  <c:v>10/22/2015</c:v>
                </c:pt>
                <c:pt idx="1169">
                  <c:v>1/3/2012</c:v>
                </c:pt>
                <c:pt idx="1170">
                  <c:v>10/22/2016</c:v>
                </c:pt>
                <c:pt idx="1171">
                  <c:v>11/11/2013</c:v>
                </c:pt>
                <c:pt idx="1172">
                  <c:v>1/27/2015</c:v>
                </c:pt>
                <c:pt idx="1173">
                  <c:v>11/11/2016</c:v>
                </c:pt>
                <c:pt idx="1174">
                  <c:v>10/23/2014</c:v>
                </c:pt>
                <c:pt idx="1175">
                  <c:v>11/12/2013</c:v>
                </c:pt>
                <c:pt idx="1176">
                  <c:v>10/24/2011</c:v>
                </c:pt>
                <c:pt idx="1177">
                  <c:v>11/12/2015</c:v>
                </c:pt>
                <c:pt idx="1178">
                  <c:v>10/24/2013</c:v>
                </c:pt>
                <c:pt idx="1179">
                  <c:v>1/18/2012</c:v>
                </c:pt>
                <c:pt idx="1180">
                  <c:v>10/24/2016</c:v>
                </c:pt>
                <c:pt idx="1181">
                  <c:v>11/13/2015</c:v>
                </c:pt>
                <c:pt idx="1182">
                  <c:v>10/25/2012</c:v>
                </c:pt>
                <c:pt idx="1183">
                  <c:v>11/14/2011</c:v>
                </c:pt>
                <c:pt idx="1184">
                  <c:v>1/2/2017</c:v>
                </c:pt>
                <c:pt idx="1185">
                  <c:v>11/14/2014</c:v>
                </c:pt>
                <c:pt idx="1186">
                  <c:v>11/5/2009</c:v>
                </c:pt>
                <c:pt idx="1187">
                  <c:v>1/30/2012</c:v>
                </c:pt>
                <c:pt idx="1188">
                  <c:v>10/25/2015</c:v>
                </c:pt>
                <c:pt idx="1189">
                  <c:v>1/10/2012</c:v>
                </c:pt>
                <c:pt idx="1190">
                  <c:v>1/21/2015</c:v>
                </c:pt>
                <c:pt idx="1191">
                  <c:v>1/30/2015</c:v>
                </c:pt>
                <c:pt idx="1192">
                  <c:v>10/27/2010</c:v>
                </c:pt>
                <c:pt idx="1193">
                  <c:v>11/17/2011</c:v>
                </c:pt>
                <c:pt idx="1194">
                  <c:v>10/27/2014</c:v>
                </c:pt>
                <c:pt idx="1195">
                  <c:v>11/17/2016</c:v>
                </c:pt>
                <c:pt idx="1196">
                  <c:v>10/27/2015</c:v>
                </c:pt>
                <c:pt idx="1197">
                  <c:v>11/18/2013</c:v>
                </c:pt>
                <c:pt idx="1198">
                  <c:v>10/27/2016</c:v>
                </c:pt>
                <c:pt idx="1199">
                  <c:v>11/18/2015</c:v>
                </c:pt>
                <c:pt idx="1200">
                  <c:v>1/16/2013</c:v>
                </c:pt>
                <c:pt idx="1201">
                  <c:v>11/19/2013</c:v>
                </c:pt>
                <c:pt idx="1202">
                  <c:v>10/28/2013</c:v>
                </c:pt>
                <c:pt idx="1203">
                  <c:v>11/19/2015</c:v>
                </c:pt>
                <c:pt idx="1204">
                  <c:v>1/27/2017</c:v>
                </c:pt>
                <c:pt idx="1205">
                  <c:v>11/2/2011</c:v>
                </c:pt>
                <c:pt idx="1206">
                  <c:v>10/29/2010</c:v>
                </c:pt>
                <c:pt idx="1207">
                  <c:v>1/4/2016</c:v>
                </c:pt>
                <c:pt idx="1208">
                  <c:v>1/28/2012</c:v>
                </c:pt>
                <c:pt idx="1209">
                  <c:v>11/20/2012</c:v>
                </c:pt>
                <c:pt idx="1210">
                  <c:v>1/10/2015</c:v>
                </c:pt>
                <c:pt idx="1211">
                  <c:v>1/5/2015</c:v>
                </c:pt>
                <c:pt idx="1212">
                  <c:v>10/30/2012</c:v>
                </c:pt>
                <c:pt idx="1213">
                  <c:v>11/21/2011</c:v>
                </c:pt>
                <c:pt idx="1214">
                  <c:v>10/30/2014</c:v>
                </c:pt>
                <c:pt idx="1215">
                  <c:v>1/19/2015</c:v>
                </c:pt>
                <c:pt idx="1216">
                  <c:v>10/30/2015</c:v>
                </c:pt>
                <c:pt idx="1217">
                  <c:v>11/21/2016</c:v>
                </c:pt>
                <c:pt idx="1218">
                  <c:v>10/31/2011</c:v>
                </c:pt>
                <c:pt idx="1219">
                  <c:v>11/22/2011</c:v>
                </c:pt>
                <c:pt idx="1220">
                  <c:v>10/31/2012</c:v>
                </c:pt>
                <c:pt idx="1221">
                  <c:v>11/22/2014</c:v>
                </c:pt>
                <c:pt idx="1222">
                  <c:v>1/28/2013</c:v>
                </c:pt>
                <c:pt idx="1223">
                  <c:v>11/23/2011</c:v>
                </c:pt>
                <c:pt idx="1224">
                  <c:v>1/21/2016</c:v>
                </c:pt>
                <c:pt idx="1225">
                  <c:v>11/24/2015</c:v>
                </c:pt>
                <c:pt idx="1226">
                  <c:v>10/31/2015</c:v>
                </c:pt>
                <c:pt idx="1227">
                  <c:v>1/23/2014</c:v>
                </c:pt>
                <c:pt idx="1228">
                  <c:v>10/31/2016</c:v>
                </c:pt>
                <c:pt idx="1229">
                  <c:v>11/26/2012</c:v>
                </c:pt>
                <c:pt idx="1230">
                  <c:v>10/4/2011</c:v>
                </c:pt>
                <c:pt idx="1231">
                  <c:v>11/27/2013</c:v>
                </c:pt>
                <c:pt idx="1232">
                  <c:v>10/4/2012</c:v>
                </c:pt>
                <c:pt idx="1233">
                  <c:v>11/28/2011</c:v>
                </c:pt>
                <c:pt idx="1234">
                  <c:v>1/21/2017</c:v>
                </c:pt>
                <c:pt idx="1235">
                  <c:v>11/28/2015</c:v>
                </c:pt>
                <c:pt idx="1236">
                  <c:v>10/5/2010</c:v>
                </c:pt>
                <c:pt idx="1237">
                  <c:v>11/29/2013</c:v>
                </c:pt>
                <c:pt idx="1238">
                  <c:v>10/5/2014</c:v>
                </c:pt>
                <c:pt idx="1239">
                  <c:v>1/7/2015</c:v>
                </c:pt>
                <c:pt idx="1240">
                  <c:v>1/29/2013</c:v>
                </c:pt>
                <c:pt idx="1241">
                  <c:v>11/3/2016</c:v>
                </c:pt>
                <c:pt idx="1242">
                  <c:v>10/5/2016</c:v>
                </c:pt>
                <c:pt idx="1243">
                  <c:v>1/2/2016</c:v>
                </c:pt>
                <c:pt idx="1244">
                  <c:v>1/29/2014</c:v>
                </c:pt>
                <c:pt idx="1245">
                  <c:v>11/4/2014</c:v>
                </c:pt>
                <c:pt idx="1246">
                  <c:v>10/6/2015</c:v>
                </c:pt>
                <c:pt idx="1247">
                  <c:v>10/6/2016</c:v>
                </c:pt>
                <c:pt idx="1248">
                  <c:v>10/25/2014</c:v>
                </c:pt>
                <c:pt idx="1249">
                  <c:v>10/26/2014</c:v>
                </c:pt>
                <c:pt idx="1250">
                  <c:v>8/3/2012</c:v>
                </c:pt>
                <c:pt idx="1251">
                  <c:v>7/5/2014</c:v>
                </c:pt>
                <c:pt idx="1252">
                  <c:v>8/10/2015</c:v>
                </c:pt>
                <c:pt idx="1253">
                  <c:v>6/9/2016</c:v>
                </c:pt>
                <c:pt idx="1254">
                  <c:v>9/29/2015</c:v>
                </c:pt>
                <c:pt idx="1255">
                  <c:v>8/26/2011</c:v>
                </c:pt>
                <c:pt idx="1256">
                  <c:v>9/13/2010</c:v>
                </c:pt>
                <c:pt idx="1257">
                  <c:v>9/17/2013</c:v>
                </c:pt>
                <c:pt idx="1258">
                  <c:v>8/17/2016</c:v>
                </c:pt>
                <c:pt idx="1259">
                  <c:v>7/20/2014</c:v>
                </c:pt>
                <c:pt idx="1260">
                  <c:v>9/28/2012</c:v>
                </c:pt>
                <c:pt idx="1261">
                  <c:v>7/16/2013</c:v>
                </c:pt>
                <c:pt idx="1262">
                  <c:v>6/9/2011</c:v>
                </c:pt>
                <c:pt idx="1263">
                  <c:v>9/17/2016</c:v>
                </c:pt>
                <c:pt idx="1264">
                  <c:v>7/2/2015</c:v>
                </c:pt>
                <c:pt idx="1265">
                  <c:v>7/30/2015</c:v>
                </c:pt>
                <c:pt idx="1266">
                  <c:v>7/29/2014</c:v>
                </c:pt>
                <c:pt idx="1267">
                  <c:v>8/26/2013</c:v>
                </c:pt>
                <c:pt idx="1268">
                  <c:v>9/8/2014</c:v>
                </c:pt>
                <c:pt idx="1269">
                  <c:v>9/18/2015</c:v>
                </c:pt>
                <c:pt idx="1270">
                  <c:v>8/4/2011</c:v>
                </c:pt>
                <c:pt idx="1271">
                  <c:v>9/18/2016</c:v>
                </c:pt>
                <c:pt idx="1272">
                  <c:v>7/10/2013</c:v>
                </c:pt>
                <c:pt idx="1273">
                  <c:v>9/19/2013</c:v>
                </c:pt>
                <c:pt idx="1274">
                  <c:v>9/10/2012</c:v>
                </c:pt>
                <c:pt idx="1275">
                  <c:v>8/21/2016</c:v>
                </c:pt>
                <c:pt idx="1276">
                  <c:v>9/3/2013</c:v>
                </c:pt>
                <c:pt idx="1277">
                  <c:v>8/13/2013</c:v>
                </c:pt>
                <c:pt idx="1278">
                  <c:v>9/10/2016</c:v>
                </c:pt>
                <c:pt idx="1279">
                  <c:v>7/27/2012</c:v>
                </c:pt>
                <c:pt idx="1280">
                  <c:v>8/16/2014</c:v>
                </c:pt>
                <c:pt idx="1281">
                  <c:v>7/14/2011</c:v>
                </c:pt>
                <c:pt idx="1282">
                  <c:v>9/12/2015</c:v>
                </c:pt>
                <c:pt idx="1283">
                  <c:v>9/2/2015</c:v>
                </c:pt>
                <c:pt idx="1284">
                  <c:v>9/13/2015</c:v>
                </c:pt>
                <c:pt idx="1285">
                  <c:v>9/2/2016</c:v>
                </c:pt>
                <c:pt idx="1286">
                  <c:v>9/14/2011</c:v>
                </c:pt>
                <c:pt idx="1287">
                  <c:v>8/22/2015</c:v>
                </c:pt>
                <c:pt idx="1288">
                  <c:v>8/30/2015</c:v>
                </c:pt>
                <c:pt idx="1289">
                  <c:v>9/20/2013</c:v>
                </c:pt>
                <c:pt idx="1290">
                  <c:v>9/8/2016</c:v>
                </c:pt>
                <c:pt idx="1291">
                  <c:v>8/6/2014</c:v>
                </c:pt>
                <c:pt idx="1292">
                  <c:v>8/18/2009</c:v>
                </c:pt>
                <c:pt idx="1293">
                  <c:v>7/31/2015</c:v>
                </c:pt>
                <c:pt idx="1294">
                  <c:v>(blank)</c:v>
                </c:pt>
                <c:pt idx="1295">
                  <c:v>7/31/2016</c:v>
                </c:pt>
                <c:pt idx="1296">
                  <c:v>9/27/2012</c:v>
                </c:pt>
                <c:pt idx="1297">
                  <c:v>8/15/2015</c:v>
                </c:pt>
                <c:pt idx="1298">
                  <c:v>7/28/2016</c:v>
                </c:pt>
                <c:pt idx="1299">
                  <c:v>9/21/2014</c:v>
                </c:pt>
                <c:pt idx="1300">
                  <c:v>7/5/2015</c:v>
                </c:pt>
                <c:pt idx="1301">
                  <c:v>9/21/2015</c:v>
                </c:pt>
                <c:pt idx="1302">
                  <c:v>9/29/2014</c:v>
                </c:pt>
                <c:pt idx="1303">
                  <c:v>8/11/2011</c:v>
                </c:pt>
                <c:pt idx="1304">
                  <c:v>9/29/2016</c:v>
                </c:pt>
                <c:pt idx="1305">
                  <c:v>7/1/2013</c:v>
                </c:pt>
                <c:pt idx="1306">
                  <c:v>9/10/2014</c:v>
                </c:pt>
                <c:pt idx="1307">
                  <c:v>7/19/2015</c:v>
                </c:pt>
                <c:pt idx="1308">
                  <c:v>9/10/2015</c:v>
                </c:pt>
                <c:pt idx="1309">
                  <c:v>7/4/2014</c:v>
                </c:pt>
                <c:pt idx="1310">
                  <c:v>9/11/2009</c:v>
                </c:pt>
                <c:pt idx="1311">
                  <c:v>8/8/2010</c:v>
                </c:pt>
                <c:pt idx="1312">
                  <c:v>8/3/2014</c:v>
                </c:pt>
                <c:pt idx="1313">
                  <c:v>7/27/2015</c:v>
                </c:pt>
                <c:pt idx="1314">
                  <c:v>9/11/2015</c:v>
                </c:pt>
                <c:pt idx="1315">
                  <c:v>9/23/2013</c:v>
                </c:pt>
                <c:pt idx="1316">
                  <c:v>7/26/2013</c:v>
                </c:pt>
                <c:pt idx="1317">
                  <c:v>8/8/2012</c:v>
                </c:pt>
                <c:pt idx="1318">
                  <c:v>9/12/2016</c:v>
                </c:pt>
                <c:pt idx="1319">
                  <c:v>7/4/2015</c:v>
                </c:pt>
                <c:pt idx="1320">
                  <c:v>9/13/2011</c:v>
                </c:pt>
                <c:pt idx="1321">
                  <c:v>7/25/2015</c:v>
                </c:pt>
                <c:pt idx="1322">
                  <c:v>7/7/2016</c:v>
                </c:pt>
                <c:pt idx="1323">
                  <c:v>8/8/2014</c:v>
                </c:pt>
                <c:pt idx="1324">
                  <c:v>7/12/2011</c:v>
                </c:pt>
                <c:pt idx="1325">
                  <c:v>8/8/2015</c:v>
                </c:pt>
                <c:pt idx="1326">
                  <c:v>9/14/2014</c:v>
                </c:pt>
                <c:pt idx="1327">
                  <c:v>9/24/2014</c:v>
                </c:pt>
                <c:pt idx="1328">
                  <c:v>9/7/2016</c:v>
                </c:pt>
                <c:pt idx="1329">
                  <c:v>7/28/2011</c:v>
                </c:pt>
                <c:pt idx="1330">
                  <c:v>9/8/2012</c:v>
                </c:pt>
                <c:pt idx="1331">
                  <c:v>8/28/2015</c:v>
                </c:pt>
                <c:pt idx="1332">
                  <c:v>8/10/2016</c:v>
                </c:pt>
                <c:pt idx="1333">
                  <c:v>8/23/2014</c:v>
                </c:pt>
                <c:pt idx="1334">
                  <c:v>8/12/2016</c:v>
                </c:pt>
                <c:pt idx="1335">
                  <c:v>8/19/2016</c:v>
                </c:pt>
                <c:pt idx="1336">
                  <c:v>7/11/2012</c:v>
                </c:pt>
                <c:pt idx="1337">
                  <c:v>8/29/2015</c:v>
                </c:pt>
                <c:pt idx="1338">
                  <c:v>8/31/2016</c:v>
                </c:pt>
                <c:pt idx="1339">
                  <c:v>8/13/2016</c:v>
                </c:pt>
                <c:pt idx="1340">
                  <c:v>8/4/2012</c:v>
                </c:pt>
                <c:pt idx="1341">
                  <c:v>9/26/2014</c:v>
                </c:pt>
                <c:pt idx="1342">
                  <c:v>7/30/2011</c:v>
                </c:pt>
                <c:pt idx="1343">
                  <c:v>8/2/2013</c:v>
                </c:pt>
                <c:pt idx="1344">
                  <c:v>4/18/2016</c:v>
                </c:pt>
                <c:pt idx="1345">
                  <c:v>6/4/2016</c:v>
                </c:pt>
                <c:pt idx="1346">
                  <c:v>5/29/2015</c:v>
                </c:pt>
                <c:pt idx="1347">
                  <c:v>3/8/2017</c:v>
                </c:pt>
                <c:pt idx="1348">
                  <c:v>5/17/2014</c:v>
                </c:pt>
                <c:pt idx="1349">
                  <c:v>4/28/2014</c:v>
                </c:pt>
                <c:pt idx="1350">
                  <c:v>4/26/2014</c:v>
                </c:pt>
                <c:pt idx="1351">
                  <c:v>5/5/2010</c:v>
                </c:pt>
                <c:pt idx="1352">
                  <c:v>5/11/2012</c:v>
                </c:pt>
                <c:pt idx="1353">
                  <c:v>4/28/2015</c:v>
                </c:pt>
                <c:pt idx="1354">
                  <c:v>6/10/2011</c:v>
                </c:pt>
                <c:pt idx="1355">
                  <c:v>6/12/2016</c:v>
                </c:pt>
                <c:pt idx="1356">
                  <c:v>6/21/2014</c:v>
                </c:pt>
                <c:pt idx="1357">
                  <c:v>5/13/2013</c:v>
                </c:pt>
                <c:pt idx="1358">
                  <c:v>5/1/2012</c:v>
                </c:pt>
                <c:pt idx="1359">
                  <c:v>4/28/2016</c:v>
                </c:pt>
                <c:pt idx="1360">
                  <c:v>4/11/2014</c:v>
                </c:pt>
                <c:pt idx="1361">
                  <c:v>5/25/2012</c:v>
                </c:pt>
                <c:pt idx="1362">
                  <c:v>5/16/2013</c:v>
                </c:pt>
                <c:pt idx="1363">
                  <c:v>5/25/2014</c:v>
                </c:pt>
                <c:pt idx="1364">
                  <c:v>6/19/2016</c:v>
                </c:pt>
                <c:pt idx="1365">
                  <c:v>5/19/2011</c:v>
                </c:pt>
                <c:pt idx="1366">
                  <c:v>4/10/2012</c:v>
                </c:pt>
                <c:pt idx="1367">
                  <c:v>5/6/2013</c:v>
                </c:pt>
                <c:pt idx="1368">
                  <c:v>6/6/2011</c:v>
                </c:pt>
                <c:pt idx="1369">
                  <c:v>6/14/2014</c:v>
                </c:pt>
                <c:pt idx="1370">
                  <c:v>6/6/2016</c:v>
                </c:pt>
                <c:pt idx="1371">
                  <c:v>4/23/2010</c:v>
                </c:pt>
                <c:pt idx="1372">
                  <c:v>4/10/2016</c:v>
                </c:pt>
                <c:pt idx="1373">
                  <c:v>6/25/2010</c:v>
                </c:pt>
                <c:pt idx="1374">
                  <c:v>6/28/2014</c:v>
                </c:pt>
                <c:pt idx="1375">
                  <c:v>4/4/2014</c:v>
                </c:pt>
                <c:pt idx="1376">
                  <c:v>4/15/2016</c:v>
                </c:pt>
                <c:pt idx="1377">
                  <c:v>5/19/2016</c:v>
                </c:pt>
                <c:pt idx="1378">
                  <c:v>5/9/2011</c:v>
                </c:pt>
                <c:pt idx="1379">
                  <c:v>6/15/2014</c:v>
                </c:pt>
                <c:pt idx="1380">
                  <c:v>4/16/2015</c:v>
                </c:pt>
                <c:pt idx="1381">
                  <c:v>6/25/2015</c:v>
                </c:pt>
                <c:pt idx="1382">
                  <c:v>5/22/2013</c:v>
                </c:pt>
                <c:pt idx="1383">
                  <c:v>5/14/2010</c:v>
                </c:pt>
                <c:pt idx="1384">
                  <c:v>6/19/2013</c:v>
                </c:pt>
                <c:pt idx="1385">
                  <c:v>3/9/2013</c:v>
                </c:pt>
                <c:pt idx="1386">
                  <c:v>6/19/2015</c:v>
                </c:pt>
                <c:pt idx="1387">
                  <c:v>6/26/2014</c:v>
                </c:pt>
                <c:pt idx="1388">
                  <c:v>6/4/2015</c:v>
                </c:pt>
                <c:pt idx="1389">
                  <c:v>6/16/2011</c:v>
                </c:pt>
                <c:pt idx="1390">
                  <c:v>4/21/2016</c:v>
                </c:pt>
                <c:pt idx="1391">
                  <c:v>6/26/2016</c:v>
                </c:pt>
                <c:pt idx="1392">
                  <c:v>6/8/2010</c:v>
                </c:pt>
                <c:pt idx="1393">
                  <c:v>4/4/2016</c:v>
                </c:pt>
                <c:pt idx="1394">
                  <c:v>3/7/2017</c:v>
                </c:pt>
                <c:pt idx="1395">
                  <c:v>4/14/2013</c:v>
                </c:pt>
                <c:pt idx="1396">
                  <c:v>5/17/2013</c:v>
                </c:pt>
                <c:pt idx="1397">
                  <c:v>6/27/2015</c:v>
                </c:pt>
                <c:pt idx="1398">
                  <c:v>6/11/2010</c:v>
                </c:pt>
                <c:pt idx="1399">
                  <c:v>4/18/2015</c:v>
                </c:pt>
                <c:pt idx="1400">
                  <c:v>5/23/2016</c:v>
                </c:pt>
                <c:pt idx="1401">
                  <c:v>4/5/2015</c:v>
                </c:pt>
                <c:pt idx="1402">
                  <c:v>6/11/2014</c:v>
                </c:pt>
                <c:pt idx="1403">
                  <c:v>5/27/2015</c:v>
                </c:pt>
                <c:pt idx="1404">
                  <c:v>6/11/2016</c:v>
                </c:pt>
                <c:pt idx="1405">
                  <c:v>5/15/2012</c:v>
                </c:pt>
                <c:pt idx="1406">
                  <c:v>5/23/2012</c:v>
                </c:pt>
                <c:pt idx="1407">
                  <c:v>5/23/2013</c:v>
                </c:pt>
                <c:pt idx="1408">
                  <c:v>3/26/2012</c:v>
                </c:pt>
                <c:pt idx="1409">
                  <c:v>3/5/2017</c:v>
                </c:pt>
                <c:pt idx="1410">
                  <c:v>2/20/2017</c:v>
                </c:pt>
                <c:pt idx="1411">
                  <c:v>3/12/2017</c:v>
                </c:pt>
                <c:pt idx="1412">
                  <c:v>12/26/2016</c:v>
                </c:pt>
                <c:pt idx="1413">
                  <c:v>2/12/2016</c:v>
                </c:pt>
                <c:pt idx="1414">
                  <c:v>3/28/2015</c:v>
                </c:pt>
                <c:pt idx="1415">
                  <c:v>2/12/2017</c:v>
                </c:pt>
                <c:pt idx="1416">
                  <c:v>3/10/2012</c:v>
                </c:pt>
                <c:pt idx="1417">
                  <c:v>3/13/2015</c:v>
                </c:pt>
                <c:pt idx="1418">
                  <c:v>3/7/2016</c:v>
                </c:pt>
                <c:pt idx="1419">
                  <c:v>2/23/2017</c:v>
                </c:pt>
                <c:pt idx="1420">
                  <c:v>11/5/2016</c:v>
                </c:pt>
                <c:pt idx="1421">
                  <c:v>3/13/2017</c:v>
                </c:pt>
                <c:pt idx="1422">
                  <c:v>12/28/2015</c:v>
                </c:pt>
                <c:pt idx="1423">
                  <c:v>12/30/2015</c:v>
                </c:pt>
                <c:pt idx="1424">
                  <c:v>3/29/2015</c:v>
                </c:pt>
                <c:pt idx="1425">
                  <c:v>2/13/2012</c:v>
                </c:pt>
                <c:pt idx="1426">
                  <c:v>3/1/2017</c:v>
                </c:pt>
                <c:pt idx="1427">
                  <c:v>3/14/2014</c:v>
                </c:pt>
                <c:pt idx="1428">
                  <c:v>12/3/2016</c:v>
                </c:pt>
                <c:pt idx="1429">
                  <c:v>3/14/2015</c:v>
                </c:pt>
                <c:pt idx="1430">
                  <c:v>3/6/2016</c:v>
                </c:pt>
                <c:pt idx="1431">
                  <c:v>2/13/2014</c:v>
                </c:pt>
                <c:pt idx="1432">
                  <c:v>11/7/2012</c:v>
                </c:pt>
                <c:pt idx="1433">
                  <c:v>3/14/2017</c:v>
                </c:pt>
                <c:pt idx="1434">
                  <c:v>12/8/2015</c:v>
                </c:pt>
                <c:pt idx="1435">
                  <c:v>12/11/2016</c:v>
                </c:pt>
                <c:pt idx="1436">
                  <c:v>12/27/2014</c:v>
                </c:pt>
                <c:pt idx="1437">
                  <c:v>2/24/2016</c:v>
                </c:pt>
                <c:pt idx="1438">
                  <c:v>2/19/2017</c:v>
                </c:pt>
                <c:pt idx="1439">
                  <c:v>2/24/2017</c:v>
                </c:pt>
                <c:pt idx="1440">
                  <c:v>3/28/2013</c:v>
                </c:pt>
                <c:pt idx="1441">
                  <c:v>3/15/2017</c:v>
                </c:pt>
                <c:pt idx="1442">
                  <c:v>12/29/2014</c:v>
                </c:pt>
                <c:pt idx="1443">
                  <c:v>3/16/2011</c:v>
                </c:pt>
                <c:pt idx="1444">
                  <c:v>12/10/2015</c:v>
                </c:pt>
                <c:pt idx="1445">
                  <c:v>2/13/2016</c:v>
                </c:pt>
                <c:pt idx="1446">
                  <c:v>12/10/2016</c:v>
                </c:pt>
                <c:pt idx="1447">
                  <c:v>12/17/2016</c:v>
                </c:pt>
                <c:pt idx="1448">
                  <c:v>12/20/2015</c:v>
                </c:pt>
                <c:pt idx="1449">
                  <c:v>2/25/2017</c:v>
                </c:pt>
                <c:pt idx="1450">
                  <c:v>3/10/2016</c:v>
                </c:pt>
                <c:pt idx="1451">
                  <c:v>12/12/2012</c:v>
                </c:pt>
                <c:pt idx="1452">
                  <c:v>3/5/2014</c:v>
                </c:pt>
                <c:pt idx="1453">
                  <c:v>3/17/2012</c:v>
                </c:pt>
                <c:pt idx="1454">
                  <c:v>12/21/2014</c:v>
                </c:pt>
                <c:pt idx="1455">
                  <c:v>3/17/2014</c:v>
                </c:pt>
                <c:pt idx="1456">
                  <c:v>2/12/2015</c:v>
                </c:pt>
                <c:pt idx="1457">
                  <c:v>3/17/2015</c:v>
                </c:pt>
                <c:pt idx="1458">
                  <c:v>12/7/2013</c:v>
                </c:pt>
                <c:pt idx="1459">
                  <c:v>12/31/2015</c:v>
                </c:pt>
                <c:pt idx="1460">
                  <c:v>12/26/2014</c:v>
                </c:pt>
                <c:pt idx="1461">
                  <c:v>2/26/2014</c:v>
                </c:pt>
                <c:pt idx="1462">
                  <c:v>12/19/2014</c:v>
                </c:pt>
                <c:pt idx="1463">
                  <c:v>12/22/2016</c:v>
                </c:pt>
                <c:pt idx="1464">
                  <c:v>2/6/2016</c:v>
                </c:pt>
                <c:pt idx="1465">
                  <c:v>11/8/2011</c:v>
                </c:pt>
                <c:pt idx="1466">
                  <c:v>3/25/2014</c:v>
                </c:pt>
                <c:pt idx="1467">
                  <c:v>2/26/2017</c:v>
                </c:pt>
                <c:pt idx="1468">
                  <c:v>12/10/2014</c:v>
                </c:pt>
                <c:pt idx="1469">
                  <c:v>12/4/2015</c:v>
                </c:pt>
                <c:pt idx="1470">
                  <c:v>12/14/2014</c:v>
                </c:pt>
                <c:pt idx="1471">
                  <c:v>12/12/2014</c:v>
                </c:pt>
                <c:pt idx="1472">
                  <c:v>12/9/2016</c:v>
                </c:pt>
                <c:pt idx="1473">
                  <c:v>12/5/2011</c:v>
                </c:pt>
                <c:pt idx="1474">
                  <c:v>2/1/2014</c:v>
                </c:pt>
                <c:pt idx="1475">
                  <c:v>12/5/2014</c:v>
                </c:pt>
                <c:pt idx="1476">
                  <c:v>12/28/2016</c:v>
                </c:pt>
                <c:pt idx="1477">
                  <c:v>2/28/2012</c:v>
                </c:pt>
                <c:pt idx="1478">
                  <c:v>12/14/2015</c:v>
                </c:pt>
                <c:pt idx="1479">
                  <c:v>12/18/2014</c:v>
                </c:pt>
                <c:pt idx="1480">
                  <c:v>2/10/2012</c:v>
                </c:pt>
                <c:pt idx="1481">
                  <c:v>2/28/2015</c:v>
                </c:pt>
                <c:pt idx="1482">
                  <c:v>12/14/2016</c:v>
                </c:pt>
                <c:pt idx="1483">
                  <c:v>12/5/2016</c:v>
                </c:pt>
                <c:pt idx="1484">
                  <c:v>12/15/2015</c:v>
                </c:pt>
                <c:pt idx="1485">
                  <c:v>12/18/2015</c:v>
                </c:pt>
                <c:pt idx="1486">
                  <c:v>3/3/2016</c:v>
                </c:pt>
                <c:pt idx="1487">
                  <c:v>12/12/2016</c:v>
                </c:pt>
                <c:pt idx="1488">
                  <c:v>12/1/2011</c:v>
                </c:pt>
                <c:pt idx="1489">
                  <c:v>2/16/2014</c:v>
                </c:pt>
                <c:pt idx="1490">
                  <c:v>3/10/2010</c:v>
                </c:pt>
                <c:pt idx="1491">
                  <c:v>3/20/2016</c:v>
                </c:pt>
                <c:pt idx="1492">
                  <c:v>3/31/2014</c:v>
                </c:pt>
                <c:pt idx="1493">
                  <c:v>12/24/2015</c:v>
                </c:pt>
                <c:pt idx="1494">
                  <c:v>12/11/2014</c:v>
                </c:pt>
                <c:pt idx="1495">
                  <c:v>3/21/2012</c:v>
                </c:pt>
                <c:pt idx="1496">
                  <c:v>3/10/2017</c:v>
                </c:pt>
                <c:pt idx="1497">
                  <c:v>2/16/2017</c:v>
                </c:pt>
                <c:pt idx="1498">
                  <c:v>2/21/2016</c:v>
                </c:pt>
                <c:pt idx="1499">
                  <c:v>2/17/2012</c:v>
                </c:pt>
                <c:pt idx="1500">
                  <c:v>2/21/2017</c:v>
                </c:pt>
                <c:pt idx="1501">
                  <c:v>3/21/2015</c:v>
                </c:pt>
                <c:pt idx="1502">
                  <c:v>12/11/2015</c:v>
                </c:pt>
                <c:pt idx="1503">
                  <c:v>12/6/2015</c:v>
                </c:pt>
                <c:pt idx="1504">
                  <c:v>3/6/2015</c:v>
                </c:pt>
                <c:pt idx="1505">
                  <c:v>12/13/2015</c:v>
                </c:pt>
                <c:pt idx="1506">
                  <c:v>12/17/2011</c:v>
                </c:pt>
                <c:pt idx="1507">
                  <c:v>12/25/2014</c:v>
                </c:pt>
                <c:pt idx="1508">
                  <c:v>3/7/2015</c:v>
                </c:pt>
                <c:pt idx="1509">
                  <c:v>2/4/2017</c:v>
                </c:pt>
                <c:pt idx="1510">
                  <c:v>2/22/2017</c:v>
                </c:pt>
                <c:pt idx="1511">
                  <c:v>2/5/2013</c:v>
                </c:pt>
                <c:pt idx="1512">
                  <c:v>1/28/2016</c:v>
                </c:pt>
                <c:pt idx="1513">
                  <c:v>1/15/2013</c:v>
                </c:pt>
                <c:pt idx="1514">
                  <c:v>1/15/2014</c:v>
                </c:pt>
                <c:pt idx="1515">
                  <c:v>10/29/2013</c:v>
                </c:pt>
                <c:pt idx="1516">
                  <c:v>1/19/2016</c:v>
                </c:pt>
                <c:pt idx="1517">
                  <c:v>1/16/2014</c:v>
                </c:pt>
                <c:pt idx="1518">
                  <c:v>1/20/2010</c:v>
                </c:pt>
                <c:pt idx="1519">
                  <c:v>10/29/2015</c:v>
                </c:pt>
                <c:pt idx="1520">
                  <c:v>10/18/2015</c:v>
                </c:pt>
                <c:pt idx="1521">
                  <c:v>11/14/2012</c:v>
                </c:pt>
                <c:pt idx="1522">
                  <c:v>10/8/2015</c:v>
                </c:pt>
                <c:pt idx="1523">
                  <c:v>10/29/2016</c:v>
                </c:pt>
                <c:pt idx="1524">
                  <c:v>11/25/2010</c:v>
                </c:pt>
                <c:pt idx="1525">
                  <c:v>10/12/2010</c:v>
                </c:pt>
                <c:pt idx="1526">
                  <c:v>11/26/2016</c:v>
                </c:pt>
                <c:pt idx="1527">
                  <c:v>1/15/2016</c:v>
                </c:pt>
                <c:pt idx="1528">
                  <c:v>11/29/2012</c:v>
                </c:pt>
                <c:pt idx="1529">
                  <c:v>10/3/2015</c:v>
                </c:pt>
                <c:pt idx="1530">
                  <c:v>1/26/2015</c:v>
                </c:pt>
                <c:pt idx="1531">
                  <c:v>10/3/2016</c:v>
                </c:pt>
                <c:pt idx="1532">
                  <c:v>10/29/2012</c:v>
                </c:pt>
                <c:pt idx="1533">
                  <c:v>1/18/2015</c:v>
                </c:pt>
                <c:pt idx="1534">
                  <c:v>10/23/2015</c:v>
                </c:pt>
                <c:pt idx="1535">
                  <c:v>11/15/2013</c:v>
                </c:pt>
                <c:pt idx="1536">
                  <c:v>11/23/2010</c:v>
                </c:pt>
                <c:pt idx="1537">
                  <c:v>11/15/2014</c:v>
                </c:pt>
                <c:pt idx="1538">
                  <c:v>11/24/2014</c:v>
                </c:pt>
                <c:pt idx="1539">
                  <c:v>10/30/2011</c:v>
                </c:pt>
                <c:pt idx="1540">
                  <c:v>1/25/2015</c:v>
                </c:pt>
                <c:pt idx="1541">
                  <c:v>1/18/2017</c:v>
                </c:pt>
                <c:pt idx="1542">
                  <c:v>11/26/2014</c:v>
                </c:pt>
                <c:pt idx="1543">
                  <c:v>10/19/2016</c:v>
                </c:pt>
                <c:pt idx="1544">
                  <c:v>10/25/2016</c:v>
                </c:pt>
                <c:pt idx="1545">
                  <c:v>10/30/2013</c:v>
                </c:pt>
                <c:pt idx="1546">
                  <c:v>10/26/2016</c:v>
                </c:pt>
                <c:pt idx="1547">
                  <c:v>1/25/2011</c:v>
                </c:pt>
                <c:pt idx="1548">
                  <c:v>1/29/2012</c:v>
                </c:pt>
                <c:pt idx="1549">
                  <c:v>10/12/2013</c:v>
                </c:pt>
                <c:pt idx="1550">
                  <c:v>10/10/2016</c:v>
                </c:pt>
                <c:pt idx="1551">
                  <c:v>11/17/2012</c:v>
                </c:pt>
                <c:pt idx="1552">
                  <c:v>1/2/2015</c:v>
                </c:pt>
                <c:pt idx="1553">
                  <c:v>10/30/2016</c:v>
                </c:pt>
                <c:pt idx="1554">
                  <c:v>1/30/2016</c:v>
                </c:pt>
                <c:pt idx="1555">
                  <c:v>11/17/2015</c:v>
                </c:pt>
                <c:pt idx="1556">
                  <c:v>10/23/2013</c:v>
                </c:pt>
                <c:pt idx="1557">
                  <c:v>1/20/2016</c:v>
                </c:pt>
                <c:pt idx="1558">
                  <c:v>10/7/2016</c:v>
                </c:pt>
                <c:pt idx="1559">
                  <c:v>1/7/2017</c:v>
                </c:pt>
                <c:pt idx="1560">
                  <c:v>10/23/2016</c:v>
                </c:pt>
                <c:pt idx="1561">
                  <c:v>1/24/2016</c:v>
                </c:pt>
                <c:pt idx="1562">
                  <c:v>1/3/2015</c:v>
                </c:pt>
                <c:pt idx="1563">
                  <c:v>1/8/2014</c:v>
                </c:pt>
                <c:pt idx="1564">
                  <c:v>10/9/2013</c:v>
                </c:pt>
                <c:pt idx="1565">
                  <c:v>1/15/2017</c:v>
                </c:pt>
                <c:pt idx="1566">
                  <c:v>1/13/2014</c:v>
                </c:pt>
                <c:pt idx="1567">
                  <c:v>1/23/2015</c:v>
                </c:pt>
                <c:pt idx="1568">
                  <c:v>10/24/2014</c:v>
                </c:pt>
                <c:pt idx="1569">
                  <c:v>10/20/2016</c:v>
                </c:pt>
                <c:pt idx="1570">
                  <c:v>10/9/2016</c:v>
                </c:pt>
                <c:pt idx="1571">
                  <c:v>1/8/2016</c:v>
                </c:pt>
                <c:pt idx="1572">
                  <c:v>10/16/2012</c:v>
                </c:pt>
                <c:pt idx="1573">
                  <c:v>10/4/2013</c:v>
                </c:pt>
                <c:pt idx="1574">
                  <c:v>11/26/2013</c:v>
                </c:pt>
                <c:pt idx="1575">
                  <c:v>10/4/2014</c:v>
                </c:pt>
                <c:pt idx="1576">
                  <c:v>1/28/2017</c:v>
                </c:pt>
                <c:pt idx="1577">
                  <c:v>10/4/2015</c:v>
                </c:pt>
                <c:pt idx="1578">
                  <c:v>10/16/2015</c:v>
                </c:pt>
                <c:pt idx="1579">
                  <c:v>1/4/2014</c:v>
                </c:pt>
                <c:pt idx="1580">
                  <c:v>11/27/2016</c:v>
                </c:pt>
                <c:pt idx="1581">
                  <c:v>11/2/2015</c:v>
                </c:pt>
                <c:pt idx="1582">
                  <c:v>1/6/2016</c:v>
                </c:pt>
                <c:pt idx="1583">
                  <c:v>1/9/2015</c:v>
                </c:pt>
                <c:pt idx="1584">
                  <c:v>11/11/2011</c:v>
                </c:pt>
                <c:pt idx="1585">
                  <c:v>1/3/2014</c:v>
                </c:pt>
                <c:pt idx="1586">
                  <c:v>10/17/2014</c:v>
                </c:pt>
                <c:pt idx="1587">
                  <c:v>1/10/2014</c:v>
                </c:pt>
                <c:pt idx="1588">
                  <c:v>11/11/2015</c:v>
                </c:pt>
                <c:pt idx="1589">
                  <c:v>1/9/2017</c:v>
                </c:pt>
                <c:pt idx="1590">
                  <c:v>1/2/2014</c:v>
                </c:pt>
                <c:pt idx="1591">
                  <c:v>10/14/2016</c:v>
                </c:pt>
                <c:pt idx="1592">
                  <c:v>11/30/2011</c:v>
                </c:pt>
                <c:pt idx="1593">
                  <c:v>10/1/2009</c:v>
                </c:pt>
                <c:pt idx="1594">
                  <c:v>11/30/2014</c:v>
                </c:pt>
                <c:pt idx="1595">
                  <c:v>11/20/2016</c:v>
                </c:pt>
                <c:pt idx="1596">
                  <c:v>1/13/2017</c:v>
                </c:pt>
                <c:pt idx="1597">
                  <c:v>10/15/2013</c:v>
                </c:pt>
                <c:pt idx="1598">
                  <c:v>10/28/2015</c:v>
                </c:pt>
                <c:pt idx="1599">
                  <c:v>10/1/2012</c:v>
                </c:pt>
                <c:pt idx="1600">
                  <c:v>11/4/2016</c:v>
                </c:pt>
                <c:pt idx="1601">
                  <c:v>11/21/2013</c:v>
                </c:pt>
                <c:pt idx="1602">
                  <c:v>11/13/2014</c:v>
                </c:pt>
                <c:pt idx="1603">
                  <c:v>10/7/2013</c:v>
                </c:pt>
              </c:strCache>
            </c:strRef>
          </c:cat>
          <c:val>
            <c:numRef>
              <c:f>Sheet3!$F$6:$F$1610</c:f>
              <c:numCache>
                <c:formatCode>General</c:formatCode>
                <c:ptCount val="160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E2-4332-8112-6674118A1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381376"/>
        <c:axId val="523386952"/>
      </c:lineChart>
      <c:catAx>
        <c:axId val="5233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86952"/>
        <c:crosses val="autoZero"/>
        <c:auto val="1"/>
        <c:lblAlgn val="ctr"/>
        <c:lblOffset val="100"/>
        <c:noMultiLvlLbl val="0"/>
      </c:catAx>
      <c:valAx>
        <c:axId val="52338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0.94705882352941173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E-40FF-A1B1-AB9AB44295A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E-40FF-A1B1-AB9AB44295A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5.2941176470588235E-2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DE-40FF-A1B1-AB9AB4429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037808"/>
        <c:axId val="605038136"/>
      </c:lineChart>
      <c:catAx>
        <c:axId val="605037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038136"/>
        <c:crosses val="autoZero"/>
        <c:auto val="1"/>
        <c:lblAlgn val="ctr"/>
        <c:lblOffset val="100"/>
        <c:noMultiLvlLbl val="0"/>
      </c:catAx>
      <c:valAx>
        <c:axId val="60503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03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358140</xdr:colOff>
      <xdr:row>2</xdr:row>
      <xdr:rowOff>83820</xdr:rowOff>
    </xdr:from>
    <xdr:to>
      <xdr:col>12</xdr:col>
      <xdr:colOff>411480</xdr:colOff>
      <xdr:row>17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A0D9B9-F70A-4FAD-B7A1-02E2382FD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411480</xdr:colOff>
      <xdr:row>3</xdr:row>
      <xdr:rowOff>144780</xdr:rowOff>
    </xdr:from>
    <xdr:to>
      <xdr:col>12</xdr:col>
      <xdr:colOff>106680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573B57-33AF-49C2-B945-2FED43004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0</xdr:row>
      <xdr:rowOff>76200</xdr:rowOff>
    </xdr:from>
    <xdr:to>
      <xdr:col>18</xdr:col>
      <xdr:colOff>22860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18B39-ABBF-4915-96F2-38EA44C3A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243840</xdr:colOff>
      <xdr:row>13</xdr:row>
      <xdr:rowOff>83820</xdr:rowOff>
    </xdr:from>
    <xdr:to>
      <xdr:col>6</xdr:col>
      <xdr:colOff>342900</xdr:colOff>
      <xdr:row>28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B9C055-818F-4F62-816F-E9C488FB1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Ibrahim" refreshedDate="43492.832090856478" createdVersion="6" refreshedVersion="6" minRefreshableVersion="3" recordCount="4114" xr:uid="{4F1C19BF-CBC3-49BD-92D8-8180FCFD7C28}">
  <cacheSource type="worksheet">
    <worksheetSource ref="A1:V4115" sheet="Initial Data"/>
  </cacheSource>
  <cacheFields count="18">
    <cacheField name="percent funded" numFmtId="10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Ibrahim" refreshedDate="43492.835939351855" createdVersion="6" refreshedVersion="6" minRefreshableVersion="3" recordCount="31" xr:uid="{EBB025F3-D674-4AFD-A07E-9C5903560A10}">
  <cacheSource type="worksheet">
    <worksheetSource ref="A3:B34" sheet="Pivoting on Category"/>
  </cacheSource>
  <cacheFields count="2">
    <cacheField name="Row Labels" numFmtId="0">
      <sharedItems count="14">
        <s v="canceled"/>
        <s v="film &amp; video"/>
        <s v="food"/>
        <s v="journalism"/>
        <s v="music"/>
        <s v="publishing"/>
        <s v="technology"/>
        <s v="theater"/>
        <s v="failed"/>
        <s v="games"/>
        <s v="photography"/>
        <s v="live"/>
        <s v="successful"/>
        <s v="Grand Total"/>
      </sharedItems>
    </cacheField>
    <cacheField name="Count of id" numFmtId="0">
      <sharedItems containsSemiMixedTypes="0" containsString="0" containsNumber="1" containsInteger="1" minValue="6" maxValue="41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Ibrahim" refreshedDate="43492.837295138888" createdVersion="6" refreshedVersion="6" minRefreshableVersion="3" recordCount="34" xr:uid="{E244C32D-58B8-4E38-B9B1-AFC64BCE1768}">
  <cacheSource type="worksheet">
    <worksheetSource ref="A1:B1048576" sheet="Pivoting on Category"/>
  </cacheSource>
  <cacheFields count="2">
    <cacheField name="country" numFmtId="0">
      <sharedItems containsBlank="1" count="16">
        <m/>
        <s v="Row Labels"/>
        <s v="canceled"/>
        <s v="film &amp; video"/>
        <s v="food"/>
        <s v="journalism"/>
        <s v="music"/>
        <s v="publishing"/>
        <s v="technology"/>
        <s v="theater"/>
        <s v="failed"/>
        <s v="games"/>
        <s v="photography"/>
        <s v="live"/>
        <s v="successful"/>
        <s v="Grand Total"/>
      </sharedItems>
    </cacheField>
    <cacheField name="(All)" numFmtId="0">
      <sharedItems containsBlank="1" containsMixedTypes="1" containsNumber="1" containsInteger="1" minValue="6" maxValue="4114" count="28">
        <m/>
        <s v="Count of id"/>
        <n v="349"/>
        <n v="40"/>
        <n v="20"/>
        <n v="24"/>
        <n v="30"/>
        <n v="178"/>
        <n v="37"/>
        <n v="1530"/>
        <n v="180"/>
        <n v="140"/>
        <n v="120"/>
        <n v="117"/>
        <n v="127"/>
        <n v="213"/>
        <n v="493"/>
        <n v="50"/>
        <n v="6"/>
        <n v="2185"/>
        <n v="300"/>
        <n v="34"/>
        <n v="80"/>
        <n v="540"/>
        <n v="103"/>
        <n v="209"/>
        <n v="839"/>
        <n v="41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Ibrahim" refreshedDate="43493.505843634259" createdVersion="6" refreshedVersion="6" minRefreshableVersion="3" recordCount="4115" xr:uid="{E778B97F-4D8F-4653-AD50-1131C46B131E}">
  <cacheSource type="worksheet">
    <worksheetSource ref="A1:V1048576" sheet="Initial Data"/>
  </cacheSource>
  <cacheFields count="22">
    <cacheField name="percent funded" numFmtId="10">
      <sharedItems containsString="0" containsBlank="1" containsNumber="1" minValue="0" maxValue="22603"/>
    </cacheField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" numFmtId="14">
      <sharedItems containsDate="1" containsBlank="1" containsMixedTypes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areated conv" numFmtId="14">
      <sharedItems containsDate="1" containsBlank="1" containsMixedTypes="1" minDate="2009-05-16T22:55:13" maxDate="2017-03-15T10:30:07"/>
    </cacheField>
    <cacheField name="Date created (day)" numFmtId="14">
      <sharedItems containsBlank="1" count="1604">
        <e v="#VALUE!"/>
        <s v="6/21/2015"/>
        <s v="1/31/2017"/>
        <s v="2/5/2016"/>
        <s v="7/8/2014"/>
        <s v="11/19/2015"/>
        <s v="7/12/2016"/>
        <s v="6/3/2014"/>
        <s v="5/25/2016"/>
        <s v="4/8/2016"/>
        <s v="3/17/2016"/>
        <s v="5/20/2014"/>
        <s v="7/21/2016"/>
        <s v="6/1/2014"/>
        <s v="5/18/2016"/>
        <s v="6/17/2014"/>
        <s v="9/9/2015"/>
        <s v="5/1/2014"/>
        <s v="10/5/2014"/>
        <s v="8/18/2014"/>
        <s v="6/20/2015"/>
        <s v="7/15/2015"/>
        <s v="8/27/2014"/>
        <s v="12/16/2014"/>
        <s v="4/3/2015"/>
        <s v="8/13/2015"/>
        <s v="11/9/2015"/>
        <s v="10/16/2014"/>
        <s v="11/16/2015"/>
        <s v="6/22/2014"/>
        <s v="7/22/2014"/>
        <s v="1/7/2016"/>
        <s v="4/1/2016"/>
        <s v="10/9/2015"/>
        <s v="7/21/2014"/>
        <s v="4/4/2015"/>
        <s v="3/5/2015"/>
        <s v="1/28/2015"/>
        <s v="4/10/2013"/>
        <s v="4/24/2014"/>
        <s v="5/30/2014"/>
        <s v="9/5/2014"/>
        <s v="11/28/2014"/>
        <s v="6/12/2014"/>
        <s v="8/22/2014"/>
        <s v="3/28/2016"/>
        <s v="11/15/2015"/>
        <s v="10/20/2014"/>
        <s v="1/29/2015"/>
        <s v="9/23/2015"/>
        <s v="12/22/2014"/>
        <s v="7/11/2015"/>
        <s v="3/21/2014"/>
        <s v="11/25/2015"/>
        <s v="5/6/2016"/>
        <s v="5/25/2015"/>
        <s v="3/26/2015"/>
        <s v="8/14/2015"/>
        <s v="3/3/2014"/>
        <s v="5/15/2013"/>
        <s v="2/6/2013"/>
        <s v="12/4/2013"/>
        <s v="6/7/2013"/>
        <s v="7/15/2014"/>
        <s v="6/18/2016"/>
        <s v="6/15/2012"/>
        <s v="1/24/2014"/>
        <s v="8/30/2011"/>
        <s v="7/6/2011"/>
        <s v="3/29/2012"/>
        <s v="10/25/2012"/>
        <s v="2/13/2011"/>
        <s v="12/22/2015"/>
        <s v="3/24/2013"/>
        <s v="10/28/2011"/>
        <s v="3/28/2012"/>
        <s v="8/22/2016"/>
        <s v="3/26/2014"/>
        <s v="11/4/2013"/>
        <s v="7/9/2012"/>
        <s v="9/9/2011"/>
        <s v="2/7/2015"/>
        <s v="4/15/2011"/>
        <s v="8/23/2011"/>
        <s v="10/14/2015"/>
        <s v="5/24/2010"/>
        <s v="5/27/2014"/>
        <s v="5/8/2013"/>
        <s v="6/12/2011"/>
        <s v="3/17/2011"/>
        <s v="12/16/2016"/>
        <s v="6/5/2012"/>
        <s v="3/18/2014"/>
        <s v="1/26/2012"/>
        <s v="5/26/2010"/>
        <s v="6/11/2011"/>
        <s v="11/1/2012"/>
        <s v="12/23/2013"/>
        <s v="10/15/2012"/>
        <s v="12/31/2012"/>
        <s v="11/22/2010"/>
        <s v="2/12/2014"/>
        <s v="3/10/2011"/>
        <s v="4/25/2016"/>
        <s v="3/19/2012"/>
        <s v="4/2/2011"/>
        <s v="4/1/2013"/>
        <s v="1/26/2011"/>
        <s v="10/10/2013"/>
        <s v="5/1/2015"/>
        <s v="3/19/2014"/>
        <s v="7/29/2011"/>
        <s v="11/14/2011"/>
        <s v="1/10/2012"/>
        <s v="2/21/2011"/>
        <s v="3/11/2010"/>
        <s v="6/28/2011"/>
        <s v="7/14/2011"/>
        <s v="9/2/2016"/>
        <s v="4/2/2015"/>
        <s v="8/11/2016"/>
        <s v="9/22/2014"/>
        <s v="4/20/2015"/>
        <s v="12/5/2016"/>
        <s v="5/11/2015"/>
        <s v="3/4/2015"/>
        <s v="9/15/2016"/>
        <s v="8/31/2014"/>
        <s v="5/19/2014"/>
        <s v="6/20/2016"/>
        <s v="9/23/2014"/>
        <s v="5/1/2016"/>
        <s v="8/5/2015"/>
        <s v="5/29/2014"/>
        <s v="8/23/2015"/>
        <s v="7/1/2015"/>
        <s v="7/2/2015"/>
        <s v="2/17/2015"/>
        <s v="4/15/2015"/>
        <s v="10/26/2014"/>
        <s v="7/7/2016"/>
        <s v="2/12/2015"/>
        <s v="11/18/2016"/>
        <s v="11/26/2014"/>
        <s v="1/28/2016"/>
        <s v="11/24/2014"/>
        <s v="4/19/2015"/>
        <s v="8/23/2014"/>
        <s v="10/21/2014"/>
        <s v="4/21/2015"/>
        <s v="6/13/2015"/>
        <s v="1/27/2016"/>
        <s v="9/21/2014"/>
        <s v="5/24/2016"/>
        <s v="6/16/2015"/>
        <s v="6/2/2014"/>
        <s v="7/14/2014"/>
        <s v="8/27/2015"/>
        <s v="12/13/2015"/>
        <s v="6/5/2015"/>
        <s v="9/18/2014"/>
        <s v="7/31/2015"/>
        <s v="6/12/2016"/>
        <s v="3/9/2015"/>
        <s v="8/4/2014"/>
        <s v="7/6/2015"/>
        <s v="3/6/2015"/>
        <s v="10/27/2015"/>
        <s v="2/2/2016"/>
        <s v="5/23/2015"/>
        <s v="12/7/2016"/>
        <s v="10/27/2014"/>
        <s v="7/5/2014"/>
        <s v="7/19/2016"/>
        <s v="2/1/2017"/>
        <s v="6/27/2015"/>
        <s v="8/5/2014"/>
        <s v="7/5/2016"/>
        <s v="6/6/2016"/>
        <s v="9/17/2014"/>
        <s v="9/29/2014"/>
        <s v="1/6/2016"/>
        <s v="9/12/2015"/>
        <s v="1/6/2017"/>
        <s v="8/1/2016"/>
        <s v="8/15/2014"/>
        <s v="1/19/2015"/>
        <s v="9/8/2015"/>
        <s v="11/30/2014"/>
        <s v="9/1/2015"/>
        <s v="7/15/2016"/>
        <s v="12/4/2014"/>
        <s v="11/16/2014"/>
        <s v="6/10/2015"/>
        <s v="8/19/2015"/>
        <s v="2/16/2016"/>
        <s v="7/17/2015"/>
        <s v="1/5/2015"/>
        <s v="3/3/2015"/>
        <s v="11/27/2014"/>
        <s v="3/16/2015"/>
        <s v="2/29/2016"/>
        <s v="7/10/2015"/>
        <s v="1/27/2015"/>
        <s v="4/21/2016"/>
        <s v="3/9/2016"/>
        <s v="4/12/2015"/>
        <s v="6/9/2015"/>
        <s v="1/14/2016"/>
        <s v="5/5/2015"/>
        <s v="12/3/2015"/>
        <s v="8/30/2016"/>
        <s v="11/12/2015"/>
        <s v="1/8/2016"/>
        <s v="12/9/2016"/>
        <s v="10/19/2015"/>
        <s v="3/21/2013"/>
        <s v="11/6/2014"/>
        <s v="11/15/2011"/>
        <s v="1/22/2014"/>
        <s v="2/4/2010"/>
        <s v="7/16/2012"/>
        <s v="10/29/2010"/>
        <s v="9/9/2010"/>
        <s v="11/23/2011"/>
        <s v="6/3/2010"/>
        <s v="5/7/2013"/>
        <s v="4/14/2012"/>
        <s v="3/29/2010"/>
        <s v="1/16/2012"/>
        <s v="9/16/2015"/>
        <s v="2/14/2011"/>
        <s v="2/14/2013"/>
        <s v="4/19/2016"/>
        <s v="5/18/2011"/>
        <s v="6/1/2010"/>
        <s v="4/18/2012"/>
        <s v="1/12/2011"/>
        <s v="8/28/2012"/>
        <s v="4/11/2012"/>
        <s v="3/30/2010"/>
        <s v="1/26/2010"/>
        <s v="5/26/2014"/>
        <s v="9/22/2011"/>
        <s v="1/22/2017"/>
        <s v="4/4/2011"/>
        <s v="12/3/2013"/>
        <s v="2/26/2010"/>
        <s v="6/3/2011"/>
        <s v="3/1/2012"/>
        <s v="10/10/2012"/>
        <s v="2/27/2012"/>
        <s v="4/23/2015"/>
        <s v="9/11/2012"/>
        <s v="1/24/2017"/>
        <s v="4/15/2014"/>
        <s v="5/16/2009"/>
        <s v="1/16/2010"/>
        <s v="5/12/2011"/>
        <s v="12/27/2011"/>
        <s v="8/20/2013"/>
        <s v="2/8/2013"/>
        <s v="10/2/2012"/>
        <s v="5/21/2012"/>
        <s v="10/3/2013"/>
        <s v="12/14/2010"/>
        <s v="4/12/2013"/>
        <s v="9/26/2011"/>
        <s v="6/13/2010"/>
        <s v="9/1/2013"/>
        <s v="8/13/2012"/>
        <s v="3/11/2014"/>
        <s v="10/18/2010"/>
        <s v="3/24/2011"/>
        <s v="2/7/2013"/>
        <s v="1/25/2012"/>
        <s v="5/2/2012"/>
        <s v="7/23/2012"/>
        <s v="2/9/2012"/>
        <s v="2/28/2013"/>
        <s v="1/8/2013"/>
        <s v="1/24/2011"/>
        <s v="10/4/2011"/>
        <s v="11/21/2011"/>
        <s v="3/15/2013"/>
        <s v="6/28/2010"/>
        <s v="1/30/2013"/>
        <s v="11/7/2014"/>
        <s v="11/11/2013"/>
        <s v="2/24/2013"/>
        <s v="11/6/2009"/>
        <s v="11/23/2015"/>
        <s v="10/4/2016"/>
        <s v="4/13/2016"/>
        <s v="11/23/2016"/>
        <s v="6/29/2015"/>
        <s v="11/14/2016"/>
        <s v="2/9/2017"/>
        <s v="2/23/2015"/>
        <s v="10/1/2015"/>
        <s v="4/15/2013"/>
        <s v="5/17/2016"/>
        <s v="3/8/2016"/>
        <s v="4/7/2015"/>
        <s v="2/11/2015"/>
        <s v="7/8/2016"/>
        <s v="3/30/2015"/>
        <s v="2/6/2017"/>
        <s v="9/12/2014"/>
        <s v="3/30/2016"/>
        <s v="10/14/2014"/>
        <s v="4/17/2015"/>
        <s v="9/14/2015"/>
        <s v="10/15/2015"/>
        <s v="7/22/2015"/>
        <s v="1/25/2017"/>
        <s v="8/3/2016"/>
        <s v="2/27/2016"/>
        <s v="9/7/2014"/>
        <s v="10/20/2015"/>
        <s v="10/31/2014"/>
        <s v="2/15/2016"/>
        <s v="3/15/2015"/>
        <s v="10/22/2014"/>
        <s v="6/8/2015"/>
        <s v="10/23/2014"/>
        <s v="7/17/2014"/>
        <s v="3/18/2010"/>
        <s v="5/21/2014"/>
        <s v="1/29/2014"/>
        <s v="4/20/2012"/>
        <s v="3/22/2013"/>
        <s v="2/8/2015"/>
        <s v="12/16/2011"/>
        <s v="12/18/2012"/>
        <s v="2/25/2016"/>
        <s v="6/18/2012"/>
        <s v="8/2/2011"/>
        <s v="1/18/2014"/>
        <s v="7/25/2016"/>
        <s v="1/1/2016"/>
        <s v="12/29/2015"/>
        <s v="6/25/2012"/>
        <s v="8/23/2012"/>
        <s v="4/25/2014"/>
        <s v="12/7/2014"/>
        <s v="7/26/2015"/>
        <s v="6/27/2016"/>
        <s v="2/3/2014"/>
        <s v="11/17/2011"/>
        <s v="8/8/2011"/>
        <s v="9/9/2013"/>
        <s v="2/17/2016"/>
        <s v="3/22/2012"/>
        <s v="6/22/2012"/>
        <s v="7/20/2010"/>
        <s v="11/13/2016"/>
        <s v="4/16/2014"/>
        <s v="7/8/2011"/>
        <s v="6/24/2011"/>
        <s v="1/7/2014"/>
        <s v="9/20/2011"/>
        <s v="9/26/2013"/>
        <s v="6/22/2016"/>
        <s v="11/19/2013"/>
        <s v="6/19/2012"/>
        <s v="9/11/2013"/>
        <s v="1/9/2014"/>
        <s v="3/27/2013"/>
        <s v="6/23/2015"/>
        <s v="4/30/2013"/>
        <s v="6/22/2015"/>
        <s v="8/12/2014"/>
        <s v="5/6/2013"/>
        <s v="9/28/2015"/>
        <s v="1/31/2016"/>
        <s v="10/8/2015"/>
        <s v="9/14/2009"/>
        <s v="8/26/2013"/>
        <s v="6/5/2016"/>
        <s v="8/22/2015"/>
        <s v="8/12/2015"/>
        <s v="10/29/2013"/>
        <s v="8/14/2013"/>
        <s v="7/1/2013"/>
        <s v="8/9/2016"/>
        <s v="10/7/2014"/>
        <s v="2/23/2016"/>
        <s v="1/20/2015"/>
        <s v="1/10/2014"/>
        <s v="12/17/2011"/>
        <s v="5/6/2015"/>
        <s v="2/1/2015"/>
        <s v="2/26/2013"/>
        <s v="9/17/2013"/>
        <s v="1/15/2014"/>
        <s v="12/26/2013"/>
        <s v="4/13/2015"/>
        <s v="2/3/2015"/>
        <s v="3/2/2012"/>
        <s v="9/30/2013"/>
        <s v="4/14/2013"/>
        <s v="9/14/2011"/>
        <s v="4/30/2014"/>
        <s v="5/13/2013"/>
        <s v="6/10/2011"/>
        <s v="7/26/2011"/>
        <s v="4/28/2016"/>
        <s v="6/10/2014"/>
        <s v="8/8/2012"/>
        <s v="8/14/2012"/>
        <s v="5/11/2012"/>
        <s v="7/7/2014"/>
        <s v="11/26/2013"/>
        <s v="3/5/2014"/>
        <s v="7/24/2014"/>
        <s v="1/18/2017"/>
        <s v="4/5/2015"/>
        <s v="4/28/2014"/>
        <s v="3/2/2015"/>
        <s v="7/10/2013"/>
        <s v="9/10/2012"/>
        <s v="3/18/2016"/>
        <s v="11/29/2012"/>
        <s v="9/25/2015"/>
        <s v="4/17/2013"/>
        <s v="5/2/2014"/>
        <s v="10/26/2016"/>
        <s v="12/5/2011"/>
        <s v="12/28/2015"/>
        <s v="8/13/2016"/>
        <s v="6/9/2014"/>
        <s v="12/12/2013"/>
        <s v="11/1/2014"/>
        <s v="11/11/2011"/>
        <s v="8/18/2009"/>
        <s v="3/10/2010"/>
        <s v="6/9/2011"/>
        <s v="2/17/2012"/>
        <s v="12/18/2014"/>
        <s v="2/10/2012"/>
        <s v="7/11/2013"/>
        <s v="9/4/2012"/>
        <s v="3/26/2012"/>
        <s v="5/29/2015"/>
        <s v="1/30/2016"/>
        <s v="3/7/2013"/>
        <s v="10/6/2016"/>
        <s v="7/1/2016"/>
        <s v="7/10/2014"/>
        <s v="3/28/2015"/>
        <s v="1/3/2017"/>
        <s v="8/7/2015"/>
        <s v="11/5/2012"/>
        <s v="11/10/2015"/>
        <s v="10/2/2016"/>
        <s v="8/21/2015"/>
        <s v="5/2/2016"/>
        <s v="7/30/2014"/>
        <s v="7/7/2015"/>
        <s v="1/17/2017"/>
        <s v="5/31/2015"/>
        <s v="12/20/2016"/>
        <s v="6/2/2015"/>
        <s v="11/1/2016"/>
        <s v="4/12/2016"/>
        <s v="4/22/2016"/>
        <s v="6/24/2015"/>
        <s v="10/5/2015"/>
        <s v="6/13/2016"/>
        <s v="3/4/2016"/>
        <s v="10/1/2014"/>
        <s v="6/4/2016"/>
        <s v="10/6/2015"/>
        <s v="9/2/2015"/>
        <s v="1/11/2016"/>
        <s v="9/29/2015"/>
        <s v="6/18/2015"/>
        <s v="10/15/2014"/>
        <s v="9/19/2014"/>
        <s v="5/13/2016"/>
        <s v="12/7/2015"/>
        <s v="11/2/2016"/>
        <s v="2/22/2015"/>
        <s v="11/13/2015"/>
        <s v="11/17/2014"/>
        <s v="9/21/2015"/>
        <s v="1/17/2015"/>
        <s v="2/11/2016"/>
        <s v="6/14/2016"/>
        <s v="12/2/2014"/>
        <s v="12/10/2015"/>
        <s v="12/2/2015"/>
        <s v="1/19/2016"/>
        <s v="11/19/2014"/>
        <s v="9/19/2016"/>
        <s v="5/14/2015"/>
        <s v="3/21/2016"/>
        <s v="11/25/2014"/>
        <s v="8/23/2016"/>
        <s v="2/20/2015"/>
        <s v="2/14/2015"/>
        <s v="1/16/2015"/>
        <s v="3/17/2015"/>
        <s v="9/18/2016"/>
        <s v="11/3/2014"/>
        <s v="3/7/2015"/>
        <s v="3/19/2015"/>
        <s v="10/3/2016"/>
        <s v="6/24/2016"/>
        <s v="11/4/2014"/>
        <s v="3/10/2015"/>
        <s v="5/19/2015"/>
        <s v="7/28/2014"/>
        <s v="7/9/2015"/>
        <s v="4/8/2015"/>
        <s v="10/23/2015"/>
        <s v="5/16/2015"/>
        <s v="10/29/2015"/>
        <s v="3/23/2015"/>
        <s v="11/20/2015"/>
        <s v="8/2/2016"/>
        <s v="8/31/2015"/>
        <s v="8/25/2015"/>
        <s v="1/26/2017"/>
        <s v="3/24/2015"/>
        <s v="9/26/2014"/>
        <s v="7/11/2014"/>
        <s v="6/7/2016"/>
        <s v="6/11/2016"/>
        <s v="4/27/2015"/>
        <s v="4/14/2015"/>
        <s v="2/24/2017"/>
        <s v="7/13/2015"/>
        <s v="1/15/2016"/>
        <s v="6/13/2014"/>
        <s v="4/14/2016"/>
        <s v="4/29/2016"/>
        <s v="10/26/2015"/>
        <s v="3/12/2015"/>
        <s v="5/7/2015"/>
        <s v="1/27/2017"/>
        <s v="8/14/2014"/>
        <s v="11/9/2016"/>
        <s v="7/14/2015"/>
        <s v="4/6/2015"/>
        <s v="9/16/2014"/>
        <s v="7/12/2014"/>
        <s v="9/9/2014"/>
        <s v="8/26/2014"/>
        <s v="10/19/2014"/>
        <s v="11/12/2014"/>
        <s v="2/10/2015"/>
        <s v="7/24/2015"/>
        <s v="10/10/2014"/>
        <s v="9/23/2016"/>
        <s v="12/17/2014"/>
        <s v="3/14/2015"/>
        <s v="7/18/2014"/>
        <s v="3/27/2015"/>
        <s v="5/16/2016"/>
        <s v="12/11/2014"/>
        <s v="12/1/2014"/>
        <s v="1/8/2015"/>
        <s v="5/14/2016"/>
        <s v="8/13/2014"/>
        <s v="9/26/2016"/>
        <s v="2/12/2017"/>
        <s v="9/21/2016"/>
        <s v="6/19/2014"/>
        <s v="7/4/2015"/>
        <s v="7/28/2016"/>
        <s v="11/22/2016"/>
        <s v="3/31/2015"/>
        <s v="1/2/2017"/>
        <s v="6/25/2014"/>
        <s v="10/16/2013"/>
        <s v="12/11/2016"/>
        <s v="6/23/2014"/>
        <s v="10/25/2016"/>
        <s v="12/21/2016"/>
        <s v="12/22/2016"/>
        <s v="11/4/2016"/>
        <s v="12/30/2016"/>
        <s v="10/28/2014"/>
        <s v="8/6/2014"/>
        <s v="2/8/2016"/>
        <s v="1/1/2012"/>
        <s v="3/9/2012"/>
        <s v="5/31/2011"/>
        <s v="3/12/2013"/>
        <s v="12/3/2012"/>
        <s v="7/7/2011"/>
        <s v="7/20/2012"/>
        <s v="11/7/2011"/>
        <s v="12/2/2011"/>
        <s v="7/31/2013"/>
        <s v="11/20/2013"/>
        <s v="11/2/2014"/>
        <s v="11/1/2013"/>
        <s v="1/28/2014"/>
        <s v="7/9/2014"/>
        <s v="6/6/2015"/>
        <s v="2/19/2014"/>
        <s v="11/13/2012"/>
        <s v="4/3/2013"/>
        <s v="12/15/2014"/>
        <s v="12/29/2016"/>
        <s v="1/25/2013"/>
        <s v="6/19/2011"/>
        <s v="1/15/2015"/>
        <s v="12/6/2012"/>
        <s v="4/19/2013"/>
        <s v="2/16/2011"/>
        <s v="11/21/2012"/>
        <s v="9/8/2010"/>
        <s v="10/27/2016"/>
        <s v="1/3/2014"/>
        <s v="11/16/2016"/>
        <s v="7/16/2013"/>
        <s v="8/10/2015"/>
        <s v="11/15/2013"/>
        <s v="1/15/2013"/>
        <s v="12/11/2015"/>
        <s v="9/11/2009"/>
        <s v="9/3/2015"/>
        <s v="3/31/2014"/>
        <s v="9/15/2010"/>
        <s v="4/3/2011"/>
        <s v="7/26/2012"/>
        <s v="2/4/2014"/>
        <s v="1/29/2013"/>
        <s v="3/14/2012"/>
        <s v="10/2/2013"/>
        <s v="5/29/2012"/>
        <s v="1/2/2013"/>
        <s v="1/1/2013"/>
        <s v="10/8/2013"/>
        <s v="6/17/2013"/>
        <s v="7/11/2011"/>
        <s v="2/24/2012"/>
        <s v="8/16/2013"/>
        <s v="6/1/2011"/>
        <s v="8/1/2012"/>
        <s v="5/2/2011"/>
        <s v="7/5/2011"/>
        <s v="5/27/2011"/>
        <s v="11/18/2014"/>
        <s v="12/20/2013"/>
        <s v="6/18/2013"/>
        <s v="1/7/2013"/>
        <s v="6/20/2012"/>
        <s v="5/16/2011"/>
        <s v="10/2/2014"/>
        <s v="3/8/2013"/>
        <s v="1/17/2012"/>
        <s v="7/30/2012"/>
        <s v="12/11/2013"/>
        <s v="5/9/2014"/>
        <s v="9/5/2012"/>
        <s v="3/13/2010"/>
        <s v="10/4/2012"/>
        <s v="3/4/2012"/>
        <s v="1/19/2012"/>
        <s v="6/12/2012"/>
        <s v="2/20/2013"/>
        <s v="11/22/2011"/>
        <s v="3/20/2014"/>
        <s v="5/28/2013"/>
        <s v="4/6/2012"/>
        <s v="9/6/2013"/>
        <s v="4/1/2014"/>
        <s v="12/18/2011"/>
        <s v="8/25/2016"/>
        <s v="10/11/2014"/>
        <s v="11/21/2016"/>
        <s v="7/26/2016"/>
        <s v="2/24/2014"/>
        <s v="2/15/2015"/>
        <s v="3/23/2016"/>
        <s v="6/1/2016"/>
        <s v="10/13/2016"/>
        <s v="11/28/2016"/>
        <s v="6/23/2016"/>
        <s v="8/27/2016"/>
        <s v="5/4/2015"/>
        <s v="10/23/2013"/>
        <s v="8/17/2016"/>
        <s v="10/12/2013"/>
        <s v="1/12/2012"/>
        <s v="9/23/2013"/>
        <s v="11/17/2012"/>
        <s v="1/21/2015"/>
        <s v="10/1/2009"/>
        <s v="12/7/2013"/>
        <s v="3/9/2013"/>
        <s v="8/1/2013"/>
        <s v="10/30/2013"/>
        <s v="10/1/2012"/>
        <s v="4/4/2013"/>
        <s v="11/23/2010"/>
        <s v="5/8/2012"/>
        <s v="9/27/2012"/>
        <s v="11/30/2011"/>
        <s v="8/4/2011"/>
        <s v="1/2/2016"/>
        <s v="3/13/2012"/>
        <s v="8/21/2016"/>
        <s v="4/27/2012"/>
        <s v="7/27/2011"/>
        <s v="10/22/2013"/>
        <s v="5/5/2010"/>
        <s v="8/2/2015"/>
        <s v="10/29/2012"/>
        <s v="12/1/2011"/>
        <s v="4/12/2011"/>
        <s v="4/23/2010"/>
        <s v="11/25/2010"/>
        <s v="2/10/2014"/>
        <s v="8/11/2011"/>
        <s v="6/11/2010"/>
        <s v="6/21/2012"/>
        <s v="1/2/2014"/>
        <s v="10/11/2012"/>
        <s v="4/4/2012"/>
        <s v="1/29/2012"/>
        <s v="9/13/2010"/>
        <s v="11/14/2012"/>
        <s v="10/15/2013"/>
        <s v="10/30/2011"/>
        <s v="1/14/2013"/>
        <s v="10/28/2013"/>
        <s v="6/8/2010"/>
        <s v="9/28/2012"/>
        <s v="3/10/2012"/>
        <s v="5/14/2010"/>
        <s v="2/5/2013"/>
        <s v="3/12/2014"/>
        <s v="4/4/2014"/>
        <s v="12/30/2015"/>
        <s v="10/4/2013"/>
        <s v="8/3/2012"/>
        <s v="5/22/2013"/>
        <s v="6/26/2015"/>
        <s v="1/10/2017"/>
        <s v="1/13/2016"/>
        <s v="10/30/2016"/>
        <s v="3/15/2016"/>
        <s v="12/28/2016"/>
        <s v="8/10/2016"/>
        <s v="12/18/2015"/>
        <s v="4/20/2016"/>
        <s v="10/19/2016"/>
        <s v="12/25/2014"/>
        <s v="8/4/2016"/>
        <s v="2/25/2015"/>
        <s v="10/17/2016"/>
        <s v="12/19/2014"/>
        <s v="1/5/2017"/>
        <s v="1/4/2016"/>
        <s v="9/12/2016"/>
        <s v="7/23/2015"/>
        <s v="9/6/2016"/>
        <s v="2/22/2016"/>
        <s v="7/16/2014"/>
        <s v="1/7/2017"/>
        <s v="12/17/2016"/>
        <s v="2/24/2016"/>
        <s v="1/22/2016"/>
        <s v="1/26/2016"/>
        <s v="7/23/2016"/>
        <s v="12/1/2015"/>
        <s v="5/14/2014"/>
        <s v="9/1/2016"/>
        <s v="8/29/2016"/>
        <s v="6/17/2016"/>
        <s v="10/9/2016"/>
        <s v="10/9/2014"/>
        <s v="6/27/2014"/>
        <s v="10/4/2015"/>
        <s v="1/13/2017"/>
        <s v="11/17/2015"/>
        <s v="2/14/2017"/>
        <s v="12/3/2014"/>
        <s v="5/20/2016"/>
        <s v="7/10/2016"/>
        <s v="12/10/2016"/>
        <s v="11/11/2014"/>
        <s v="2/21/2016"/>
        <s v="10/12/2015"/>
        <s v="5/2/2015"/>
        <s v="9/24/2015"/>
        <s v="5/21/2015"/>
        <s v="2/26/2016"/>
        <s v="1/20/2017"/>
        <s v="2/9/2015"/>
        <s v="7/3/2016"/>
        <s v="1/12/2015"/>
        <s v="4/25/2015"/>
        <s v="2/18/2016"/>
        <s v="11/17/2016"/>
        <s v="7/31/2014"/>
        <s v="1/7/2015"/>
        <s v="11/11/2015"/>
        <s v="10/6/2014"/>
        <s v="8/15/2016"/>
        <s v="8/15/2015"/>
        <s v="7/29/2014"/>
        <s v="4/23/2016"/>
        <s v="2/8/2017"/>
        <s v="2/6/2016"/>
        <s v="3/3/2016"/>
        <s v="7/31/2016"/>
        <s v="5/23/2013"/>
        <s v="6/20/2013"/>
        <s v="11/21/2013"/>
        <s v="3/11/2016"/>
        <s v="10/25/2013"/>
        <s v="10/18/2015"/>
        <s v="1/6/2014"/>
        <s v="9/16/2011"/>
        <s v="12/14/2015"/>
        <s v="6/6/2011"/>
        <s v="4/10/2014"/>
        <s v="12/29/2014"/>
        <s v="7/11/2012"/>
        <s v="2/13/2016"/>
        <s v="7/25/2014"/>
        <s v="5/16/2014"/>
        <s v="3/25/2014"/>
        <s v="5/26/2015"/>
        <s v="4/28/2015"/>
        <s v="9/3/2014"/>
        <s v="1/21/2014"/>
        <s v="3/14/2014"/>
        <s v="5/12/2014"/>
        <s v="2/21/2014"/>
        <s v="3/5/2012"/>
        <s v="2/13/2012"/>
        <s v="11/7/2012"/>
        <s v="12/8/2015"/>
        <s v="11/20/2014"/>
        <s v="4/10/2012"/>
        <s v="3/24/2014"/>
        <s v="9/13/2011"/>
        <s v="2/12/2016"/>
        <s v="5/16/2013"/>
        <s v="7/27/2015"/>
        <s v="11/24/2015"/>
        <s v="12/1/2016"/>
        <s v="7/1/2014"/>
        <s v="11/15/2014"/>
        <s v="3/24/2016"/>
        <s v="1/1/2017"/>
        <s v="3/29/2015"/>
        <s v="8/3/2014"/>
        <s v="8/20/2014"/>
        <s v="10/31/2016"/>
        <s v="8/6/2015"/>
        <s v="1/24/2015"/>
        <s v="11/8/2014"/>
        <s v="5/30/2015"/>
        <s v="8/25/2014"/>
        <s v="5/19/2016"/>
        <s v="1/23/2015"/>
        <s v="4/30/2015"/>
        <s v="6/28/2015"/>
        <s v="6/15/2015"/>
        <s v="9/15/2014"/>
        <s v="5/22/2014"/>
        <s v="1/30/2015"/>
        <s v="12/24/2016"/>
        <s v="4/29/2015"/>
        <s v="6/8/2016"/>
        <s v="8/1/2014"/>
        <s v="2/19/2016"/>
        <s v="1/12/2017"/>
        <s v="2/9/2016"/>
        <s v="10/21/2015"/>
        <s v="11/18/2015"/>
        <s v="6/15/2016"/>
        <s v="5/28/2015"/>
        <s v="3/1/2016"/>
        <s v="5/8/2015"/>
        <s v="12/27/2016"/>
        <s v="4/10/2015"/>
        <s v="9/20/2016"/>
        <s v="11/6/2016"/>
        <s v="10/10/2016"/>
        <s v="4/7/2014"/>
        <s v="8/23/2013"/>
        <s v="3/17/2014"/>
        <s v="7/30/2011"/>
        <s v="3/17/2012"/>
        <s v="1/25/2011"/>
        <s v="7/8/2015"/>
        <s v="1/31/2012"/>
        <s v="1/3/2015"/>
        <s v="8/4/2012"/>
        <s v="12/6/2011"/>
        <s v="5/14/2013"/>
        <s v="8/26/2011"/>
        <s v="5/8/2011"/>
        <s v="5/15/2014"/>
        <s v="10/21/2011"/>
        <s v="4/6/2013"/>
        <s v="5/8/2014"/>
        <s v="6/7/2012"/>
        <s v="7/23/2014"/>
        <s v="11/5/2010"/>
        <s v="1/13/2012"/>
        <s v="2/12/2011"/>
        <s v="5/7/2014"/>
        <s v="1/27/2014"/>
        <s v="12/30/2013"/>
        <s v="1/17/2014"/>
        <s v="10/14/2010"/>
        <s v="6/24/2013"/>
        <s v="8/21/2013"/>
        <s v="3/16/2016"/>
        <s v="10/14/2013"/>
        <s v="4/6/2010"/>
        <s v="7/3/2013"/>
        <s v="7/13/2009"/>
        <s v="7/31/2012"/>
        <s v="2/11/2014"/>
        <s v="12/1/2010"/>
        <s v="7/8/2013"/>
        <s v="11/8/2013"/>
        <s v="2/15/2013"/>
        <s v="12/8/2016"/>
        <s v="2/4/2015"/>
        <s v="7/9/2016"/>
        <s v="12/4/2016"/>
        <s v="3/1/2015"/>
        <s v="3/29/2016"/>
        <s v="6/14/2015"/>
        <s v="1/11/2017"/>
        <s v="1/18/2016"/>
        <s v="9/10/2015"/>
        <s v="1/24/2016"/>
        <s v="5/30/2016"/>
        <s v="6/26/2014"/>
        <s v="3/22/2016"/>
        <s v="9/13/2016"/>
        <s v="11/29/2016"/>
        <s v="7/18/2016"/>
        <s v="6/15/2014"/>
        <s v="2/10/2016"/>
        <s v="11/5/2015"/>
        <s v="7/3/2015"/>
        <s v="10/24/2014"/>
        <s v="6/17/2015"/>
        <s v="6/21/2016"/>
        <s v="5/27/2013"/>
        <s v="2/5/2015"/>
        <s v="2/3/2013"/>
        <s v="5/12/2016"/>
        <s v="10/31/2012"/>
        <s v="6/4/2013"/>
        <s v="5/26/2011"/>
        <s v="5/5/2011"/>
        <s v="7/5/2012"/>
        <s v="7/9/2013"/>
        <s v="10/12/2014"/>
        <s v="11/30/2016"/>
        <s v="12/15/2016"/>
        <s v="11/3/2016"/>
        <s v="7/17/2016"/>
        <s v="5/17/2015"/>
        <s v="12/2/2016"/>
        <s v="7/14/2016"/>
        <s v="7/2/2016"/>
        <s v="1/16/2017"/>
        <s v="1/14/2015"/>
        <s v="9/27/2016"/>
        <s v="9/6/2014"/>
        <s v="5/8/2016"/>
        <s v="5/5/2013"/>
        <s v="6/25/2013"/>
        <s v="10/29/2014"/>
        <s v="10/22/2015"/>
        <s v="9/9/2016"/>
        <s v="6/3/2016"/>
        <s v="1/9/2015"/>
        <s v="6/25/2015"/>
        <s v="8/19/2016"/>
        <s v="5/18/2015"/>
        <s v="9/11/2015"/>
        <s v="6/6/2014"/>
        <s v="4/26/2016"/>
        <s v="12/3/2016"/>
        <s v="5/15/2015"/>
        <s v="1/20/2016"/>
        <s v="6/28/2014"/>
        <s v="3/1/2017"/>
        <s v="4/3/2016"/>
        <s v="11/3/2015"/>
        <s v="10/3/2014"/>
        <s v="3/11/2013"/>
        <s v="2/21/2013"/>
        <s v="1/17/2013"/>
        <s v="2/20/2012"/>
        <s v="1/16/2013"/>
        <s v="12/7/2012"/>
        <s v="9/16/2013"/>
        <s v="8/10/2011"/>
        <s v="10/24/2011"/>
        <s v="8/15/2012"/>
        <s v="6/26/2016"/>
        <s v="5/23/2012"/>
        <s v="12/6/2013"/>
        <s v="10/16/2012"/>
        <s v="9/3/2013"/>
        <s v="5/19/2011"/>
        <s v="5/17/2013"/>
        <s v="7/28/2011"/>
        <s v="6/19/2013"/>
        <s v="7/20/2014"/>
        <s v="8/24/2016"/>
        <s v="5/13/2014"/>
        <s v="2/14/2016"/>
        <s v="6/24/2014"/>
        <s v="3/17/2010"/>
        <s v="6/16/2014"/>
        <s v="8/18/2015"/>
        <s v="11/5/2014"/>
        <s v="5/23/2014"/>
        <s v="11/21/2014"/>
        <s v="1/21/2017"/>
        <s v="3/13/2016"/>
        <s v="4/24/2016"/>
        <s v="7/28/2015"/>
        <s v="12/8/2014"/>
        <s v="7/19/2014"/>
        <s v="2/16/2017"/>
        <s v="10/3/2015"/>
        <s v="9/10/2014"/>
        <s v="8/3/2015"/>
        <s v="6/30/2015"/>
        <s v="10/7/2013"/>
        <s v="9/23/2009"/>
        <s v="1/13/2014"/>
        <s v="5/9/2011"/>
        <s v="6/28/2016"/>
        <s v="2/1/2014"/>
        <s v="4/25/2013"/>
        <s v="5/20/2015"/>
        <s v="2/3/2016"/>
        <s v="2/19/2017"/>
        <s v="1/13/2015"/>
        <s v="5/25/2012"/>
        <s v="8/8/2010"/>
        <s v="7/26/2013"/>
        <s v="3/21/2012"/>
        <s v="8/30/2015"/>
        <s v="11/13/2014"/>
        <s v="1/1/2015"/>
        <s v="8/24/2015"/>
        <s v="5/27/2015"/>
        <s v="5/31/2014"/>
        <s v="9/2/2011"/>
        <s v="11/28/2011"/>
        <s v="2/6/2012"/>
        <s v="7/22/2011"/>
        <s v="12/23/2010"/>
        <s v="5/24/2012"/>
        <s v="11/29/2013"/>
        <s v="11/15/2012"/>
        <s v="6/4/2014"/>
        <s v="10/12/2012"/>
        <s v="9/29/2013"/>
        <s v="1/27/2013"/>
        <s v="8/24/2014"/>
        <s v="2/16/2013"/>
        <s v="6/28/2013"/>
        <s v="11/30/2012"/>
        <s v="10/23/2012"/>
        <s v="9/12/2012"/>
        <s v="12/19/2011"/>
        <s v="4/24/2011"/>
        <s v="4/29/2011"/>
        <s v="11/5/2009"/>
        <s v="2/2/2012"/>
        <s v="5/24/2011"/>
        <s v="8/25/2012"/>
        <s v="9/22/2012"/>
        <s v="9/4/2013"/>
        <s v="7/13/2014"/>
        <s v="5/10/2012"/>
        <s v="2/18/2011"/>
        <s v="4/8/2014"/>
        <s v="3/23/2011"/>
        <s v="3/6/2012"/>
        <s v="4/24/2012"/>
        <s v="11/10/2012"/>
        <s v="11/18/2013"/>
        <s v="12/5/2015"/>
        <s v="10/31/2011"/>
        <s v="1/21/2011"/>
        <s v="5/15/2010"/>
        <s v="5/5/2012"/>
        <s v="1/23/2014"/>
        <s v="2/7/2017"/>
        <s v="2/13/2017"/>
        <s v="3/14/2017"/>
        <s v="2/17/2017"/>
        <s v="2/22/2017"/>
        <s v="2/26/2017"/>
        <s v="3/7/2017"/>
        <s v="3/10/2017"/>
        <s v="2/21/2017"/>
        <s v="3/9/2017"/>
        <s v="2/25/2017"/>
        <s v="3/6/2017"/>
        <s v="3/12/2017"/>
        <s v="2/28/2015"/>
        <s v="8/28/2015"/>
        <s v="4/1/2015"/>
        <s v="3/31/2016"/>
        <s v="9/30/2014"/>
        <s v="4/10/2016"/>
        <s v="9/2/2014"/>
        <s v="3/6/2016"/>
        <s v="4/26/2015"/>
        <s v="12/6/2016"/>
        <s v="1/22/2015"/>
        <s v="10/24/2016"/>
        <s v="1/23/2017"/>
        <s v="3/25/2016"/>
        <s v="9/14/2016"/>
        <s v="2/20/2016"/>
        <s v="9/5/2015"/>
        <s v="5/15/2016"/>
        <s v="7/4/2014"/>
        <s v="12/14/2014"/>
        <s v="12/5/2014"/>
        <s v="10/18/2014"/>
        <s v="5/3/2016"/>
        <s v="12/30/2014"/>
        <s v="9/14/2014"/>
        <s v="1/6/2015"/>
        <s v="11/15/2016"/>
        <s v="12/6/2015"/>
        <s v="9/10/2016"/>
        <s v="6/4/2015"/>
        <s v="8/28/2014"/>
        <s v="1/25/2015"/>
        <s v="8/9/2014"/>
        <s v="6/30/2014"/>
        <s v="1/18/2012"/>
        <s v="9/24/2012"/>
        <s v="12/18/2013"/>
        <s v="12/3/2010"/>
        <s v="1/25/2014"/>
        <s v="2/2/2011"/>
        <s v="1/28/2013"/>
        <s v="1/31/2013"/>
        <s v="5/3/2011"/>
        <s v="6/2/2016"/>
        <s v="5/28/2011"/>
        <s v="9/17/2012"/>
        <s v="3/18/2015"/>
        <s v="4/23/2013"/>
        <s v="11/22/2013"/>
        <s v="10/16/2011"/>
        <s v="1/16/2014"/>
        <s v="12/27/2014"/>
        <s v="5/17/2014"/>
        <s v="10/22/2012"/>
        <s v="7/8/2012"/>
        <s v="10/13/2014"/>
        <s v="5/1/2010"/>
        <s v="6/6/2010"/>
        <s v="3/30/2011"/>
        <s v="9/20/2015"/>
        <s v="12/27/2015"/>
        <s v="9/8/2012"/>
        <s v="4/22/2015"/>
        <s v="2/2/2015"/>
        <s v="8/8/2014"/>
        <s v="9/17/2015"/>
        <s v="9/8/2014"/>
        <s v="6/14/2012"/>
        <s v="11/12/2013"/>
        <s v="8/17/2011"/>
        <s v="9/18/2013"/>
        <s v="10/5/2010"/>
        <s v="2/21/2012"/>
        <s v="4/7/2013"/>
        <s v="5/23/2011"/>
        <s v="1/3/2012"/>
        <s v="11/18/2011"/>
        <s v="11/5/2011"/>
        <s v="6/1/2013"/>
        <s v="5/7/2011"/>
        <s v="4/5/2011"/>
        <s v="2/18/2014"/>
        <s v="10/16/2009"/>
        <s v="3/21/2011"/>
        <s v="10/8/2016"/>
        <s v="2/1/2012"/>
        <s v="1/25/2016"/>
        <s v="4/21/2012"/>
        <s v="9/26/2012"/>
        <s v="8/26/2012"/>
        <s v="4/13/2014"/>
        <s v="12/20/2011"/>
        <s v="7/6/2016"/>
        <s v="2/18/2013"/>
        <s v="10/18/2012"/>
        <s v="6/13/2013"/>
        <s v="10/13/2015"/>
        <s v="7/4/2016"/>
        <s v="7/21/2015"/>
        <s v="11/11/2016"/>
        <s v="6/12/2015"/>
        <s v="1/18/2015"/>
        <s v="11/21/2015"/>
        <s v="10/7/2016"/>
        <s v="7/27/2014"/>
        <s v="5/12/2015"/>
        <s v="6/17/2010"/>
        <s v="6/18/2010"/>
        <s v="8/6/2011"/>
        <s v="10/18/2016"/>
        <s v="12/9/2015"/>
        <s v="5/9/2016"/>
        <s v="2/19/2013"/>
        <s v="3/6/2014"/>
        <s v="2/13/2015"/>
        <s v="2/6/2010"/>
        <s v="10/30/2012"/>
        <s v="4/9/2014"/>
        <s v="10/31/2013"/>
        <s v="5/30/2013"/>
        <s v="10/11/2016"/>
        <s v="6/8/2012"/>
        <s v="4/22/2013"/>
        <s v="11/25/2013"/>
        <s v="1/5/2016"/>
        <s v="4/2/2014"/>
        <s v="3/18/2013"/>
        <s v="12/23/2015"/>
        <s v="5/24/2014"/>
        <s v="5/29/2016"/>
        <s v="8/18/2016"/>
        <s v="4/7/2016"/>
        <s v="4/6/2016"/>
        <s v="9/24/2011"/>
        <s v="11/13/2011"/>
        <s v="8/5/2010"/>
        <s v="6/27/2013"/>
        <s v="1/30/2012"/>
        <s v="8/3/2011"/>
        <s v="10/2/2011"/>
        <s v="12/14/2011"/>
        <s v="4/29/2013"/>
        <s v="12/27/2012"/>
        <s v="6/8/2011"/>
        <s v="8/19/2014"/>
        <s v="10/7/2010"/>
        <s v="1/20/2011"/>
        <s v="11/13/2013"/>
        <s v="12/12/2016"/>
        <s v="1/20/2010"/>
        <s v="10/12/2010"/>
        <s v="7/5/2015"/>
        <s v="6/11/2015"/>
        <s v="1/4/2014"/>
        <s v="3/16/2011"/>
        <s v="3/28/2013"/>
        <s v="9/19/2013"/>
        <s v="10/9/2013"/>
        <s v="12/12/2012"/>
        <s v="8/13/2013"/>
        <s v="6/25/2010"/>
        <s v="2/13/2014"/>
        <s v="1/8/2014"/>
        <s v="8/2/2013"/>
        <s v="11/20/2016"/>
        <s v="12/21/2012"/>
        <s v="6/16/2011"/>
        <s v="4/19/2012"/>
        <s v="8/31/2012"/>
        <s v="2/27/2017"/>
        <s v="8/9/2013"/>
        <s v="4/5/2016"/>
        <s v="7/13/2016"/>
        <s v="12/19/2016"/>
        <s v="3/11/2015"/>
        <s v="10/2/2015"/>
        <s v="2/2/2017"/>
        <s v="10/21/2016"/>
        <s v="7/12/2015"/>
        <s v="9/15/2015"/>
        <s v="2/7/2012"/>
        <s v="4/3/2014"/>
        <s v="2/16/2012"/>
        <s v="10/1/2013"/>
        <s v="2/19/2012"/>
        <s v="8/6/2012"/>
        <s v="7/20/2015"/>
        <s v="6/26/2013"/>
        <s v="12/29/2011"/>
        <s v="10/1/2016"/>
        <s v="1/12/2016"/>
        <s v="7/29/2013"/>
        <s v="5/29/2013"/>
        <s v="2/26/2015"/>
        <s v="3/3/2013"/>
        <s v="7/26/2014"/>
        <s v="7/22/2016"/>
        <s v="11/8/2016"/>
        <s v="1/10/2015"/>
        <s v="4/9/2016"/>
        <s v="2/10/2017"/>
        <s v="11/7/2015"/>
        <s v="2/15/2017"/>
        <s v="11/22/2014"/>
        <s v="1/28/2012"/>
        <s v="11/30/2015"/>
        <s v="11/14/2015"/>
        <s v="2/11/2011"/>
        <s v="8/8/2013"/>
        <s v="10/24/2013"/>
        <s v="8/30/2012"/>
        <s v="2/8/2012"/>
        <s v="5/21/2013"/>
        <s v="11/27/2013"/>
        <s v="11/2/2011"/>
        <s v="11/20/2010"/>
        <s v="4/5/2012"/>
        <s v="2/2/2013"/>
        <s v="4/6/2014"/>
        <s v="4/3/2012"/>
        <s v="1/14/2010"/>
        <s v="8/25/2009"/>
        <s v="11/14/2013"/>
        <s v="2/26/2014"/>
        <s v="3/5/2017"/>
        <s v="3/13/2017"/>
        <s v="9/30/2016"/>
        <s v="2/24/2015"/>
        <s v="4/9/2015"/>
        <s v="7/30/2015"/>
        <s v="8/20/2015"/>
        <s v="12/9/2014"/>
        <s v="7/19/2015"/>
        <s v="8/8/2015"/>
        <s v="10/12/2016"/>
        <s v="12/20/2014"/>
        <s v="9/27/2014"/>
        <s v="2/6/2015"/>
        <s v="9/18/2015"/>
        <s v="8/26/2015"/>
        <s v="10/30/2014"/>
        <s v="2/3/2017"/>
        <s v="5/5/2016"/>
        <s v="2/7/2016"/>
        <s v="8/28/2011"/>
        <s v="6/28/2012"/>
        <s v="8/24/2012"/>
        <s v="4/8/2013"/>
        <s v="4/26/2012"/>
        <s v="9/21/2012"/>
        <s v="1/14/2011"/>
        <s v="4/23/2012"/>
        <s v="6/24/2010"/>
        <s v="8/26/2010"/>
        <s v="5/12/2010"/>
        <s v="12/14/2012"/>
        <s v="7/17/2012"/>
        <s v="8/11/2015"/>
        <s v="3/31/2012"/>
        <s v="6/17/2011"/>
        <s v="8/16/2011"/>
        <s v="9/7/2011"/>
        <s v="3/23/2012"/>
        <s v="10/17/2011"/>
        <s v="4/9/2013"/>
        <s v="12/30/2010"/>
        <s v="4/25/2012"/>
        <s v="3/14/2013"/>
        <s v="5/7/2012"/>
        <s v="2/22/2013"/>
        <s v="8/7/2014"/>
        <s v="6/18/2014"/>
        <s v="9/22/2015"/>
        <s v="11/9/2014"/>
        <s v="8/1/2015"/>
        <s v="11/10/2009"/>
        <s v="6/2/2011"/>
        <s v="1/24/2013"/>
        <s v="7/28/2013"/>
        <s v="9/7/2013"/>
        <s v="9/5/2016"/>
        <s v="4/26/2013"/>
        <s v="2/22/2012"/>
        <s v="7/22/2012"/>
        <s v="11/9/2012"/>
        <s v="10/13/2011"/>
        <s v="9/13/2015"/>
        <s v="8/12/2016"/>
        <s v="8/17/2015"/>
        <s v="1/9/2017"/>
        <s v="3/20/2016"/>
        <s v="3/13/2015"/>
        <s v="4/27/2016"/>
        <s v="12/12/2014"/>
        <s v="4/16/2015"/>
        <s v="10/17/2015"/>
        <s v="9/29/2016"/>
        <s v="6/5/2014"/>
        <s v="8/29/2012"/>
        <s v="12/9/2013"/>
        <s v="3/28/2014"/>
        <s v="8/22/2012"/>
        <s v="9/20/2014"/>
        <s v="9/26/2015"/>
        <s v="10/15/2016"/>
        <s v="11/10/2014"/>
        <s v="8/29/2014"/>
        <s v="6/30/2016"/>
        <s v="9/25/2013"/>
        <s v="11/4/2015"/>
        <s v="3/20/2015"/>
        <s v="3/7/2016"/>
        <s v="4/18/2015"/>
        <s v="5/28/2014"/>
        <s v="4/27/2013"/>
        <s v="5/22/2016"/>
        <s v="6/6/2013"/>
        <s v="9/16/2016"/>
        <s v="8/7/2013"/>
        <s v="8/21/2014"/>
        <s v="2/10/2013"/>
        <s v="5/1/2012"/>
        <s v="5/15/2012"/>
        <s v="4/18/2014"/>
        <s v="11/8/2011"/>
        <s v="7/27/2012"/>
        <s v="7/12/2011"/>
        <s v="2/28/2012"/>
        <s v="2/16/2014"/>
        <s v="9/20/2013"/>
        <s v="10/8/2014"/>
        <s v="6/29/2016"/>
        <s v="6/8/2014"/>
        <s v="7/16/2015"/>
        <s v="8/30/2014"/>
        <s v="4/29/2014"/>
        <s v="2/19/2015"/>
        <s v="11/19/2016"/>
        <s v="2/1/2016"/>
        <s v="5/4/2016"/>
        <s v="9/7/2015"/>
        <s v="10/30/2015"/>
        <s v="8/2/2014"/>
        <s v="5/25/2014"/>
        <s v="12/31/2015"/>
        <s v="6/9/2016"/>
        <s v="6/19/2016"/>
        <s v="12/18/2016"/>
        <s v="4/4/2016"/>
        <s v="10/29/2016"/>
        <s v="12/21/2015"/>
        <s v="10/4/2014"/>
        <s v="6/21/2014"/>
        <s v="11/27/2016"/>
        <s v="7/25/2015"/>
        <s v="10/17/2014"/>
        <s v="12/15/2015"/>
        <s v="4/26/2014"/>
        <s v="8/29/2015"/>
        <s v="7/6/2014"/>
        <s v="12/31/2014"/>
        <s v="11/26/2015"/>
        <s v="7/16/2016"/>
        <s v="12/24/2015"/>
        <s v="1/26/2015"/>
        <s v="5/7/2016"/>
        <s v="6/7/2015"/>
        <s v="8/9/2015"/>
        <s v="3/2/2016"/>
        <s v="5/21/2016"/>
        <s v="11/28/2015"/>
        <s v="1/21/2016"/>
        <s v="5/18/2014"/>
        <s v="11/26/2012"/>
        <s v="1/29/2016"/>
        <s v="11/14/2014"/>
        <s v="12/23/2014"/>
        <s v="5/22/2015"/>
        <s v="9/6/2012"/>
        <s v="2/18/2015"/>
        <s v="7/19/2010"/>
        <s v="12/2/2013"/>
        <s v="9/6/2015"/>
        <s v="8/11/2014"/>
        <s v="3/14/2016"/>
        <s v="9/17/2016"/>
        <s v="6/10/2016"/>
        <s v="10/16/2015"/>
        <s v="1/2/2015"/>
        <s v="2/27/2015"/>
        <s v="2/20/2017"/>
        <s v="2/23/2017"/>
        <s v="3/15/2017"/>
        <s v="3/8/2017"/>
        <s v="3/2/2017"/>
        <s v="11/12/2012"/>
        <s v="10/27/2010"/>
        <s v="11/20/2012"/>
        <s v="6/22/2013"/>
        <s v="4/10/2011"/>
        <s v="1/15/2012"/>
        <s v="12/19/2010"/>
        <s v="7/22/2013"/>
        <s v="4/11/2013"/>
        <s v="8/5/2013"/>
        <s v="8/17/2014"/>
        <s v="4/24/2015"/>
        <s v="8/10/2014"/>
        <s v="11/29/2015"/>
        <s v="10/5/2016"/>
        <s v="9/30/2015"/>
        <s v="6/1/2015"/>
        <s v="1/19/2017"/>
        <s v="9/11/2014"/>
        <s v="8/8/2016"/>
        <s v="8/20/2016"/>
        <s v="10/7/2015"/>
        <s v="5/13/2015"/>
        <s v="1/10/2016"/>
        <s v="8/16/2015"/>
        <s v="11/1/2015"/>
        <s v="11/7/2016"/>
        <s v="2/21/2015"/>
        <s v="4/11/2015"/>
        <s v="8/26/2016"/>
        <s v="7/2/2014"/>
        <s v="5/24/2015"/>
        <s v="10/25/2015"/>
        <s v="5/6/2014"/>
        <s v="10/25/2014"/>
        <s v="5/5/2014"/>
        <s v="1/9/2016"/>
        <s v="4/23/2014"/>
        <s v="3/19/2016"/>
        <s v="2/4/2016"/>
        <s v="3/25/2015"/>
        <s v="9/1/2014"/>
        <s v="5/31/2016"/>
        <s v="1/3/2016"/>
        <s v="4/17/2016"/>
        <s v="7/30/2016"/>
        <s v="7/29/2015"/>
        <s v="7/20/2016"/>
        <s v="5/26/2016"/>
        <s v="4/2/2016"/>
        <s v="1/11/2015"/>
        <s v="7/18/2015"/>
        <s v="12/24/2014"/>
        <s v="8/4/2015"/>
        <s v="11/26/2016"/>
        <s v="10/22/2016"/>
        <s v="8/16/2016"/>
        <s v="8/14/2016"/>
        <s v="10/31/2015"/>
        <s v="5/9/2015"/>
        <s v="12/10/2014"/>
        <s v="9/8/2016"/>
        <s v="9/4/2014"/>
        <s v="6/25/2016"/>
        <s v="10/23/2016"/>
        <s v="3/21/2015"/>
        <s v="4/11/2014"/>
        <s v="1/28/2017"/>
        <s v="12/26/2014"/>
        <s v="8/16/2014"/>
        <s v="11/5/2016"/>
        <s v="10/20/2016"/>
        <s v="9/24/2014"/>
        <s v="12/20/2015"/>
        <s v="10/14/2016"/>
        <s v="3/10/2016"/>
        <s v="5/23/2016"/>
        <s v="12/4/2015"/>
        <s v="6/11/2014"/>
        <s v="2/4/2017"/>
        <s v="6/19/2015"/>
        <s v="9/7/2016"/>
        <s v="6/14/2014"/>
        <s v="10/28/2015"/>
        <s v="12/21/2014"/>
        <s v="8/31/2016"/>
        <s v="11/2/2015"/>
        <s v="4/18/2016"/>
        <s v="12/14/2016"/>
        <s v="1/15/2017"/>
        <s v="12/26/2016"/>
        <s v="4/15/2016"/>
        <m/>
      </sharedItems>
    </cacheField>
    <cacheField name="Year Created" numFmtId="49">
      <sharedItems containsBlank="1" containsMixedTypes="1" containsNumber="1" containsInteger="1" minValue="2009" maxValue="2017" count="11">
        <e v="#VALUE!"/>
        <n v="2015"/>
        <n v="2017"/>
        <n v="2016"/>
        <n v="2014"/>
        <n v="2013"/>
        <n v="2012"/>
        <n v="2011"/>
        <n v="2010"/>
        <n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average donation" numFmtId="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x v="0"/>
  </r>
  <r>
    <n v="1.4260827250608272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x v="0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x v="0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x v="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x v="0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x v="0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x v="0"/>
  </r>
  <r>
    <n v="1.00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x v="0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x v="0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x v="0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x v="0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x v="0"/>
  </r>
  <r>
    <n v="1.59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x v="0"/>
  </r>
  <r>
    <n v="1.00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x v="0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x v="0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x v="0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x v="0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x v="0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x v="0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x v="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x v="0"/>
  </r>
  <r>
    <n v="1.17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x v="0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x v="0"/>
  </r>
  <r>
    <n v="1.08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x v="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x v="0"/>
  </r>
  <r>
    <n v="1.5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x v="0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x v="0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x v="0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x v="0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x v="0"/>
  </r>
  <r>
    <n v="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x v="0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x v="0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x v="0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x v="0"/>
  </r>
  <r>
    <n v="1.42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x v="0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x v="0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x v="0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x v="0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x v="0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x v="0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x v="0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x v="0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x v="0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x v="0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x v="0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x v="0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x v="0"/>
  </r>
  <r>
    <n v="1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x v="0"/>
  </r>
  <r>
    <n v="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x v="0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x v="0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x v="0"/>
  </r>
  <r>
    <n v="1.09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x v="0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x v="0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x v="0"/>
  </r>
  <r>
    <n v="1.07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x v="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x v="0"/>
  </r>
  <r>
    <n v="1.0290999999999999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x v="0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x v="0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x v="1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x v="1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x v="1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x v="1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x v="1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x v="1"/>
  </r>
  <r>
    <n v="1.185999999999999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x v="1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x v="1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x v="1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x v="1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x v="1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x v="1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x v="1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x v="1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x v="1"/>
  </r>
  <r>
    <n v="3.9249999999999998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x v="1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x v="1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x v="1"/>
  </r>
  <r>
    <n v="1.07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x v="1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x v="1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x v="1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x v="1"/>
  </r>
  <r>
    <n v="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x v="1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x v="1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x v="1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x v="1"/>
  </r>
  <r>
    <n v="1.00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x v="1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x v="1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x v="1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x v="1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x v="1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x v="1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x v="1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x v="1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x v="1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x v="1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x v="1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x v="1"/>
  </r>
  <r>
    <n v="1.051538461538461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x v="1"/>
  </r>
  <r>
    <n v="1.2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x v="1"/>
  </r>
  <r>
    <n v="1.00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x v="1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x v="1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x v="1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x v="1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x v="1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x v="1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x v="1"/>
  </r>
  <r>
    <n v="1.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x v="1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x v="1"/>
  </r>
  <r>
    <n v="1.4044444444444444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x v="1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x v="1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x v="1"/>
  </r>
  <r>
    <n v="1.1303159999999999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x v="1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x v="1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x v="2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x v="2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x v="2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x v="2"/>
  </r>
  <r>
    <n v="1.8669999999999999E-2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x v="2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x v="2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x v="2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x v="2"/>
  </r>
  <r>
    <n v="1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x v="2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x v="2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x v="2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x v="2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x v="2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x v="2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n v="7.8947368421052633E-5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x v="2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x v="2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x v="2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x v="3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x v="3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x v="3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x v="3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x v="3"/>
  </r>
  <r>
    <n v="0.6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n v="1E-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x v="3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x v="3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x v="3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x v="3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x v="3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x v="3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x v="3"/>
  </r>
  <r>
    <n v="0.4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x v="3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x v="3"/>
  </r>
  <r>
    <n v="0.2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x v="3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x v="3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x v="3"/>
  </r>
  <r>
    <n v="0.35855999999999999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x v="3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x v="3"/>
  </r>
  <r>
    <n v="5.5E-2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x v="3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x v="3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n v="4.1666666666666666E-3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x v="3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x v="3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x v="3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x v="3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x v="3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x v="3"/>
  </r>
  <r>
    <n v="0.26192500000000002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x v="3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x v="3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x v="3"/>
  </r>
  <r>
    <n v="0.29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x v="3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x v="3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x v="3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x v="3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x v="3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x v="3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x v="3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x v="3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x v="3"/>
  </r>
  <r>
    <n v="0.11942999999999999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x v="3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n v="0.17630000000000001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x v="3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x v="3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x v="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x v="3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x v="3"/>
  </r>
  <r>
    <n v="8.6206896551724137E-3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x v="3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x v="3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x v="3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x v="3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x v="3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x v="3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x v="3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x v="3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x v="3"/>
  </r>
  <r>
    <n v="3.3333333333333335E-3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x v="3"/>
  </r>
  <r>
    <n v="0.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x v="4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x v="4"/>
  </r>
  <r>
    <n v="1.1346153846153846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x v="4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x v="4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x v="4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x v="4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x v="4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x v="4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x v="4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x v="4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x v="4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x v="4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x v="4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x v="4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x v="4"/>
  </r>
  <r>
    <n v="1.06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x v="4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x v="4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x v="4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x v="4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x v="4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x v="4"/>
  </r>
  <r>
    <n v="1.0740000000000001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x v="4"/>
  </r>
  <r>
    <n v="2.4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x v="4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x v="4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x v="4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x v="4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x v="4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x v="4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x v="4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x v="4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x v="4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x v="4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x v="4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x v="4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x v="4"/>
  </r>
  <r>
    <n v="1.08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x v="4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x v="4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x v="4"/>
  </r>
  <r>
    <n v="1.50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x v="4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x v="4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x v="4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x v="4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x v="4"/>
  </r>
  <r>
    <n v="1.142725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x v="4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x v="4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x v="4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x v="4"/>
  </r>
  <r>
    <n v="1.7629999999999999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x v="4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x v="4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x v="4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x v="4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x v="4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x v="4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x v="4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x v="4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x v="4"/>
  </r>
  <r>
    <n v="1.00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x v="4"/>
  </r>
  <r>
    <n v="1.089324126984127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x v="4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x v="4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x v="4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x v="4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x v="4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x v="4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x v="4"/>
  </r>
  <r>
    <n v="1.3033333333333332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x v="4"/>
  </r>
  <r>
    <n v="2.92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x v="4"/>
  </r>
  <r>
    <n v="1.11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x v="4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x v="4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x v="4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x v="4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x v="4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x v="4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x v="4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x v="4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x v="4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x v="4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x v="4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x v="4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x v="4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x v="4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x v="4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x v="4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x v="4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x v="4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x v="4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x v="4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x v="4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x v="4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x v="4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x v="4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x v="4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x v="4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x v="4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x v="4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x v="4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x v="4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x v="4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x v="4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x v="4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x v="4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x v="4"/>
  </r>
  <r>
    <n v="1.0036639999999999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x v="4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x v="4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x v="4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x v="4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x v="4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x v="4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x v="4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x v="4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x v="4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x v="4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x v="4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x v="4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x v="4"/>
  </r>
  <r>
    <n v="1.162571428571428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x v="4"/>
  </r>
  <r>
    <n v="1.02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x v="4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x v="4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x v="4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x v="4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x v="4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x v="4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x v="4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x v="4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x v="4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x v="4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x v="4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x v="4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x v="4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x v="4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x v="4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x v="4"/>
  </r>
  <r>
    <n v="1.25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x v="4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x v="4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x v="4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x v="4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x v="4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x v="4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x v="4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x v="4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x v="4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x v="4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x v="4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x v="4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x v="4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x v="4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x v="4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x v="4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x v="4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x v="4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x v="4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x v="4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x v="4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x v="4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x v="4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x v="4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x v="4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x v="4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x v="4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x v="4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x v="4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x v="4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x v="4"/>
  </r>
  <r>
    <n v="1.0526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x v="4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x v="4"/>
  </r>
  <r>
    <n v="1.0765957446808512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x v="4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x v="4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x v="4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x v="4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x v="4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x v="4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x v="4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x v="4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x v="4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x v="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x v="4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x v="4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x v="4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x v="4"/>
  </r>
  <r>
    <n v="1.00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x v="4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x v="5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x v="5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x v="5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x v="5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x v="5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x v="5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x v="5"/>
  </r>
  <r>
    <n v="5.6333333333333332E-2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x v="5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x v="5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x v="5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x v="5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x v="5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x v="5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x v="5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x v="5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x v="5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x v="5"/>
  </r>
  <r>
    <n v="1E-3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x v="5"/>
  </r>
  <r>
    <n v="0.39358823529411763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x v="5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n v="0.0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x v="5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x v="5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x v="5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x v="5"/>
  </r>
  <r>
    <n v="0.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x v="5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x v="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x v="5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x v="5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x v="5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n v="2.9411764705882353E-3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x v="5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x v="5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x v="5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x v="5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n v="0.26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x v="5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x v="5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x v="5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x v="5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x v="5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x v="5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x v="5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x v="5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x v="5"/>
  </r>
  <r>
    <n v="2.2302681818181819E-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x v="5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x v="5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x v="5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x v="5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x v="5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x v="5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x v="5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x v="5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x v="5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x v="5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x v="5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x v="5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x v="5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x v="5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x v="5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x v="5"/>
  </r>
  <r>
    <n v="1.6666666666666667E-5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n v="6.6964285714285711E-3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x v="5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x v="5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x v="5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x v="5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x v="5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x v="5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x v="5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x v="5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x v="5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x v="5"/>
  </r>
  <r>
    <n v="0.1392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x v="5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x v="5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x v="5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x v="5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x v="5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x v="5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x v="5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x v="6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x v="6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x v="6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x v="6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x v="6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x v="6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x v="6"/>
  </r>
  <r>
    <n v="1.1565217391304348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x v="6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x v="6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x v="6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x v="6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x v="6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x v="6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x v="6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x v="6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x v="6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x v="6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x v="6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x v="6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n v="5.5555555555555558E-3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x v="7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x v="7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x v="7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x v="7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x v="7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x v="7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x v="7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x v="7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x v="7"/>
  </r>
  <r>
    <n v="2.5000000000000001E-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x v="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x v="7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x v="7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x v="7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x v="7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x v="7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n v="1.6705882352941177E-3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x v="7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x v="7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x v="7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n v="1.12E-4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n v="1.4583333333333334E-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x v="7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x v="7"/>
  </r>
  <r>
    <n v="1.1111111111111112E-4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  <x v="7"/>
  </r>
  <r>
    <n v="5.5999999999999999E-3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x v="7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x v="7"/>
  </r>
  <r>
    <n v="1.3333333333333334E-4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x v="7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x v="7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x v="7"/>
  </r>
  <r>
    <n v="1.0399999999999999E-3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x v="7"/>
  </r>
  <r>
    <n v="2.9999999999999997E-4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n v="0.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x v="7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x v="7"/>
  </r>
  <r>
    <n v="0.0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x v="7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x v="7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x v="7"/>
  </r>
  <r>
    <n v="2.6200000000000001E-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x v="7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x v="7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x v="7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x v="7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x v="7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x v="7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x v="7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x v="7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x v="7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x v="7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x v="7"/>
  </r>
  <r>
    <n v="3.9999999999999998E-7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x v="7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x v="7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x v="7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x v="7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x v="7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x v="7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x v="7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x v="7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x v="7"/>
  </r>
  <r>
    <n v="2.0000000000000001E-4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n v="8.0000000000000007E-5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n v="2E-3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x v="7"/>
  </r>
  <r>
    <n v="9.0000000000000006E-5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n v="9.9999999999999995E-7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x v="8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x v="8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x v="8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x v="8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x v="8"/>
  </r>
  <r>
    <n v="2.786999999999999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x v="8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x v="8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x v="8"/>
  </r>
  <r>
    <n v="1.26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x v="8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x v="8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x v="8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x v="8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x v="8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x v="8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x v="8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x v="8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x v="8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x v="8"/>
  </r>
  <r>
    <n v="1.0056666666666667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x v="8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x v="8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x v="8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x v="8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x v="8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x v="8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x v="8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x v="8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x v="8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x v="8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x v="8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x v="8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x v="8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x v="8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x v="8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x v="8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x v="8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x v="8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x v="8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x v="8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x v="8"/>
  </r>
  <r>
    <n v="7.4837500000000001E-2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x v="8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x v="8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x v="8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x v="8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x v="8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x v="8"/>
  </r>
  <r>
    <n v="0.1234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x v="8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x v="8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x v="8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x v="8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x v="8"/>
  </r>
  <r>
    <n v="5.7142857142857145E-6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x v="8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x v="8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x v="8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x v="8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x v="8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x v="8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x v="8"/>
  </r>
  <r>
    <n v="9.7699999999999992E-3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x v="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x v="8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x v="8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x v="8"/>
  </r>
  <r>
    <n v="4.0666666666666663E-3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x v="8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x v="8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x v="8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x v="8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x v="8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x v="8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x v="8"/>
  </r>
  <r>
    <n v="3.0500000000000002E-3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x v="8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x v="8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x v="8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x v="9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x v="9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x v="9"/>
  </r>
  <r>
    <n v="1.09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x v="9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x v="9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x v="9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x v="9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x v="9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x v="9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x v="9"/>
  </r>
  <r>
    <n v="1.3219000000000001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x v="9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x v="9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x v="9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x v="9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x v="9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x v="9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x v="9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x v="9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x v="9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x v="9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x v="9"/>
  </r>
  <r>
    <n v="1.0226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x v="9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x v="9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x v="9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x v="9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x v="9"/>
  </r>
  <r>
    <n v="1.1108135252761968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x v="9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x v="9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x v="9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x v="9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x v="9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x v="9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x v="9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x v="9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x v="9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x v="9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x v="9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x v="9"/>
  </r>
  <r>
    <n v="1.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x v="9"/>
  </r>
  <r>
    <n v="1.01920000000000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x v="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x v="10"/>
  </r>
  <r>
    <n v="4.7E-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x v="10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x v="10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x v="10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x v="10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x v="10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x v="10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x v="10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x v="10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x v="10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x v="10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x v="11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x v="11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x v="11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x v="11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x v="11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x v="11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x v="11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x v="11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x v="11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x v="11"/>
  </r>
  <r>
    <n v="1.0044440000000001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x v="11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x v="11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x v="11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x v="11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x v="11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x v="11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x v="11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x v="11"/>
  </r>
  <r>
    <n v="1.5213333333333334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x v="11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x v="11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x v="11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x v="11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x v="11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x v="11"/>
  </r>
  <r>
    <n v="1.0443750000000001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x v="11"/>
  </r>
  <r>
    <n v="1.05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x v="11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x v="11"/>
  </r>
  <r>
    <n v="1.03775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x v="11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x v="11"/>
  </r>
  <r>
    <n v="1.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x v="11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x v="11"/>
  </r>
  <r>
    <n v="1.59996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x v="11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x v="11"/>
  </r>
  <r>
    <n v="1.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x v="11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x v="11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x v="11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x v="11"/>
  </r>
  <r>
    <n v="1.08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x v="11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x v="11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x v="11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x v="11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x v="11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x v="11"/>
  </r>
  <r>
    <n v="1.0043200000000001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x v="11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x v="11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x v="11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x v="11"/>
  </r>
  <r>
    <n v="1.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x v="11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x v="11"/>
  </r>
  <r>
    <n v="2.3333333333333335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x v="11"/>
  </r>
  <r>
    <n v="1.01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x v="11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x v="11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x v="11"/>
  </r>
  <r>
    <n v="1.009304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x v="11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x v="11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x v="11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x v="11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x v="12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x v="12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x v="12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x v="12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x v="12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x v="12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x v="12"/>
  </r>
  <r>
    <n v="1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n v="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x v="12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x v="12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x v="12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x v="12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x v="12"/>
  </r>
  <r>
    <n v="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x v="12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x v="12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x v="12"/>
  </r>
  <r>
    <n v="1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x v="12"/>
  </r>
  <r>
    <n v="1.04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x v="12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x v="13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x v="13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x v="13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x v="13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x v="13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x v="13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x v="13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x v="13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x v="13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x v="13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x v="13"/>
  </r>
  <r>
    <n v="1.2857142857142857E-2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x v="13"/>
  </r>
  <r>
    <n v="0.40799492385786801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x v="13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x v="13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x v="13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x v="13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x v="14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x v="14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x v="14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x v="14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x v="14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x v="14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x v="14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x v="14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x v="14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x v="14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x v="14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x v="1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x v="14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x v="13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x v="13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x v="13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x v="13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x v="13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x v="13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x v="13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x v="13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x v="13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x v="13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x v="13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x v="13"/>
  </r>
  <r>
    <n v="5.0000000000000001E-3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x v="13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x v="13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x v="13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x v="13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x v="13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x v="13"/>
  </r>
  <r>
    <n v="0.1086206896551724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x v="13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x v="13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x v="13"/>
  </r>
  <r>
    <n v="0.14536842105263159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x v="13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x v="13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x v="13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x v="8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x v="8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x v="8"/>
  </r>
  <r>
    <n v="9.633333333333334E-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x v="8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x v="8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x v="8"/>
  </r>
  <r>
    <n v="1.9066666666666666E-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x v="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x v="8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x v="8"/>
  </r>
  <r>
    <n v="0.38390000000000002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x v="8"/>
  </r>
  <r>
    <n v="0.39942857142857141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x v="8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x v="8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x v="8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x v="8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x v="8"/>
  </r>
  <r>
    <n v="1.9416666666666665E-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x v="8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x v="8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x v="8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x v="8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x v="8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x v="8"/>
  </r>
  <r>
    <n v="1.0771428571428571E-2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x v="8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x v="8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x v="8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x v="8"/>
  </r>
  <r>
    <n v="0.17810000000000001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x v="8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x v="8"/>
  </r>
  <r>
    <n v="0.4666666666666666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x v="8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x v="8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x v="8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x v="8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x v="8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x v="8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x v="8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x v="8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x v="8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x v="8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x v="8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x v="8"/>
  </r>
  <r>
    <n v="1.7142857142857143E-4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x v="8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x v="8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x v="8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x v="8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x v="8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x v="8"/>
  </r>
  <r>
    <n v="0.16769999999999999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x v="8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x v="8"/>
  </r>
  <r>
    <n v="4.6699999999999997E-3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x v="8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x v="8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x v="8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x v="8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n v="1.2999999999999999E-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x v="8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x v="8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x v="8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x v="8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x v="8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x v="8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x v="8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x v="8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x v="8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x v="8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x v="8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x v="8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x v="8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x v="8"/>
  </r>
  <r>
    <n v="3.1050000000000001E-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x v="8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x v="8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x v="15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x v="15"/>
  </r>
  <r>
    <n v="1.14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x v="15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x v="15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x v="15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x v="15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x v="15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x v="15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x v="15"/>
  </r>
  <r>
    <n v="1.11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x v="15"/>
  </r>
  <r>
    <n v="3.4209999999999998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x v="15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x v="15"/>
  </r>
  <r>
    <n v="1.0849703703703704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x v="15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x v="15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x v="15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x v="15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x v="15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x v="15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x v="15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x v="15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x v="16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x v="16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x v="16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x v="16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x v="16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x v="16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x v="16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x v="16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x v="16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x v="16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x v="16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x v="16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x v="16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x v="16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x v="16"/>
  </r>
  <r>
    <n v="0.95477386934673369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x v="16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x v="16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x v="17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x v="17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x v="17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x v="17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x v="17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x v="17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x v="17"/>
  </r>
  <r>
    <n v="1.3333333333333334E-2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x v="17"/>
  </r>
  <r>
    <n v="4.4999999999999998E-2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x v="17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x v="17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x v="17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x v="17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x v="17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x v="17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n v="8.3333333333333339E-4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x v="17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x v="17"/>
  </r>
  <r>
    <n v="0.14182977777777778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x v="17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x v="17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x v="17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x v="17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x v="17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x v="17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x v="17"/>
  </r>
  <r>
    <n v="7.2120000000000004E-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x v="17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n v="4.0999999999999999E-4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x v="17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x v="17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x v="17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x v="17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x v="17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x v="17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x v="17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x v="17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x v="17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x v="17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x v="17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x v="17"/>
  </r>
  <r>
    <n v="3.5704000000000004E-4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x v="17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x v="17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x v="17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x v="17"/>
  </r>
  <r>
    <n v="1.16E-4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x v="17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x v="17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x v="17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x v="18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x v="18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x v="18"/>
  </r>
  <r>
    <n v="1E-3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x v="18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x v="18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x v="18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x v="18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x v="18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x v="18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x v="18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x v="18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x v="18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x v="18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x v="19"/>
  </r>
  <r>
    <n v="1.25E-3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x v="19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x v="19"/>
  </r>
  <r>
    <n v="4.8666666666666667E-3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x v="19"/>
  </r>
  <r>
    <n v="1.5E-3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x v="19"/>
  </r>
  <r>
    <n v="0.10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x v="19"/>
  </r>
  <r>
    <n v="5.6937500000000002E-2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x v="19"/>
  </r>
  <r>
    <n v="6.2500000000000003E-3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x v="19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x v="19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x v="19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x v="19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x v="19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x v="19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x v="19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x v="19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x v="19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x v="19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  <x v="19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x v="19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x v="19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x v="19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x v="19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n v="1E-3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x v="19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x v="19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x v="19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x v="19"/>
  </r>
  <r>
    <n v="8.0000000000000007E-5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x v="19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x v="19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x v="19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x v="20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x v="20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x v="20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x v="20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x v="20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x v="20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x v="20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x v="20"/>
  </r>
  <r>
    <n v="2.9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x v="20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x v="20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x v="20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x v="20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x v="20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x v="20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x v="20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x v="20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x v="20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x v="20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x v="20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x v="20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x v="20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x v="20"/>
  </r>
  <r>
    <n v="1.04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x v="20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x v="20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x v="20"/>
  </r>
  <r>
    <n v="2.5431499999999998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x v="2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x v="20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x v="20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x v="20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x v="20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x v="20"/>
  </r>
  <r>
    <n v="1.4570000000000001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x v="20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x v="20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x v="20"/>
  </r>
  <r>
    <n v="1.5916819571865444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x v="20"/>
  </r>
  <r>
    <n v="1.0376666666666667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x v="2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x v="20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x v="20"/>
  </r>
  <r>
    <n v="1.12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x v="20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x v="21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x v="21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x v="21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x v="21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x v="21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x v="21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x v="21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x v="21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x v="21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x v="21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x v="21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x v="21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x v="21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x v="21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x v="21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x v="11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x v="11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x v="11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x v="11"/>
  </r>
  <r>
    <n v="1.5164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x v="11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x v="11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x v="11"/>
  </r>
  <r>
    <n v="1.01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x v="11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x v="11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x v="11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x v="11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x v="11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x v="11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x v="11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x v="11"/>
  </r>
  <r>
    <n v="1.04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x v="11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x v="11"/>
  </r>
  <r>
    <n v="1.01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x v="11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x v="11"/>
  </r>
  <r>
    <n v="1.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x v="11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x v="11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x v="11"/>
  </r>
  <r>
    <n v="1.00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x v="11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x v="11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x v="11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x v="11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x v="11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x v="11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x v="11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x v="11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x v="11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x v="11"/>
  </r>
  <r>
    <n v="1.04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x v="11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x v="11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x v="11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x v="11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x v="11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x v="11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x v="11"/>
  </r>
  <r>
    <n v="2.11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x v="11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x v="6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x v="6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x v="6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x v="6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x v="6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x v="6"/>
  </r>
  <r>
    <n v="1.0857142857142856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x v="6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x v="6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x v="6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x v="6"/>
  </r>
  <r>
    <n v="1.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x v="6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x v="6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x v="6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x v="6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x v="6"/>
  </r>
  <r>
    <n v="1.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x v="6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x v="6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x v="6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n v="1.3026085714285716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x v="6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x v="8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x v="8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x v="8"/>
  </r>
  <r>
    <n v="0.11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x v="8"/>
  </r>
  <r>
    <n v="0.1136000000000000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x v="8"/>
  </r>
  <r>
    <n v="1.11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x v="8"/>
  </r>
  <r>
    <n v="0.15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x v="8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x v="8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x v="8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x v="8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x v="8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x v="8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x v="8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x v="8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x v="8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x v="8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x v="8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x v="8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x v="8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x v="8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x v="8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x v="8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x v="8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x v="8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x v="8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x v="8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x v="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x v="8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x v="8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x v="8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x v="8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x v="8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x v="8"/>
  </r>
  <r>
    <n v="6.6339999999999996E-2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x v="8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x v="8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x v="8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x v="8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x v="9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x v="9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x v="9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x v="9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x v="9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x v="9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x v="9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x v="9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x v="9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x v="9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x v="9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x v="9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x v="9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x v="9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x v="9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x v="9"/>
  </r>
  <r>
    <n v="1.73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x v="9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x v="9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x v="9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x v="11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x v="11"/>
  </r>
  <r>
    <n v="1.26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x v="11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x v="11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x v="11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x v="11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x v="11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x v="11"/>
  </r>
  <r>
    <n v="1.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x v="11"/>
  </r>
  <r>
    <n v="1.05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x v="11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x v="11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x v="11"/>
  </r>
  <r>
    <n v="2.52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x v="11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x v="11"/>
  </r>
  <r>
    <n v="2.0335000000000001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x v="11"/>
  </r>
  <r>
    <n v="1.11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x v="11"/>
  </r>
  <r>
    <n v="4.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x v="11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x v="11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x v="11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x v="11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x v="11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x v="11"/>
  </r>
  <r>
    <n v="2.18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x v="11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x v="11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x v="11"/>
  </r>
  <r>
    <n v="1.45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x v="11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x v="11"/>
  </r>
  <r>
    <n v="1.1020000000000001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x v="11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x v="11"/>
  </r>
  <r>
    <n v="1.02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x v="11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x v="11"/>
  </r>
  <r>
    <n v="1.1188571428571428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x v="11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x v="11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x v="11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x v="11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x v="11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x v="11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x v="11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x v="11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x v="11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x v="22"/>
  </r>
  <r>
    <n v="4.1999999999999997E-3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x v="22"/>
  </r>
  <r>
    <n v="1.25E-3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x v="22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x v="22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x v="22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x v="22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x v="22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x v="22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x v="22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x v="22"/>
  </r>
  <r>
    <n v="2.7272727272727271E-2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n v="0.20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x v="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x v="22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x v="22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x v="22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x v="22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x v="22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x v="22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x v="22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x v="22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x v="22"/>
  </r>
  <r>
    <n v="1E-3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x v="22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x v="22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x v="22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x v="22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x v="2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x v="22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x v="2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x v="22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x v="22"/>
  </r>
  <r>
    <n v="1.4999999999999999E-4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x v="22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x v="22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x v="2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x v="22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n v="2.9000000000000001E-2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x v="22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x v="22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x v="22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x v="22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x v="22"/>
  </r>
  <r>
    <n v="1.012446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x v="23"/>
  </r>
  <r>
    <n v="1.08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x v="23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x v="23"/>
  </r>
  <r>
    <n v="1.6319999999999999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x v="23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x v="23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x v="23"/>
  </r>
  <r>
    <n v="1.15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x v="23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x v="23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x v="23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x v="23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x v="23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x v="23"/>
  </r>
  <r>
    <n v="1.20516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x v="23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x v="23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x v="23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x v="23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x v="23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x v="23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x v="23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x v="10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x v="10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x v="10"/>
  </r>
  <r>
    <n v="2.4E-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x v="10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x v="10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x v="10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x v="10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x v="10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x v="10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x v="10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x v="20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x v="20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x v="20"/>
  </r>
  <r>
    <n v="2.7793846153846156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x v="20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x v="20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x v="20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x v="20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x v="20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x v="20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x v="20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x v="20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x v="20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x v="20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x v="20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x v="20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x v="20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x v="20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x v="20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x v="20"/>
  </r>
  <r>
    <n v="1.03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x v="20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x v="20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x v="20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x v="20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x v="20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x v="20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x v="20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x v="20"/>
  </r>
  <r>
    <n v="2.8156666666666665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x v="20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x v="20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x v="20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x v="20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x v="20"/>
  </r>
  <r>
    <n v="1.45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x v="20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x v="20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x v="20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x v="20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x v="20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x v="20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x v="20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x v="20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x v="24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x v="24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x v="24"/>
  </r>
  <r>
    <n v="8.5714285714285715E-2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x v="24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x v="2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x v="24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x v="24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x v="24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x v="24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x v="24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x v="24"/>
  </r>
  <r>
    <n v="0.0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x v="24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x v="24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x v="25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x v="25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x v="25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x v="25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x v="25"/>
  </r>
  <r>
    <n v="0.41399999999999998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x v="25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x v="25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x v="25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x v="25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x v="25"/>
  </r>
  <r>
    <n v="0.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x v="25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x v="25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x v="25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n v="9.2999999999999999E-2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x v="26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x v="26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x v="26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x v="26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x v="26"/>
  </r>
  <r>
    <n v="1.7000000000000001E-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x v="26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x v="26"/>
  </r>
  <r>
    <n v="1.3636363636363637E-4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n v="0.20499999999999999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n v="2.3076923076923078E-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x v="26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x v="26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x v="26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x v="11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x v="11"/>
  </r>
  <r>
    <n v="1.00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x v="11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x v="11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x v="11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x v="11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x v="11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x v="11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x v="11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x v="11"/>
  </r>
  <r>
    <n v="1.25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x v="11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x v="11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x v="11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x v="11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x v="11"/>
  </r>
  <r>
    <n v="1.45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x v="11"/>
  </r>
  <r>
    <n v="1.05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x v="11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x v="11"/>
  </r>
  <r>
    <n v="1.12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x v="11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x v="11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x v="11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x v="11"/>
  </r>
  <r>
    <n v="1.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x v="11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x v="11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x v="11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x v="11"/>
  </r>
  <r>
    <n v="1.00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x v="11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x v="11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x v="11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x v="11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x v="11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x v="11"/>
  </r>
  <r>
    <n v="1.00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x v="11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x v="11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x v="11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x v="11"/>
  </r>
  <r>
    <n v="1.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x v="11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x v="11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x v="11"/>
  </r>
  <r>
    <n v="1.01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x v="27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x v="27"/>
  </r>
  <r>
    <n v="1.2470000000000001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x v="27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x v="27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x v="27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x v="27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x v="27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x v="27"/>
  </r>
  <r>
    <n v="1.415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x v="27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x v="27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x v="27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x v="27"/>
  </r>
  <r>
    <n v="1.4286666666666668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x v="27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x v="27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x v="27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x v="27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x v="27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x v="27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x v="27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x v="27"/>
  </r>
  <r>
    <n v="1.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x v="27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x v="27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x v="27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x v="27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x v="27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x v="27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x v="27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x v="27"/>
  </r>
  <r>
    <n v="1.00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x v="27"/>
  </r>
  <r>
    <n v="1.12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x v="27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x v="27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x v="27"/>
  </r>
  <r>
    <n v="1.37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x v="27"/>
  </r>
  <r>
    <n v="1.15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x v="27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x v="27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x v="27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x v="27"/>
  </r>
  <r>
    <n v="1.17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x v="28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x v="28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n v="1.0912500000000001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x v="28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x v="28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x v="28"/>
  </r>
  <r>
    <n v="1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x v="28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x v="28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x v="28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x v="28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x v="28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x v="28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x v="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  <x v="28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x v="28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n v="6.0606060606060605E-5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x v="28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x v="28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x v="28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x v="28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x v="28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x v="28"/>
  </r>
  <r>
    <n v="4.8571428571428571E-2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x v="28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x v="28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x v="28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x v="28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x v="28"/>
  </r>
  <r>
    <n v="2.142857142857143E-3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x v="28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x v="28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x v="28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x v="28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x v="28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x v="28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x v="28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x v="28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x v="28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x v="28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x v="28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x v="28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x v="28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x v="28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n v="7.3333333333333332E-3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x v="28"/>
  </r>
  <r>
    <n v="4.0000000000000001E-3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x v="28"/>
  </r>
  <r>
    <n v="1.10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x v="2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x v="20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x v="20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x v="20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x v="20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x v="20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x v="20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x v="20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x v="20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x v="20"/>
  </r>
  <r>
    <n v="1.02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x v="20"/>
  </r>
  <r>
    <n v="2.6016666666666666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x v="20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x v="20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x v="20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x v="20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x v="20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x v="20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x v="20"/>
  </r>
  <r>
    <n v="1.06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x v="20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x v="20"/>
  </r>
  <r>
    <n v="1.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x v="20"/>
  </r>
  <r>
    <n v="8.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x v="20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x v="20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x v="20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x v="20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x v="20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x v="20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x v="20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x v="20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x v="20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x v="20"/>
  </r>
  <r>
    <n v="0.15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x v="20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x v="20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x v="20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x v="20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x v="20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x v="20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x v="20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x v="20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x v="20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x v="20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x v="20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x v="20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x v="20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x v="20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x v="20"/>
  </r>
  <r>
    <n v="0.15329999999999999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x v="20"/>
  </r>
  <r>
    <n v="1.3818181818181818E-2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x v="20"/>
  </r>
  <r>
    <n v="3.5666666666666666E-2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x v="20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x v="20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x v="20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x v="20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x v="20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x v="20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x v="20"/>
  </r>
  <r>
    <n v="1.7457500000000001E-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x v="20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x v="20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x v="20"/>
  </r>
  <r>
    <n v="0.48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x v="20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x v="20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x v="20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x v="20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x v="20"/>
  </r>
  <r>
    <n v="0.1106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x v="20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x v="20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x v="20"/>
  </r>
  <r>
    <n v="3.3333333333333333E-2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x v="20"/>
  </r>
  <r>
    <n v="7.407407407407407E-4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x v="20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x v="20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x v="20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x v="20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x v="20"/>
  </r>
  <r>
    <n v="2.036E-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x v="20"/>
  </r>
  <r>
    <n v="0.52327777777777773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x v="20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x v="20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x v="20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x v="20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x v="11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x v="11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x v="11"/>
  </r>
  <r>
    <n v="1.00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x v="11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x v="11"/>
  </r>
  <r>
    <n v="1.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x v="11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x v="11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x v="11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x v="11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x v="11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x v="11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n v="1.1805000000000001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x v="11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x v="11"/>
  </r>
  <r>
    <n v="2.0034000000000001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x v="11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x v="11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x v="11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x v="11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x v="11"/>
  </r>
  <r>
    <n v="1.017500000000000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x v="11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x v="11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x v="11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x v="11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x v="11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x v="11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x v="11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x v="11"/>
  </r>
  <r>
    <n v="1.00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x v="11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x v="11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x v="11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x v="11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x v="11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x v="11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x v="11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x v="11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x v="11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x v="11"/>
  </r>
  <r>
    <n v="1.31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x v="11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x v="11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x v="18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x v="18"/>
  </r>
  <r>
    <n v="4.0000000000000001E-3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x v="18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x v="18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x v="18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x v="18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x v="18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x v="18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x v="18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n v="5.1000000000000004E-3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x v="18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x v="18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x v="18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n v="0.20080000000000001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x v="18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x v="14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x v="14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x v="14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x v="14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x v="14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x v="14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x v="14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x v="14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x v="14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x v="14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x v="14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x v="14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x v="14"/>
  </r>
  <r>
    <n v="1.14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x v="14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x v="14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x v="14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x v="14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x v="14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x v="14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x v="29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x v="29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x v="29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x v="29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x v="29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x v="29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x v="29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x v="29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x v="29"/>
  </r>
  <r>
    <n v="1.3270833333333334E-2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x v="29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5.1000000000000004E-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n v="0.52570512820512816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x v="29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x v="29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x v="29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x v="29"/>
  </r>
  <r>
    <n v="1.3680000000000001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n v="1.15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x v="14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x v="14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x v="1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x v="14"/>
  </r>
  <r>
    <n v="1.03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x v="14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x v="1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x v="14"/>
  </r>
  <r>
    <n v="1.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x v="14"/>
  </r>
  <r>
    <n v="1.20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x v="14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x v="14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x v="14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x v="14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x v="14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x v="14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x v="14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x v="14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x v="14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x v="14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x v="30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x v="30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x v="30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x v="30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x v="30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x v="30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x v="30"/>
  </r>
  <r>
    <n v="8.00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x v="30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x v="30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x v="30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x v="30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x v="30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x v="30"/>
  </r>
  <r>
    <n v="6.9894800000000004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x v="30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x v="30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x v="30"/>
  </r>
  <r>
    <n v="1.6750470000000002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x v="30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x v="30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x v="30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x v="30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x v="30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x v="30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x v="30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x v="30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x v="30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x v="30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x v="30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x v="30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x v="30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x v="30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x v="30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x v="30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x v="30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x v="30"/>
  </r>
  <r>
    <n v="2.0870837499999997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x v="30"/>
  </r>
  <r>
    <n v="3.4660000000000002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x v="30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x v="30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x v="30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x v="30"/>
  </r>
  <r>
    <n v="3.5482402000000004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x v="30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x v="31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x v="31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x v="31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x v="31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x v="31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n v="0.42472727272727273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x v="31"/>
  </r>
  <r>
    <n v="4.1666666666666666E-3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x v="31"/>
  </r>
  <r>
    <n v="7.0000000000000007E-2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x v="31"/>
  </r>
  <r>
    <n v="1.3333333333333333E-3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x v="31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x v="31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x v="3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x v="31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x v="31"/>
  </r>
  <r>
    <n v="7.6129032258064515E-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x v="31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x v="3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x v="30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x v="30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x v="30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x v="30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x v="30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x v="30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x v="30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x v="30"/>
  </r>
  <r>
    <n v="3.2005299999999997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x v="30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x v="30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x v="30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x v="30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x v="30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x v="30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x v="30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x v="30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x v="30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x v="30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x v="30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x v="30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x v="30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x v="30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x v="30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x v="30"/>
  </r>
  <r>
    <n v="1.334830799999999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x v="30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x v="30"/>
  </r>
  <r>
    <n v="1.26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x v="30"/>
  </r>
  <r>
    <n v="3.612000000000000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x v="30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x v="30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x v="30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x v="30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x v="30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x v="30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x v="30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x v="30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x v="30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x v="30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x v="30"/>
  </r>
  <r>
    <n v="2.48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x v="30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x v="30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x v="30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x v="30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x v="30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x v="30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x v="30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x v="3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x v="30"/>
  </r>
  <r>
    <n v="1.20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x v="30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x v="30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x v="30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x v="30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x v="30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x v="30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x v="30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x v="30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x v="30"/>
  </r>
  <r>
    <n v="1.68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x v="3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x v="30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x v="30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x v="30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x v="30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x v="30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x v="30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x v="30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x v="30"/>
  </r>
  <r>
    <n v="1.26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x v="30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x v="30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x v="30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x v="30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x v="30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x v="30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x v="30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x v="30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x v="30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x v="30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x v="30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x v="30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x v="30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x v="14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x v="14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x v="14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x v="14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x v="14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x v="14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x v="14"/>
  </r>
  <r>
    <n v="1.2040040000000001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x v="14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x v="14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x v="14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x v="14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x v="14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x v="14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x v="14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x v="14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x v="14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x v="14"/>
  </r>
  <r>
    <n v="1.3236666666666668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x v="14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x v="14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x v="14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x v="14"/>
  </r>
  <r>
    <n v="1.46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x v="14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x v="14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x v="14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x v="14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x v="14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1.00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x v="14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x v="14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x v="14"/>
  </r>
  <r>
    <n v="1.04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x v="14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x v="14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x v="14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x v="14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x v="14"/>
  </r>
  <r>
    <n v="1.34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x v="14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x v="14"/>
  </r>
  <r>
    <n v="1.00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x v="14"/>
  </r>
  <r>
    <n v="5.6800000000000002E-3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x v="17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x v="17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x v="17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n v="0.28842857142857142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x v="17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x v="17"/>
  </r>
  <r>
    <n v="2.0238095238095236E-3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x v="17"/>
  </r>
  <r>
    <n v="0.0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x v="17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x v="17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x v="17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x v="17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x v="17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x v="17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x v="17"/>
  </r>
  <r>
    <n v="0.12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x v="17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x v="17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x v="17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x v="17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x v="17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n v="1.7098591549295775E-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x v="17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x v="17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n v="6.9641025641025639E-3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x v="17"/>
  </r>
  <r>
    <n v="0.0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x v="17"/>
  </r>
  <r>
    <n v="8.0999999999999996E-3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x v="17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x v="17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x v="17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x v="17"/>
  </r>
  <r>
    <n v="8.0000000000000002E-3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.3E-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n v="2.6660714285714284E-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x v="17"/>
  </r>
  <r>
    <n v="0.28192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x v="17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x v="17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x v="17"/>
  </r>
  <r>
    <n v="1.15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x v="11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x v="11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x v="11"/>
  </r>
  <r>
    <n v="1.02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x v="11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x v="11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x v="11"/>
  </r>
  <r>
    <n v="1.2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x v="11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x v="11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x v="11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x v="11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x v="11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x v="11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x v="11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x v="11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x v="11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x v="11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x v="11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x v="11"/>
  </r>
  <r>
    <n v="1.614000000000000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x v="11"/>
  </r>
  <r>
    <n v="1.07184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x v="11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x v="32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x v="32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x v="32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x v="32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x v="32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x v="32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x v="32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x v="32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x v="32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x v="32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x v="32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x v="32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x v="32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x v="32"/>
  </r>
  <r>
    <n v="1.2032608695652174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x v="32"/>
  </r>
  <r>
    <n v="1.1383571428571428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x v="32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x v="32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x v="32"/>
  </r>
  <r>
    <n v="1.4697777777777778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x v="32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x v="32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x v="15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x v="15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x v="15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x v="15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x v="15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x v="15"/>
  </r>
  <r>
    <n v="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x v="15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x v="15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x v="15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x v="15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x v="15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x v="15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x v="15"/>
  </r>
  <r>
    <n v="1.5636363636363637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x v="15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x v="15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x v="15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x v="15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x v="15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x v="15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x v="32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x v="32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x v="32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x v="32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x v="32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x v="32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x v="32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x v="32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x v="32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x v="32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x v="32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x v="32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x v="32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x v="32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x v="32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x v="32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x v="32"/>
  </r>
  <r>
    <n v="1.3740000000000001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x v="32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x v="32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x v="32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x v="32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x v="32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x v="32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x v="32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x v="32"/>
  </r>
  <r>
    <n v="1.0445405405405406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x v="32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x v="32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x v="32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x v="32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x v="32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x v="32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x v="32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x v="32"/>
  </r>
  <r>
    <n v="2.866582278481012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x v="32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x v="32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x v="32"/>
  </r>
  <r>
    <n v="1.4650000000000001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x v="32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x v="32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x v="32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x v="32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x v="32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x v="32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x v="32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x v="32"/>
  </r>
  <r>
    <n v="3.2026666666666666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x v="32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x v="32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x v="32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x v="32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x v="32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x v="32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x v="32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x v="32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x v="32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x v="32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x v="32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x v="32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x v="32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x v="32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x v="32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x v="11"/>
  </r>
  <r>
    <n v="1.8533333333333333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x v="11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x v="11"/>
  </r>
  <r>
    <n v="1.06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x v="11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x v="11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x v="11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x v="11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x v="11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x v="11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x v="11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x v="11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x v="11"/>
  </r>
  <r>
    <n v="1.0823529411764705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x v="11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x v="11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x v="11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x v="11"/>
  </r>
  <r>
    <n v="1.00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x v="11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x v="11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x v="11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x v="11"/>
  </r>
  <r>
    <n v="1.33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x v="1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x v="14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x v="14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x v="14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x v="14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x v="14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x v="14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x v="14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x v="14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x v="14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x v="14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x v="14"/>
  </r>
  <r>
    <n v="1.7584040000000001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x v="14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x v="14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x v="14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x v="14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x v="14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x v="14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x v="14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x v="14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x v="33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x v="33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n v="0.20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x v="33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x v="33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x v="33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x v="33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x v="33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x v="33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x v="33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x v="33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x v="33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x v="33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x v="3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x v="33"/>
  </r>
  <r>
    <n v="1.10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x v="33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x v="33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x v="33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x v="33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x v="7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x v="7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x v="7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x v="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x v="7"/>
  </r>
  <r>
    <n v="5.7142857142857143E-3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x v="7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x v="7"/>
  </r>
  <r>
    <n v="7.1428571428571429E-4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x v="7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x v="7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x v="7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x v="7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x v="7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x v="7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x v="7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x v="7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x v="7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x v="7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x v="7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x v="7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x v="7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n v="5.8823529411764708E-5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x v="7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x v="7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x v="7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x v="7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x v="7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x v="7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x v="7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x v="7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x v="7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x v="7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x v="7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x v="7"/>
  </r>
  <r>
    <n v="1.25E-3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x v="7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x v="7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x v="7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x v="7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x v="7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x v="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x v="7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x v="19"/>
  </r>
  <r>
    <n v="4.3333333333333331E-3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x v="19"/>
  </r>
  <r>
    <n v="0.22520000000000001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x v="19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x v="19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x v="19"/>
  </r>
  <r>
    <n v="2E-3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x v="19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x v="19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x v="1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x v="19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x v="19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x v="19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x v="19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x v="19"/>
  </r>
  <r>
    <n v="2.0000000000000001E-4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x v="19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x v="19"/>
  </r>
  <r>
    <n v="1.6666666666666666E-4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n v="2E-3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n v="1.3333333333333334E-4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n v="1.24E-2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x v="19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x v="19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n v="2.8571428571428571E-5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x v="19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x v="19"/>
  </r>
  <r>
    <n v="2.0000000000000002E-5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x v="19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x v="19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x v="19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x v="19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n v="1.07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x v="33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x v="33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x v="33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x v="33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x v="33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x v="33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x v="33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x v="33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x v="33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x v="33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x v="33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x v="33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x v="33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x v="33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x v="33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x v="33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x v="33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x v="33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x v="33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x v="14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x v="14"/>
  </r>
  <r>
    <n v="1.16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x v="14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x v="14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x v="14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x v="14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x v="14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x v="14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x v="14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x v="14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x v="14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x v="14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x v="14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x v="14"/>
  </r>
  <r>
    <n v="1.05022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x v="14"/>
  </r>
  <r>
    <n v="1.71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x v="14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x v="14"/>
  </r>
  <r>
    <n v="1.3344333333333334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x v="14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x v="14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x v="14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x v="14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x v="14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x v="14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x v="14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x v="14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x v="14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x v="14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x v="14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x v="14"/>
  </r>
  <r>
    <n v="1.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x v="14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x v="14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x v="14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x v="14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x v="14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x v="14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x v="14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x v="14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x v="34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x v="34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x v="34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x v="34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x v="34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x v="3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x v="34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x v="34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x v="34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x v="34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x v="34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x v="34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x v="34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x v="34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x v="34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x v="3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x v="34"/>
  </r>
  <r>
    <n v="4.3333333333333331E-4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x v="3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x v="34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x v="35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x v="35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x v="35"/>
  </r>
  <r>
    <n v="1.01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x v="35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x v="35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x v="35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x v="35"/>
  </r>
  <r>
    <n v="1.04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x v="35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x v="35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x v="35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x v="35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x v="35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n v="1.03775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x v="35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x v="35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n v="1.130176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x v="35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x v="35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x v="35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x v="35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x v="35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x v="35"/>
  </r>
  <r>
    <n v="1.00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x v="35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x v="35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x v="35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x v="35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x v="35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x v="35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x v="35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x v="35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x v="35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x v="35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x v="35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x v="35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x v="35"/>
  </r>
  <r>
    <n v="1.18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x v="35"/>
  </r>
  <r>
    <n v="1.08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x v="35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x v="35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x v="19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x v="19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x v="19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x v="19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x v="19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x v="19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x v="19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x v="1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x v="1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x v="19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x v="19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x v="19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x v="19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x v="19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x v="19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x v="19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x v="19"/>
  </r>
  <r>
    <n v="1.1111111111111112E-5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n v="5.0000000000000001E-3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x v="19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n v="1.6666666666666668E-3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x v="19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x v="19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x v="19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x v="19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n v="0.1216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x v="19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x v="19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x v="19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x v="19"/>
  </r>
  <r>
    <n v="9.9546510341776348E-3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x v="19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x v="36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x v="36"/>
  </r>
  <r>
    <n v="1.01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x v="36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x v="36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x v="36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x v="36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x v="36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x v="36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x v="36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x v="36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x v="36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x v="36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x v="36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x v="36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x v="36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x v="36"/>
  </r>
  <r>
    <n v="1.05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x v="36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x v="36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x v="36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x v="36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x v="36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x v="36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x v="36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x v="36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x v="36"/>
  </r>
  <r>
    <n v="1.1036948748510131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x v="36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x v="36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x v="36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x v="36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x v="36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x v="36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x v="36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x v="36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x v="36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x v="36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x v="36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x v="36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x v="36"/>
  </r>
  <r>
    <n v="0.0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x v="36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x v="36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x v="36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x v="36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x v="36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x v="36"/>
  </r>
  <r>
    <n v="9.9200000000000004E-4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x v="36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x v="36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x v="36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x v="36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x v="36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x v="36"/>
  </r>
  <r>
    <n v="0.21033333333333334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x v="36"/>
  </r>
  <r>
    <n v="0.11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x v="36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x v="36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x v="36"/>
  </r>
  <r>
    <n v="2.720408163265306E-2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x v="36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x v="36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x v="37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x v="37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x v="37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x v="37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x v="37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x v="37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x v="37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x v="37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x v="37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x v="37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x v="37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x v="37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x v="37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x v="37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x v="37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n v="8.6250000000000007E-3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x v="19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x v="19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x v="19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x v="19"/>
  </r>
  <r>
    <n v="1.48E-3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x v="19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x v="19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x v="19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x v="19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n v="4.7333333333333333E-3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x v="19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x v="19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x v="19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x v="19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x v="19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x v="19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x v="38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x v="38"/>
  </r>
  <r>
    <n v="1.03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x v="38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x v="38"/>
  </r>
  <r>
    <n v="0.10539393939393939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x v="38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x v="38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x v="38"/>
  </r>
  <r>
    <n v="2.33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x v="38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x v="38"/>
  </r>
  <r>
    <n v="1.5390035000000002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x v="38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x v="38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x v="38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x v="38"/>
  </r>
  <r>
    <n v="1.16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x v="38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x v="38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x v="38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x v="38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x v="38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x v="38"/>
  </r>
  <r>
    <n v="1.18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x v="38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x v="30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x v="30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x v="30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x v="30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x v="30"/>
  </r>
  <r>
    <n v="1.05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x v="30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x v="30"/>
  </r>
  <r>
    <n v="2.0182666666666669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x v="30"/>
  </r>
  <r>
    <n v="1.04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x v="30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x v="30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x v="30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x v="30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x v="30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x v="30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x v="30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x v="30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x v="30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x v="30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x v="30"/>
  </r>
  <r>
    <n v="4.3750000000000004E-3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x v="39"/>
  </r>
  <r>
    <n v="0.2923999999999999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x v="39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x v="39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x v="39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x v="39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x v="39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x v="39"/>
  </r>
  <r>
    <n v="1.0999999999999999E-2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x v="39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x v="39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x v="39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x v="39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x v="39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x v="39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x v="39"/>
  </r>
  <r>
    <n v="6.6666666666666671E-3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x v="39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x v="39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n v="2.2842639593908631E-3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x v="39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x v="39"/>
  </r>
  <r>
    <n v="0.0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x v="39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x v="39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x v="39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x v="39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x v="39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x v="39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x v="39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x v="39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x v="39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x v="6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x v="6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x v="6"/>
  </r>
  <r>
    <n v="1.0468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x v="6"/>
  </r>
  <r>
    <n v="1.17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x v="6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x v="6"/>
  </r>
  <r>
    <n v="1.02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1.01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x v="6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x v="6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x v="6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x v="6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x v="6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x v="6"/>
  </r>
  <r>
    <n v="1.15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x v="6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x v="6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x v="6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x v="6"/>
  </r>
  <r>
    <n v="1.3320000000000001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x v="6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x v="6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x v="6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x v="6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x v="6"/>
  </r>
  <r>
    <n v="1.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x v="6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x v="6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x v="6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x v="6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x v="6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x v="6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x v="6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x v="6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x v="6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x v="6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x v="6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x v="6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x v="6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x v="6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x v="6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x v="6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x v="6"/>
  </r>
  <r>
    <n v="1.16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x v="6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x v="6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x v="6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x v="6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x v="6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x v="6"/>
  </r>
  <r>
    <n v="1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x v="6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x v="6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x v="6"/>
  </r>
  <r>
    <n v="1.0825925925925926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x v="6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x v="6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x v="6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x v="6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x v="6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x v="6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x v="6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x v="6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x v="6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x v="6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x v="6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x v="6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x v="6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x v="6"/>
  </r>
  <r>
    <n v="0.0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x v="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x v="6"/>
  </r>
  <r>
    <n v="1.9E-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x v="6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x v="6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x v="6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x v="6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x v="6"/>
  </r>
  <r>
    <n v="1.7500000000000002E-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x v="6"/>
  </r>
  <r>
    <n v="0.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x v="6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x v="6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n v="1.6E-2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x v="6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x v="6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x v="6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x v="6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x v="6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x v="6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x v="6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x v="6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x v="6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x v="6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x v="6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x v="6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x v="6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x v="6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x v="6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x v="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x v="6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x v="6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x v="6"/>
  </r>
  <r>
    <n v="0.32500000000000001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x v="6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x v="6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x v="6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x v="6"/>
  </r>
  <r>
    <n v="5.0000000000000001E-3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x v="6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x v="6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x v="6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x v="6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x v="6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x v="6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x v="6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x v="6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x v="6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x v="6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x v="6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x v="6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x v="6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x v="6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x v="6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n v="4.0000000000000003E-5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x v="6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x v="6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x v="6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x v="6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x v="6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x v="40"/>
  </r>
  <r>
    <n v="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x v="4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x v="40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x v="40"/>
  </r>
  <r>
    <n v="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x v="40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x v="40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x v="40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x v="40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x v="40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x v="40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x v="40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x v="40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x v="40"/>
  </r>
  <r>
    <n v="1.33333333333333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x v="40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x v="40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x v="40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x v="40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x v="3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x v="38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x v="38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x v="38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x v="38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x v="3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x v="38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x v="38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x v="38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x v="38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x v="38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x v="38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x v="38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x v="38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x v="3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x v="38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x v="6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x v="6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x v="6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x v="6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x v="6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x v="6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x v="6"/>
  </r>
  <r>
    <n v="1.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x v="6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x v="6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x v="6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x v="6"/>
  </r>
  <r>
    <n v="1.05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x v="6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x v="6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x v="6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x v="6"/>
  </r>
  <r>
    <n v="1.71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x v="6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x v="6"/>
  </r>
  <r>
    <n v="1.01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x v="6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x v="6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x v="38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x v="38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x v="38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x v="38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x v="38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x v="38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x v="38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x v="38"/>
  </r>
  <r>
    <n v="1.76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x v="38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x v="38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x v="38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x v="38"/>
  </r>
  <r>
    <n v="1.0029999999999999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x v="38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x v="38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x v="38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x v="38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x v="38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x v="38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x v="38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x v="38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x v="38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x v="38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x v="38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x v="38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x v="38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x v="38"/>
  </r>
  <r>
    <n v="1.8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x v="38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x v="38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x v="38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x v="38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x v="38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x v="38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x v="38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x v="38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x v="38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x v="38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x v="38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x v="38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x v="38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x v="38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x v="38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x v="38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x v="38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x v="38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x v="38"/>
  </r>
  <r>
    <n v="1.6801999999999999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x v="38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x v="38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x v="38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x v="38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x v="38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x v="38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x v="38"/>
  </r>
  <r>
    <n v="1.08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x v="38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x v="38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x v="38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x v="38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x v="38"/>
  </r>
  <r>
    <n v="1.07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x v="38"/>
  </r>
  <r>
    <n v="1.10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x v="38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x v="38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x v="38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x v="38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x v="38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x v="38"/>
  </r>
  <r>
    <n v="1.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x v="38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x v="38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x v="38"/>
  </r>
  <r>
    <n v="1.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x v="38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x v="38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x v="3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x v="38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x v="38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x v="38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x v="38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x v="38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x v="38"/>
  </r>
  <r>
    <n v="0.19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x v="38"/>
  </r>
  <r>
    <n v="0.11294666666666667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x v="38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x v="38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x v="38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x v="38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x v="38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x v="38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x v="38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x v="38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x v="38"/>
  </r>
  <r>
    <n v="0.15060000000000001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x v="38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x v="38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x v="38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x v="38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x v="38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x v="38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x v="38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x v="38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x v="38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x v="38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x v="38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x v="38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x v="38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x v="38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x v="38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x v="38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x v="38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x v="38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x v="38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x v="38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x v="38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x v="38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x v="38"/>
  </r>
  <r>
    <n v="2.6829268292682929E-3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x v="38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x v="38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x v="38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x v="38"/>
  </r>
  <r>
    <n v="5.1999999999999995E-4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x v="38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x v="38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x v="38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x v="3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x v="38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n v="0.57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n v="1E-3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x v="38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n v="0.582914572864321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x v="38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x v="38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x v="38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x v="3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x v="38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x v="6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n v="3.7499999999999999E-2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x v="6"/>
  </r>
  <r>
    <n v="0.15731707317073171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x v="6"/>
  </r>
  <r>
    <n v="3.3333333333333332E-4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x v="6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x v="6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x v="6"/>
  </r>
  <r>
    <n v="1.27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x v="6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x v="6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x v="6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x v="6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x v="6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x v="6"/>
  </r>
  <r>
    <n v="0.10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x v="6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x v="6"/>
  </r>
  <r>
    <n v="1.3116666666666668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x v="6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x v="6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x v="6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x v="6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x v="6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x v="6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x v="6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x v="6"/>
  </r>
  <r>
    <n v="1.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x v="6"/>
  </r>
  <r>
    <n v="1.1399999999999999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x v="6"/>
  </r>
  <r>
    <n v="1.33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x v="6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x v="6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x v="6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x v="6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x v="6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x v="6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x v="6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x v="6"/>
  </r>
  <r>
    <n v="1.16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x v="6"/>
  </r>
  <r>
    <n v="1.24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x v="6"/>
  </r>
  <r>
    <n v="1.030125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x v="6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x v="6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x v="6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x v="6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x v="6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x v="6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x v="6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x v="6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x v="6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x v="6"/>
  </r>
  <r>
    <n v="1.14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x v="6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x v="6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x v="6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x v="6"/>
  </r>
  <r>
    <n v="1.09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x v="6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x v="6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x v="6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x v="6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x v="6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x v="40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x v="40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x v="40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x v="40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x v="40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x v="4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x v="40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x v="40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n v="0.114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x v="40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x v="40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x v="40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x v="40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x v="40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x v="4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x v="40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x v="4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x v="40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x v="4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x v="6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x v="6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x v="6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x v="6"/>
  </r>
  <r>
    <n v="1.26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x v="6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x v="6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x v="6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x v="6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x v="6"/>
  </r>
  <r>
    <n v="1.16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x v="6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x v="6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x v="6"/>
  </r>
  <r>
    <n v="1.00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x v="6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x v="6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x v="6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x v="6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x v="6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x v="6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x v="6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n v="1.02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x v="6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x v="6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x v="6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x v="6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x v="6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x v="6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x v="6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x v="6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x v="6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x v="6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x v="6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x v="6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x v="6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x v="6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x v="6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x v="6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x v="6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x v="6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x v="6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x v="6"/>
  </r>
  <r>
    <n v="1.00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x v="6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x v="6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x v="6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x v="6"/>
  </r>
  <r>
    <n v="1.27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x v="6"/>
  </r>
  <r>
    <n v="1.01825000000000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x v="6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x v="6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x v="6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x v="6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x v="6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x v="6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x v="6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x v="6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x v="6"/>
  </r>
  <r>
    <n v="1.03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x v="6"/>
  </r>
  <r>
    <n v="1.12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x v="6"/>
  </r>
  <r>
    <n v="1.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x v="6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x v="6"/>
  </r>
  <r>
    <n v="1.31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x v="6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x v="6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x v="6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n v="1.3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x v="6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x v="6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x v="6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x v="6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x v="6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x v="6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x v="6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x v="6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x v="6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x v="6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x v="6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x v="6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x v="6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x v="6"/>
  </r>
  <r>
    <n v="1.121024204840968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x v="6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x v="6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x v="6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x v="6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x v="6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x v="6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x v="6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x v="6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x v="6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x v="6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x v="6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x v="6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x v="6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x v="6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x v="6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x v="6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x v="6"/>
  </r>
  <r>
    <n v="1.03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x v="6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x v="6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x v="6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x v="6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x v="6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x v="6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x v="6"/>
  </r>
  <r>
    <n v="1.5942857142857143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n v="1.0007692307692309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x v="6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x v="6"/>
  </r>
  <r>
    <n v="1.000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x v="6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x v="6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x v="6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x v="6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x v="6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x v="6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x v="6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x v="6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x v="6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x v="6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x v="6"/>
  </r>
  <r>
    <n v="1.01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x v="6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x v="6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x v="6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x v="6"/>
  </r>
  <r>
    <n v="1.1679999999999999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x v="6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x v="6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x v="6"/>
  </r>
  <r>
    <n v="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x v="6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x v="6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x v="6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x v="6"/>
  </r>
  <r>
    <n v="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x v="6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x v="6"/>
  </r>
  <r>
    <n v="1.02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x v="6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x v="6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x v="6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x v="6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x v="6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x v="6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x v="6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x v="6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x v="6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x v="6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x v="6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x v="6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x v="6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x v="6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x v="6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x v="6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x v="6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x v="6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x v="6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x v="6"/>
  </r>
  <r>
    <n v="1.06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x v="6"/>
  </r>
  <r>
    <n v="1.01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x v="6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x v="6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x v="6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x v="6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x v="6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x v="6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x v="6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x v="6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x v="6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x v="6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x v="6"/>
  </r>
  <r>
    <n v="1.38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x v="6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x v="6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x v="6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x v="6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x v="6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x v="6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x v="6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x v="6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x v="6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x v="6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x v="6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x v="6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x v="6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x v="6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x v="6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x v="6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x v="6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x v="6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x v="6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x v="6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x v="6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x v="6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x v="6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n v="1.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x v="6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x v="6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x v="6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x v="6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x v="6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x v="6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x v="6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x v="6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x v="6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x v="6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x v="6"/>
  </r>
  <r>
    <n v="1.0031000000000001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x v="6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x v="6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x v="6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x v="6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x v="6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x v="6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x v="6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x v="6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x v="6"/>
  </r>
  <r>
    <n v="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x v="6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x v="6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x v="6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x v="6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x v="6"/>
  </r>
  <r>
    <n v="1.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x v="6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x v="6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x v="6"/>
  </r>
  <r>
    <n v="1.4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x v="6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x v="6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x v="6"/>
  </r>
  <r>
    <n v="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x v="6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x v="6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x v="6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x v="6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x v="6"/>
  </r>
  <r>
    <n v="1.09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x v="6"/>
  </r>
  <r>
    <n v="1.0026315789473683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x v="6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x v="6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x v="6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x v="6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x v="6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x v="6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x v="6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x v="6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x v="6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x v="6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x v="6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x v="6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x v="6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x v="6"/>
  </r>
  <r>
    <n v="1.07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x v="6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x v="6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x v="6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x v="6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x v="6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x v="6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x v="6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x v="6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x v="6"/>
  </r>
  <r>
    <n v="1.40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x v="6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x v="6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x v="6"/>
  </r>
  <r>
    <n v="1.9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x v="6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x v="6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x v="6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x v="6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x v="6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x v="6"/>
  </r>
  <r>
    <n v="1.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x v="6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x v="6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x v="6"/>
  </r>
  <r>
    <n v="1.5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x v="6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x v="6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x v="6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x v="6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x v="6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x v="6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x v="6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x v="6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x v="6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x v="6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x v="6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x v="6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x v="6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x v="6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x v="6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x v="6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x v="6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x v="6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x v="6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x v="6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x v="6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x v="6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x v="6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x v="6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x v="6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x v="6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x v="6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x v="6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x v="6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x v="6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x v="6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x v="6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x v="6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x v="6"/>
  </r>
  <r>
    <n v="1.01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x v="6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x v="6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x v="6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x v="6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x v="6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x v="6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x v="6"/>
  </r>
  <r>
    <n v="1.01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x v="6"/>
  </r>
  <r>
    <n v="1.00750000000000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x v="6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x v="6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x v="6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x v="6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x v="6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x v="6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x v="6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x v="6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x v="6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n v="1.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x v="6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x v="6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x v="6"/>
  </r>
  <r>
    <n v="1.5620000000000001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x v="6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x v="6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x v="6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x v="6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x v="6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x v="6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x v="6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x v="6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x v="6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x v="6"/>
  </r>
  <r>
    <n v="1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x v="6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x v="6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x v="6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x v="6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x v="6"/>
  </r>
  <r>
    <n v="1.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x v="6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x v="6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x v="6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x v="6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x v="6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x v="6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x v="6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x v="6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x v="6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x v="6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x v="6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x v="6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x v="6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x v="6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x v="6"/>
  </r>
  <r>
    <n v="1.00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x v="6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x v="6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x v="6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x v="6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x v="6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x v="6"/>
  </r>
  <r>
    <n v="1.14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x v="6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x v="6"/>
  </r>
  <r>
    <n v="1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x v="6"/>
  </r>
  <r>
    <n v="1.02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x v="6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x v="6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x v="6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x v="6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x v="6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x v="6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x v="6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x v="6"/>
  </r>
  <r>
    <n v="2.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x v="6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x v="6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x v="6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x v="6"/>
  </r>
  <r>
    <n v="1.0942666666666667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x v="6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x v="6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x v="6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x v="6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x v="6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x v="6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x v="6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x v="6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x v="6"/>
  </r>
  <r>
    <n v="1.1850000000000001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x v="6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x v="6"/>
  </r>
  <r>
    <n v="1.10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x v="6"/>
  </r>
  <r>
    <n v="2.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x v="6"/>
  </r>
  <r>
    <n v="1.3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x v="6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x v="6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x v="6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x v="6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x v="6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x v="6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x v="6"/>
  </r>
  <r>
    <n v="1.054545454545454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n v="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x v="6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x v="6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x v="6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x v="6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x v="6"/>
  </r>
  <r>
    <n v="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x v="6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x v="6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x v="6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x v="6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x v="6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x v="6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x v="6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x v="6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x v="6"/>
  </r>
  <r>
    <n v="1.00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x v="6"/>
  </r>
  <r>
    <n v="1.2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x v="6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x v="6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x v="6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x v="6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x v="6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x v="40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x v="40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x v="40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x v="40"/>
  </r>
  <r>
    <n v="0.36457142857142855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x v="40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x v="40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x v="40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x v="4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x v="40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x v="4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x v="40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x v="40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x v="40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n v="1.003825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x v="6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x v="6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x v="6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x v="6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x v="6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x v="6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x v="6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x v="6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x v="6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1.00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x v="6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x v="6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x v="6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x v="6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x v="6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x v="6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n v="1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x v="6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x v="6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x v="6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x v="6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x v="6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x v="6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x v="6"/>
  </r>
  <r>
    <n v="1.13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x v="6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x v="6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x v="6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x v="6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x v="6"/>
  </r>
  <r>
    <n v="1.02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x v="6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x v="6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x v="6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x v="6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x v="6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x v="6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x v="6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x v="6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x v="6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x v="6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x v="6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x v="6"/>
  </r>
  <r>
    <n v="1.2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x v="6"/>
  </r>
  <r>
    <n v="1.27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x v="6"/>
  </r>
  <r>
    <n v="1.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x v="6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x v="6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x v="6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x v="6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x v="6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x v="6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n v="1.21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x v="6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x v="6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x v="6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x v="6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x v="6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x v="6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x v="6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x v="6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x v="6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x v="6"/>
  </r>
  <r>
    <n v="1.1399999999999999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x v="6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x v="6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x v="6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x v="6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x v="6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x v="6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x v="6"/>
  </r>
  <r>
    <n v="2.1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n v="1.04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x v="6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x v="6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x v="6"/>
  </r>
  <r>
    <n v="1.02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x v="6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x v="6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x v="6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x v="6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x v="6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x v="6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x v="6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x v="6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x v="6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x v="6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n v="0.133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n v="0.21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x v="6"/>
  </r>
  <r>
    <n v="0.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x v="6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x v="6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x v="6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x v="6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x v="6"/>
  </r>
  <r>
    <n v="0.1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2.3764705882352941E-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n v="0.0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x v="40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x v="40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x v="40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x v="40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x v="40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x v="40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x v="40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x v="40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x v="40"/>
  </r>
  <r>
    <n v="1.02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x v="40"/>
  </r>
  <r>
    <n v="1.102442500000000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x v="40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x v="40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x v="40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x v="40"/>
  </r>
  <r>
    <n v="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x v="40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x v="40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x v="40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x v="40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x v="40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x v="40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x v="40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1.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x v="40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x v="40"/>
  </r>
  <r>
    <n v="1.0820000000000001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x v="40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x v="40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x v="40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x v="40"/>
  </r>
  <r>
    <n v="1.0504166666666668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x v="40"/>
  </r>
  <r>
    <n v="1.0398000000000001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x v="40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x v="40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x v="40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x v="40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x v="40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x v="40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x v="40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x v="40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x v="40"/>
  </r>
  <r>
    <n v="2.8E-3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x v="40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x v="4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n v="4.02E-2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x v="40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x v="40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x v="40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x v="40"/>
  </r>
  <r>
    <n v="0.19650000000000001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x v="40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x v="40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x v="40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x v="40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x v="6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x v="6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x v="6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x v="6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x v="6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x v="6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x v="6"/>
  </r>
  <r>
    <n v="1.0000100000000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x v="6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x v="6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x v="6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x v="6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x v="6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x v="6"/>
  </r>
  <r>
    <n v="1.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x v="6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x v="6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x v="6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x v="6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x v="6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x v="6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x v="6"/>
  </r>
  <r>
    <n v="2.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x v="6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x v="6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x v="6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x v="6"/>
  </r>
  <r>
    <n v="1.0209999999999999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x v="6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x v="6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x v="6"/>
  </r>
  <r>
    <n v="65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x v="6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x v="6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x v="6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x v="6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x v="6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x v="6"/>
  </r>
  <r>
    <n v="2.7E-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x v="6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x v="6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x v="6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x v="6"/>
  </r>
  <r>
    <n v="3.7999999999999999E-2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x v="6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x v="6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n v="0.16254545454545455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x v="6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x v="6"/>
  </r>
  <r>
    <n v="0.05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n v="1.3333333333333334E-4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x v="6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x v="6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x v="6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x v="6"/>
  </r>
  <r>
    <n v="2E-3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n v="3.44748684310884E-2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x v="4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x v="4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x v="4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x v="4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x v="4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x v="40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x v="40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x v="40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x v="40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x v="40"/>
  </r>
  <r>
    <n v="0.0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x v="4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x v="40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x v="4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x v="40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x v="40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x v="40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x v="6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x v="6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x v="6"/>
  </r>
  <r>
    <n v="0.32500000000000001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x v="6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x v="6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x v="6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x v="6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n v="0.10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x v="6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x v="6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x v="6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x v="6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x v="6"/>
  </r>
  <r>
    <n v="2.9999999999999997E-4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x v="6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x v="6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x v="6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x v="6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x v="6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x v="6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x v="6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x v="6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x v="6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x v="6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x v="6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x v="6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x v="6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x v="6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x v="6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x v="6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x v="6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x v="6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x v="6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x v="6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x v="6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x v="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x v="6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x v="6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x v="6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x v="6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x v="6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x v="6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x v="6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x v="6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x v="6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x v="6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x v="6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x v="6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x v="6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x v="6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x v="6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x v="6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x v="6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x v="6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x v="6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x v="6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x v="6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x v="6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x v="6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x v="6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x v="6"/>
  </r>
  <r>
    <n v="0.21099999999999999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x v="6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x v="6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x v="6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x v="6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x v="6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x v="6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x v="6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x v="6"/>
  </r>
  <r>
    <n v="4.0833333333333333E-2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x v="6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x v="6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x v="6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x v="6"/>
  </r>
  <r>
    <n v="0.3775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x v="6"/>
  </r>
  <r>
    <n v="2.1333333333333333E-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x v="6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n v="0.2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x v="6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x v="6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x v="6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x v="6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x v="6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x v="6"/>
  </r>
  <r>
    <n v="1.25E-3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x v="6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x v="6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x v="6"/>
  </r>
  <r>
    <n v="2E-3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x v="6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x v="6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x v="6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x v="6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x v="6"/>
  </r>
  <r>
    <n v="8.666666666666667E-2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x v="6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x v="6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x v="6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x v="6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x v="6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x v="6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x v="6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x v="6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x v="6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x v="6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x v="6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x v="6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x v="6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n v="0.3684999999999999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x v="6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x v="6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x v="6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n v="4.1999999999999997E-3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x v="6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x v="6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x v="6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x v="6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x v="6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x v="6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x v="6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x v="6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x v="6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x v="6"/>
  </r>
  <r>
    <n v="0.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x v="6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x v="6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x v="6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x v="6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x v="6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x v="6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x v="6"/>
  </r>
  <r>
    <n v="6.7499999999999999E-3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x v="6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x v="6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x v="6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x v="6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x v="6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x v="6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x v="6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x v="6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x v="6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x v="6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x v="6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x v="6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x v="6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x v="6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x v="6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x v="6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x v="6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x v="6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x v="6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x v="6"/>
  </r>
  <r>
    <n v="2.6666666666666668E-2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x v="6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x v="6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x v="6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x v="6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x v="6"/>
  </r>
  <r>
    <n v="0.1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x v="6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x v="6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x v="6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x v="6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x v="6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x v="6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x v="6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x v="6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x v="0"/>
    <n v="349"/>
  </r>
  <r>
    <x v="1"/>
    <n v="40"/>
  </r>
  <r>
    <x v="2"/>
    <n v="20"/>
  </r>
  <r>
    <x v="3"/>
    <n v="24"/>
  </r>
  <r>
    <x v="4"/>
    <n v="20"/>
  </r>
  <r>
    <x v="5"/>
    <n v="30"/>
  </r>
  <r>
    <x v="6"/>
    <n v="178"/>
  </r>
  <r>
    <x v="7"/>
    <n v="37"/>
  </r>
  <r>
    <x v="8"/>
    <n v="1530"/>
  </r>
  <r>
    <x v="1"/>
    <n v="180"/>
  </r>
  <r>
    <x v="2"/>
    <n v="140"/>
  </r>
  <r>
    <x v="9"/>
    <n v="140"/>
  </r>
  <r>
    <x v="4"/>
    <n v="120"/>
  </r>
  <r>
    <x v="10"/>
    <n v="117"/>
  </r>
  <r>
    <x v="5"/>
    <n v="127"/>
  </r>
  <r>
    <x v="6"/>
    <n v="213"/>
  </r>
  <r>
    <x v="7"/>
    <n v="493"/>
  </r>
  <r>
    <x v="11"/>
    <n v="50"/>
  </r>
  <r>
    <x v="2"/>
    <n v="6"/>
  </r>
  <r>
    <x v="4"/>
    <n v="20"/>
  </r>
  <r>
    <x v="7"/>
    <n v="24"/>
  </r>
  <r>
    <x v="12"/>
    <n v="2185"/>
  </r>
  <r>
    <x v="1"/>
    <n v="300"/>
  </r>
  <r>
    <x v="2"/>
    <n v="34"/>
  </r>
  <r>
    <x v="9"/>
    <n v="80"/>
  </r>
  <r>
    <x v="4"/>
    <n v="540"/>
  </r>
  <r>
    <x v="10"/>
    <n v="103"/>
  </r>
  <r>
    <x v="5"/>
    <n v="80"/>
  </r>
  <r>
    <x v="6"/>
    <n v="209"/>
  </r>
  <r>
    <x v="7"/>
    <n v="839"/>
  </r>
  <r>
    <x v="13"/>
    <n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4"/>
  </r>
  <r>
    <x v="7"/>
    <x v="6"/>
  </r>
  <r>
    <x v="8"/>
    <x v="7"/>
  </r>
  <r>
    <x v="9"/>
    <x v="8"/>
  </r>
  <r>
    <x v="10"/>
    <x v="9"/>
  </r>
  <r>
    <x v="3"/>
    <x v="10"/>
  </r>
  <r>
    <x v="4"/>
    <x v="11"/>
  </r>
  <r>
    <x v="11"/>
    <x v="11"/>
  </r>
  <r>
    <x v="6"/>
    <x v="12"/>
  </r>
  <r>
    <x v="12"/>
    <x v="13"/>
  </r>
  <r>
    <x v="7"/>
    <x v="14"/>
  </r>
  <r>
    <x v="8"/>
    <x v="15"/>
  </r>
  <r>
    <x v="9"/>
    <x v="16"/>
  </r>
  <r>
    <x v="13"/>
    <x v="17"/>
  </r>
  <r>
    <x v="4"/>
    <x v="18"/>
  </r>
  <r>
    <x v="6"/>
    <x v="4"/>
  </r>
  <r>
    <x v="9"/>
    <x v="5"/>
  </r>
  <r>
    <x v="14"/>
    <x v="19"/>
  </r>
  <r>
    <x v="3"/>
    <x v="20"/>
  </r>
  <r>
    <x v="4"/>
    <x v="21"/>
  </r>
  <r>
    <x v="11"/>
    <x v="22"/>
  </r>
  <r>
    <x v="6"/>
    <x v="23"/>
  </r>
  <r>
    <x v="12"/>
    <x v="24"/>
  </r>
  <r>
    <x v="7"/>
    <x v="22"/>
  </r>
  <r>
    <x v="8"/>
    <x v="25"/>
  </r>
  <r>
    <x v="9"/>
    <x v="26"/>
  </r>
  <r>
    <x v="15"/>
    <x v="27"/>
  </r>
  <r>
    <x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e v="#VALUE!"/>
    <n v="1434931811"/>
    <e v="#VALUE!"/>
    <x v="0"/>
    <x v="0"/>
    <b v="0"/>
    <n v="182"/>
    <b v="1"/>
    <s v="film &amp; video/television"/>
    <n v="63.917582417582416"/>
    <x v="0"/>
    <s v="television"/>
  </r>
  <r>
    <n v="1.4260827250608272"/>
    <n v="1"/>
    <s v="FannibalFest Fan Convention"/>
    <s v="A Hannibal TV Show Fan Convention and Art Collective"/>
    <n v="10275"/>
    <n v="14653"/>
    <x v="0"/>
    <s v="US"/>
    <s v="USD"/>
    <n v="1488464683"/>
    <d v="2015-07-22T22:00:00"/>
    <n v="1485872683"/>
    <d v="2015-06-21T19:10:11"/>
    <x v="1"/>
    <x v="1"/>
    <b v="0"/>
    <n v="79"/>
    <b v="1"/>
    <s v="film &amp; video/television"/>
    <n v="185.48101265822785"/>
    <x v="0"/>
    <s v="television"/>
  </r>
  <r>
    <n v="1.05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7-03-02T09:24:43"/>
    <n v="1454691083"/>
    <d v="2017-01-31T09:24:43"/>
    <x v="2"/>
    <x v="2"/>
    <b v="0"/>
    <n v="35"/>
    <b v="1"/>
    <s v="film &amp; video/television"/>
    <n v="15"/>
    <x v="0"/>
    <s v="television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6-02-15T11:51:23"/>
    <n v="1404822107"/>
    <d v="2016-02-05T11:51:23"/>
    <x v="3"/>
    <x v="3"/>
    <b v="0"/>
    <n v="150"/>
    <b v="1"/>
    <s v="film &amp; video/television"/>
    <n v="69.266666666666666"/>
    <x v="0"/>
    <s v="television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4-08-07T07:21:47"/>
    <n v="1447963279"/>
    <d v="2014-07-08T07:21:47"/>
    <x v="4"/>
    <x v="4"/>
    <b v="0"/>
    <n v="284"/>
    <b v="1"/>
    <s v="film &amp; video/television"/>
    <n v="190.55028169014085"/>
    <x v="0"/>
    <s v="television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5-12-19T15:01:19"/>
    <n v="1468362207"/>
    <d v="2015-11-19T15:01:19"/>
    <x v="5"/>
    <x v="1"/>
    <b v="0"/>
    <n v="47"/>
    <b v="1"/>
    <s v="film &amp; video/television"/>
    <n v="93.40425531914893"/>
    <x v="0"/>
    <s v="television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6-07-29T00:35:00"/>
    <n v="1401846250"/>
    <d v="2016-07-12T17:23:27"/>
    <x v="6"/>
    <x v="3"/>
    <b v="0"/>
    <n v="58"/>
    <b v="1"/>
    <s v="film &amp; video/television"/>
    <n v="146.87931034482759"/>
    <x v="0"/>
    <s v="television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4-06-13T20:44:10"/>
    <n v="1464224867"/>
    <d v="2014-06-03T20:44:10"/>
    <x v="7"/>
    <x v="4"/>
    <b v="0"/>
    <n v="57"/>
    <b v="1"/>
    <s v="film &amp; video/television"/>
    <n v="159.82456140350877"/>
    <x v="0"/>
    <s v="television"/>
  </r>
  <r>
    <n v="1.0004342857142856"/>
    <n v="8"/>
    <s v="Sizzling in the Kitchen Flynn Style"/>
    <s v="Help us raise the funds to film our pilot episode!"/>
    <n v="3500"/>
    <n v="3501.52"/>
    <x v="0"/>
    <s v="US"/>
    <s v="USD"/>
    <n v="1460754000"/>
    <d v="2016-07-04T20:07:47"/>
    <n v="1460155212"/>
    <d v="2016-05-25T20:07:47"/>
    <x v="8"/>
    <x v="3"/>
    <b v="0"/>
    <n v="12"/>
    <b v="1"/>
    <s v="film &amp; video/television"/>
    <n v="291.79333333333335"/>
    <x v="0"/>
    <s v="television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5T16:00:00"/>
    <n v="1458268144"/>
    <d v="2016-04-08T17:40:12"/>
    <x v="9"/>
    <x v="3"/>
    <b v="0"/>
    <n v="20"/>
    <b v="1"/>
    <s v="film &amp; video/television"/>
    <n v="31.499500000000001"/>
    <x v="0"/>
    <s v="television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6-04-16T21:29:04"/>
    <n v="1400636279"/>
    <d v="2016-03-17T21:29:04"/>
    <x v="10"/>
    <x v="3"/>
    <b v="0"/>
    <n v="19"/>
    <b v="1"/>
    <s v="film &amp; video/television"/>
    <n v="158.68421052631578"/>
    <x v="0"/>
    <s v="television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4-06-24T20:37:59"/>
    <n v="1469126462"/>
    <d v="2014-05-20T20:37:59"/>
    <x v="11"/>
    <x v="4"/>
    <b v="0"/>
    <n v="75"/>
    <b v="1"/>
    <s v="film &amp; video/television"/>
    <n v="80.333333333333329"/>
    <x v="0"/>
    <s v="television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6-08-21T22:00:00"/>
    <n v="1401642425"/>
    <d v="2016-07-21T13:41:02"/>
    <x v="12"/>
    <x v="3"/>
    <b v="0"/>
    <n v="827"/>
    <b v="1"/>
    <s v="film &amp; video/television"/>
    <n v="59.961305925030231"/>
    <x v="0"/>
    <s v="television"/>
  </r>
  <r>
    <n v="1.5997142857142856"/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4-07-15T22:00:00"/>
    <n v="1463588109"/>
    <d v="2014-06-01T12:07:05"/>
    <x v="13"/>
    <x v="4"/>
    <b v="0"/>
    <n v="51"/>
    <b v="1"/>
    <s v="film &amp; video/television"/>
    <n v="109.78431372549019"/>
    <x v="0"/>
    <s v="television"/>
  </r>
  <r>
    <n v="1.0093333333333334"/>
    <n v="14"/>
    <s v="3010 | Sci-fi Series"/>
    <s v="A highly charged post apocalyptic sci fi series that pulls no punches!"/>
    <n v="6000"/>
    <n v="6056"/>
    <x v="0"/>
    <s v="AU"/>
    <s v="AUD"/>
    <n v="1405259940"/>
    <d v="2016-06-23T15:27:00"/>
    <n v="1403051888"/>
    <d v="2016-05-18T11:15:09"/>
    <x v="14"/>
    <x v="3"/>
    <b v="0"/>
    <n v="41"/>
    <b v="1"/>
    <s v="film &amp; video/television"/>
    <n v="147.70731707317074"/>
    <x v="0"/>
    <s v="television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4-07-13T08:59:00"/>
    <n v="1441790658"/>
    <d v="2014-06-17T19:38:08"/>
    <x v="15"/>
    <x v="4"/>
    <b v="0"/>
    <n v="98"/>
    <b v="1"/>
    <s v="film &amp; video/television"/>
    <n v="21.755102040816325"/>
    <x v="0"/>
    <s v="television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5-09-27T15:14:00"/>
    <n v="1398971211"/>
    <d v="2015-09-09T04:24:18"/>
    <x v="16"/>
    <x v="1"/>
    <b v="0"/>
    <n v="70"/>
    <b v="1"/>
    <s v="film &amp; video/television"/>
    <n v="171.84285714285716"/>
    <x v="0"/>
    <s v="television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06-16T00:30:00"/>
    <n v="1412530422"/>
    <d v="2014-05-01T14:06:51"/>
    <x v="17"/>
    <x v="4"/>
    <b v="0"/>
    <n v="36"/>
    <b v="1"/>
    <s v="film &amp; video/television"/>
    <n v="41.944444444444443"/>
    <x v="0"/>
    <s v="television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11-04T13:33:42"/>
    <n v="1408366856"/>
    <d v="2014-10-05T12:33:42"/>
    <x v="18"/>
    <x v="4"/>
    <b v="0"/>
    <n v="342"/>
    <b v="1"/>
    <s v="film &amp; video/television"/>
    <n v="93.264122807017543"/>
    <x v="0"/>
    <s v="television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4-09-17T08:00:56"/>
    <n v="1434828934"/>
    <d v="2014-08-18T08:00:56"/>
    <x v="19"/>
    <x v="4"/>
    <b v="0"/>
    <n v="22"/>
    <b v="1"/>
    <s v="film &amp; video/television"/>
    <n v="56.136363636363633"/>
    <x v="0"/>
    <s v="television"/>
  </r>
  <r>
    <n v="1.002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7-20T14:35:34"/>
    <n v="1436983912"/>
    <d v="2015-06-20T14:35:34"/>
    <x v="20"/>
    <x v="1"/>
    <b v="0"/>
    <n v="25"/>
    <b v="1"/>
    <s v="film &amp; video/television"/>
    <n v="80.16"/>
    <x v="0"/>
    <s v="television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5-09-13T13:11:52"/>
    <n v="1409151789"/>
    <d v="2015-07-15T13:11:52"/>
    <x v="21"/>
    <x v="1"/>
    <b v="0"/>
    <n v="101"/>
    <b v="1"/>
    <s v="film &amp; video/television"/>
    <n v="199.9009900990099"/>
    <x v="0"/>
    <s v="television"/>
  </r>
  <r>
    <n v="1.1714285714285715"/>
    <n v="22"/>
    <s v="CREATURES OF HABIT!"/>
    <s v="Meet Gary, and Troy: Two unlikely friends that investigate &quot;strange phenomenon&quot;."/>
    <n v="350"/>
    <n v="410"/>
    <x v="0"/>
    <s v="US"/>
    <s v="USD"/>
    <n v="1420099140"/>
    <d v="2014-09-26T10:03:09"/>
    <n v="1418766740"/>
    <d v="2014-08-27T10:03:09"/>
    <x v="22"/>
    <x v="4"/>
    <b v="0"/>
    <n v="8"/>
    <b v="1"/>
    <s v="film &amp; video/television"/>
    <n v="51.25"/>
    <x v="0"/>
    <s v="television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1-01T02:59:00"/>
    <n v="1428086501"/>
    <d v="2014-12-16T16:52:20"/>
    <x v="23"/>
    <x v="4"/>
    <b v="0"/>
    <n v="23"/>
    <b v="1"/>
    <s v="film &amp; video/television"/>
    <n v="103.04347826086956"/>
    <x v="0"/>
    <s v="television"/>
  </r>
  <r>
    <n v="1.0880768571428572"/>
    <n v="24"/>
    <s v="Bring STL Up Late to TV"/>
    <s v="STL Up Late is a weekly late night comedy talk show for St. Louis television."/>
    <n v="35000"/>
    <n v="38082.69"/>
    <x v="0"/>
    <s v="US"/>
    <s v="USD"/>
    <n v="1442345940"/>
    <d v="2015-04-30T10:20:00"/>
    <n v="1439494863"/>
    <d v="2015-04-03T13:41:41"/>
    <x v="24"/>
    <x v="1"/>
    <b v="0"/>
    <n v="574"/>
    <b v="1"/>
    <s v="film &amp; video/television"/>
    <n v="66.346149825783982"/>
    <x v="0"/>
    <s v="television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5-09-15T14:39:00"/>
    <n v="1447115761"/>
    <d v="2015-08-13T14:41:03"/>
    <x v="25"/>
    <x v="1"/>
    <b v="0"/>
    <n v="14"/>
    <b v="1"/>
    <s v="film &amp; video/television"/>
    <n v="57.142857142857146"/>
    <x v="0"/>
    <s v="television"/>
  </r>
  <r>
    <n v="1.552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6-01-08T19:36:01"/>
    <n v="1404822144"/>
    <d v="2015-11-09T19:36:01"/>
    <x v="26"/>
    <x v="1"/>
    <b v="0"/>
    <n v="19"/>
    <b v="1"/>
    <s v="film &amp; video/television"/>
    <n v="102.10526315789474"/>
    <x v="0"/>
    <s v="television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08-17T07:22:24"/>
    <n v="1413518233"/>
    <d v="2014-07-08T07:22:24"/>
    <x v="4"/>
    <x v="4"/>
    <b v="0"/>
    <n v="150"/>
    <b v="1"/>
    <s v="film &amp; video/television"/>
    <n v="148.96666666666667"/>
    <x v="0"/>
    <s v="television"/>
  </r>
  <r>
    <n v="1.0035000000000001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4-11-15T23:57:13"/>
    <n v="1447715284"/>
    <d v="2014-10-16T22:57:13"/>
    <x v="27"/>
    <x v="4"/>
    <b v="0"/>
    <n v="71"/>
    <b v="1"/>
    <s v="film &amp; video/television"/>
    <n v="169.6056338028169"/>
    <x v="0"/>
    <s v="television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5-12-16T18:08:04"/>
    <n v="1403453368"/>
    <d v="2015-11-16T18:08:04"/>
    <x v="28"/>
    <x v="1"/>
    <b v="0"/>
    <n v="117"/>
    <b v="1"/>
    <s v="film &amp; video/television"/>
    <n v="31.623931623931625"/>
    <x v="0"/>
    <s v="television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7-22T11:09:28"/>
    <n v="1406012515"/>
    <d v="2014-06-22T11:09:28"/>
    <x v="29"/>
    <x v="4"/>
    <b v="0"/>
    <n v="53"/>
    <b v="1"/>
    <s v="film &amp; video/television"/>
    <n v="76.45264150943396"/>
    <x v="0"/>
    <s v="television"/>
  </r>
  <r>
    <n v="1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4-08-21T02:01:55"/>
    <n v="1452193234"/>
    <d v="2014-07-22T02:01:55"/>
    <x v="30"/>
    <x v="4"/>
    <b v="0"/>
    <n v="1"/>
    <b v="1"/>
    <s v="film &amp; video/television"/>
    <n v="13"/>
    <x v="0"/>
    <s v="television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1-25T14:00:34"/>
    <n v="1459523017"/>
    <d v="2016-01-07T14:00:34"/>
    <x v="31"/>
    <x v="3"/>
    <b v="0"/>
    <n v="89"/>
    <b v="1"/>
    <s v="film &amp; video/television"/>
    <n v="320.44943820224717"/>
    <x v="0"/>
    <s v="television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6-05-12T22:59:00"/>
    <n v="1444405901"/>
    <d v="2016-04-01T10:03:37"/>
    <x v="32"/>
    <x v="3"/>
    <b v="0"/>
    <n v="64"/>
    <b v="1"/>
    <s v="film &amp; video/television"/>
    <n v="83.75"/>
    <x v="0"/>
    <s v="television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5-11-08T11:51:41"/>
    <n v="1405928601"/>
    <d v="2015-10-09T10:51:41"/>
    <x v="33"/>
    <x v="1"/>
    <b v="0"/>
    <n v="68"/>
    <b v="1"/>
    <s v="film &amp; video/television"/>
    <n v="49.882352941176471"/>
    <x v="0"/>
    <s v="television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4-08-05T02:43:21"/>
    <n v="1428130814"/>
    <d v="2014-07-21T02:43:21"/>
    <x v="34"/>
    <x v="4"/>
    <b v="0"/>
    <n v="28"/>
    <b v="1"/>
    <s v="film &amp; video/television"/>
    <n v="59.464285714285715"/>
    <x v="0"/>
    <s v="television"/>
  </r>
  <r>
    <n v="1.4215"/>
    <n v="36"/>
    <s v="THE LISTENING BOX"/>
    <s v="A modern day priest makes an unusual discovery, setting off a chain of events."/>
    <n v="6000"/>
    <n v="8529"/>
    <x v="0"/>
    <s v="US"/>
    <s v="USD"/>
    <n v="1428128525"/>
    <d v="2015-04-27T19:00:00"/>
    <n v="1425540125"/>
    <d v="2015-04-04T02:00:14"/>
    <x v="35"/>
    <x v="1"/>
    <b v="0"/>
    <n v="44"/>
    <b v="1"/>
    <s v="film &amp; video/television"/>
    <n v="193.84090909090909"/>
    <x v="0"/>
    <s v="television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4-04T01:22:05"/>
    <n v="1422463079"/>
    <d v="2015-03-05T02:22:05"/>
    <x v="36"/>
    <x v="1"/>
    <b v="0"/>
    <n v="253"/>
    <b v="1"/>
    <s v="film &amp; video/television"/>
    <n v="159.51383399209487"/>
    <x v="0"/>
    <s v="television"/>
  </r>
  <r>
    <n v="1.1004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5-02-27T11:37:59"/>
    <n v="1365643344"/>
    <d v="2015-01-28T11:37:59"/>
    <x v="37"/>
    <x v="1"/>
    <b v="0"/>
    <n v="66"/>
    <b v="1"/>
    <s v="film &amp; video/television"/>
    <n v="41.68181818181818"/>
    <x v="0"/>
    <s v="television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3-05-10T20:22:24"/>
    <n v="1398388068"/>
    <d v="2013-04-10T20:22:24"/>
    <x v="38"/>
    <x v="5"/>
    <b v="0"/>
    <n v="217"/>
    <b v="1"/>
    <s v="film &amp; video/television"/>
    <n v="150.89861751152074"/>
    <x v="0"/>
    <s v="television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5-25T17:59:00"/>
    <n v="1401426488"/>
    <d v="2014-04-24T20:07:48"/>
    <x v="39"/>
    <x v="4"/>
    <b v="0"/>
    <n v="16"/>
    <b v="1"/>
    <s v="film &amp; video/television"/>
    <n v="126.6875"/>
    <x v="0"/>
    <s v="television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06-18T23:00:00"/>
    <n v="1409924354"/>
    <d v="2014-05-30T00:08:08"/>
    <x v="40"/>
    <x v="4"/>
    <b v="0"/>
    <n v="19"/>
    <b v="1"/>
    <s v="film &amp; video/television"/>
    <n v="105.26315789473684"/>
    <x v="0"/>
    <s v="television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0-05T08:39:14"/>
    <n v="1417188026"/>
    <d v="2014-09-05T08:39:14"/>
    <x v="41"/>
    <x v="4"/>
    <b v="0"/>
    <n v="169"/>
    <b v="1"/>
    <s v="film &amp; video/television"/>
    <n v="117.51479289940828"/>
    <x v="0"/>
    <s v="television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12-28T10:20:26"/>
    <n v="1402599486"/>
    <d v="2014-11-28T10:20:26"/>
    <x v="42"/>
    <x v="4"/>
    <b v="0"/>
    <n v="263"/>
    <b v="1"/>
    <s v="film &amp; video/television"/>
    <n v="117.36121673003802"/>
    <x v="0"/>
    <s v="television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07-12T19:00:00"/>
    <n v="1408760537"/>
    <d v="2014-06-12T13:58:06"/>
    <x v="43"/>
    <x v="4"/>
    <b v="0"/>
    <n v="15"/>
    <b v="1"/>
    <s v="film &amp; video/television"/>
    <n v="133.33333333333334"/>
    <x v="0"/>
    <s v="television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4-10-06T21:22:17"/>
    <n v="1459177107"/>
    <d v="2014-08-22T21:22:17"/>
    <x v="44"/>
    <x v="4"/>
    <b v="0"/>
    <n v="61"/>
    <b v="1"/>
    <s v="film &amp; video/television"/>
    <n v="98.360655737704917"/>
    <x v="0"/>
    <s v="television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6-04-27T09:58:27"/>
    <n v="1447628974"/>
    <d v="2016-03-28T09:58:27"/>
    <x v="45"/>
    <x v="3"/>
    <b v="0"/>
    <n v="45"/>
    <b v="1"/>
    <s v="film &amp; video/television"/>
    <n v="194.44444444444446"/>
    <x v="0"/>
    <s v="television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5-12-15T18:09:34"/>
    <n v="1413834007"/>
    <d v="2015-11-15T18:09:34"/>
    <x v="46"/>
    <x v="1"/>
    <b v="0"/>
    <n v="70"/>
    <b v="1"/>
    <s v="film &amp; video/television"/>
    <n v="76.865000000000009"/>
    <x v="0"/>
    <s v="television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4-12-19T15:40:07"/>
    <n v="1422534260"/>
    <d v="2014-10-20T14:40:07"/>
    <x v="47"/>
    <x v="4"/>
    <b v="0"/>
    <n v="38"/>
    <b v="1"/>
    <s v="film &amp; video/television"/>
    <n v="56.815789473684212"/>
    <x v="0"/>
    <s v="television"/>
  </r>
  <r>
    <n v="1"/>
    <n v="49"/>
    <s v="Driving Jersey - Season Five"/>
    <s v="Driving Jersey is real people telling real stories."/>
    <n v="12000"/>
    <n v="12000"/>
    <x v="0"/>
    <s v="US"/>
    <s v="USD"/>
    <n v="1445660045"/>
    <d v="2015-03-01T07:00:00"/>
    <n v="1443068045"/>
    <d v="2015-01-29T07:24:20"/>
    <x v="48"/>
    <x v="1"/>
    <b v="0"/>
    <n v="87"/>
    <b v="1"/>
    <s v="film &amp; video/television"/>
    <n v="137.93103448275863"/>
    <x v="0"/>
    <s v="television"/>
  </r>
  <r>
    <n v="1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10-23T23:14:05"/>
    <n v="1419271458"/>
    <d v="2015-09-23T23:14:05"/>
    <x v="49"/>
    <x v="1"/>
    <b v="0"/>
    <n v="22"/>
    <b v="1"/>
    <s v="film &amp; video/television"/>
    <n v="27.272727272727273"/>
    <x v="0"/>
    <s v="television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1-30T12:00:00"/>
    <n v="1436653037"/>
    <d v="2014-12-22T13:04:18"/>
    <x v="50"/>
    <x v="4"/>
    <b v="0"/>
    <n v="119"/>
    <b v="1"/>
    <s v="film &amp; video/television"/>
    <n v="118.33613445378151"/>
    <x v="0"/>
    <s v="television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5-08-10T17:17:17"/>
    <n v="1403023846"/>
    <d v="2015-07-11T17:17:17"/>
    <x v="51"/>
    <x v="1"/>
    <b v="0"/>
    <n v="52"/>
    <b v="1"/>
    <s v="film &amp; video/television"/>
    <n v="223.48076923076923"/>
    <x v="0"/>
    <s v="television"/>
  </r>
  <r>
    <n v="1.0963333333333334"/>
    <n v="53"/>
    <s v="Rolling out Vegan Mashup's Season 2"/>
    <s v="Delicious TV's Vegan Mashup launching season two on public television"/>
    <n v="3000"/>
    <n v="3289"/>
    <x v="0"/>
    <s v="US"/>
    <s v="USD"/>
    <n v="1396648800"/>
    <d v="2014-07-17T11:50:46"/>
    <n v="1395407445"/>
    <d v="2014-06-17T11:50:46"/>
    <x v="15"/>
    <x v="4"/>
    <b v="0"/>
    <n v="117"/>
    <b v="1"/>
    <s v="film &amp; video/television"/>
    <n v="28.111111111111111"/>
    <x v="0"/>
    <s v="television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4-04-04T17:00:00"/>
    <n v="1448471221"/>
    <d v="2014-03-21T08:10:45"/>
    <x v="52"/>
    <x v="4"/>
    <b v="0"/>
    <n v="52"/>
    <b v="1"/>
    <s v="film &amp; video/television"/>
    <n v="194.23076923076923"/>
    <x v="0"/>
    <s v="television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5-12-25T12:07:01"/>
    <n v="1462576516"/>
    <d v="2015-11-25T12:07:01"/>
    <x v="53"/>
    <x v="1"/>
    <b v="0"/>
    <n v="86"/>
    <b v="1"/>
    <s v="film &amp; video/television"/>
    <n v="128.95348837209303"/>
    <x v="0"/>
    <s v="television"/>
  </r>
  <r>
    <n v="1.0726249999999999"/>
    <n v="56"/>
    <s v="Voxwomen Cycling Show"/>
    <s v="We want to see more women's cycling on TV - and we need your help to make it happen!"/>
    <n v="8000"/>
    <n v="8581"/>
    <x v="0"/>
    <s v="GB"/>
    <s v="GBP"/>
    <n v="1433779200"/>
    <d v="2016-05-27T18:15:16"/>
    <n v="1432559424"/>
    <d v="2016-05-06T18:15:16"/>
    <x v="54"/>
    <x v="3"/>
    <b v="0"/>
    <n v="174"/>
    <b v="1"/>
    <s v="film &amp; video/television"/>
    <n v="49.316091954022987"/>
    <x v="0"/>
    <s v="television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6-08T11:00:00"/>
    <n v="1427399962"/>
    <d v="2015-05-25T08:10:24"/>
    <x v="55"/>
    <x v="1"/>
    <b v="0"/>
    <n v="69"/>
    <b v="1"/>
    <s v="film &amp; video/television"/>
    <n v="221.52173913043478"/>
    <x v="0"/>
    <s v="television"/>
  </r>
  <r>
    <n v="1.0290999999999999"/>
    <n v="58"/>
    <s v="Gloaming"/>
    <s v="Alex thought he knew how the world worked. You live, you die and it's over. He was very, very wrong."/>
    <n v="10000"/>
    <n v="10291"/>
    <x v="0"/>
    <s v="US"/>
    <s v="USD"/>
    <n v="1416423172"/>
    <d v="2015-04-25T14:59:22"/>
    <n v="1413827572"/>
    <d v="2015-03-26T14:59:22"/>
    <x v="56"/>
    <x v="1"/>
    <b v="0"/>
    <n v="75"/>
    <b v="1"/>
    <s v="film &amp; video/television"/>
    <n v="137.21333333333334"/>
    <x v="0"/>
    <s v="television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4-11-19T13:52:52"/>
    <n v="1439530776"/>
    <d v="2014-10-20T12:52:52"/>
    <x v="47"/>
    <x v="4"/>
    <b v="0"/>
    <n v="33"/>
    <b v="1"/>
    <s v="film &amp; video/television"/>
    <n v="606.82242424242418"/>
    <x v="0"/>
    <s v="television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5-09-14T16:00:00"/>
    <n v="1393882717"/>
    <d v="2015-08-14T00:39:36"/>
    <x v="57"/>
    <x v="1"/>
    <b v="0"/>
    <n v="108"/>
    <b v="1"/>
    <s v="film &amp; video/shorts"/>
    <n v="43.040092592592593"/>
    <x v="0"/>
    <s v="shorts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4-03-22T19:00:00"/>
    <n v="1368646357"/>
    <d v="2014-03-03T16:38:37"/>
    <x v="58"/>
    <x v="4"/>
    <b v="0"/>
    <n v="23"/>
    <b v="1"/>
    <s v="film &amp; video/shorts"/>
    <n v="322.39130434782606"/>
    <x v="0"/>
    <s v="shorts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6-06T14:32:37"/>
    <n v="1360177878"/>
    <d v="2013-05-15T14:32:37"/>
    <x v="59"/>
    <x v="5"/>
    <b v="0"/>
    <n v="48"/>
    <b v="1"/>
    <s v="film &amp; video/shorts"/>
    <n v="96.708333333333329"/>
    <x v="0"/>
    <s v="shorts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03-03T14:11:18"/>
    <n v="1386194013"/>
    <d v="2013-02-06T14:11:18"/>
    <x v="60"/>
    <x v="5"/>
    <b v="0"/>
    <n v="64"/>
    <b v="1"/>
    <s v="film &amp; video/shorts"/>
    <n v="35.474531249999998"/>
    <x v="0"/>
    <s v="shorts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12-27T23:59:00"/>
    <n v="1370651181"/>
    <d v="2013-12-04T16:53:33"/>
    <x v="61"/>
    <x v="5"/>
    <b v="0"/>
    <n v="24"/>
    <b v="1"/>
    <s v="film &amp; video/shorts"/>
    <n v="86.666666666666671"/>
    <x v="0"/>
    <s v="shorts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3-07-07T19:26:21"/>
    <n v="1405453354"/>
    <d v="2013-06-07T19:26:21"/>
    <x v="62"/>
    <x v="5"/>
    <b v="0"/>
    <n v="57"/>
    <b v="1"/>
    <s v="film &amp; video/shorts"/>
    <n v="132.05263157894737"/>
    <x v="0"/>
    <s v="shorts"/>
  </r>
  <r>
    <n v="1.1859999999999999"/>
    <n v="66"/>
    <s v="A Stagnant Fever: Short Film"/>
    <s v="A dark comedy set in the '60s about clinical depression and one night stands."/>
    <n v="2000"/>
    <n v="2372"/>
    <x v="0"/>
    <s v="US"/>
    <s v="USD"/>
    <n v="1468873420"/>
    <d v="2014-08-11T00:59:00"/>
    <n v="1466281420"/>
    <d v="2014-07-15T14:42:34"/>
    <x v="63"/>
    <x v="4"/>
    <b v="0"/>
    <n v="26"/>
    <b v="1"/>
    <s v="film &amp; video/shorts"/>
    <n v="91.230769230769226"/>
    <x v="0"/>
    <s v="shorts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6-07-18T15:23:40"/>
    <n v="1339768804"/>
    <d v="2016-06-18T15:23:40"/>
    <x v="64"/>
    <x v="3"/>
    <b v="0"/>
    <n v="20"/>
    <b v="1"/>
    <s v="film &amp; video/shorts"/>
    <n v="116.25"/>
    <x v="0"/>
    <s v="shorts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2-07-15T09:00:04"/>
    <n v="1390570791"/>
    <d v="2012-06-15T09:00:04"/>
    <x v="65"/>
    <x v="6"/>
    <b v="0"/>
    <n v="36"/>
    <b v="1"/>
    <s v="film &amp; video/shorts"/>
    <n v="21.194444444444443"/>
    <x v="0"/>
    <s v="shorts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4-02-23T08:39:51"/>
    <n v="1314765025"/>
    <d v="2014-01-24T08:39:51"/>
    <x v="66"/>
    <x v="4"/>
    <b v="0"/>
    <n v="178"/>
    <b v="1"/>
    <s v="film &amp; video/shorts"/>
    <n v="62.327134831460668"/>
    <x v="0"/>
    <s v="shorts"/>
  </r>
  <r>
    <n v="1.272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10-02T01:59:00"/>
    <n v="1309987845"/>
    <d v="2011-08-30T23:30:25"/>
    <x v="67"/>
    <x v="7"/>
    <b v="0"/>
    <n v="17"/>
    <b v="1"/>
    <s v="film &amp; video/shorts"/>
    <n v="37.411764705882355"/>
    <x v="0"/>
    <s v="shorts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1-09-04T16:30:45"/>
    <n v="1333002657"/>
    <d v="2011-07-06T16:30:45"/>
    <x v="68"/>
    <x v="7"/>
    <b v="0"/>
    <n v="32"/>
    <b v="1"/>
    <s v="film &amp; video/shorts"/>
    <n v="69.71875"/>
    <x v="0"/>
    <s v="shorts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05-28T01:30:57"/>
    <n v="1351210481"/>
    <d v="2012-03-29T01:30:57"/>
    <x v="69"/>
    <x v="6"/>
    <b v="0"/>
    <n v="41"/>
    <b v="1"/>
    <s v="film &amp; video/shorts"/>
    <n v="58.170731707317074"/>
    <x v="0"/>
    <s v="shorts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2-11-14T19:00:00"/>
    <n v="1297620584"/>
    <d v="2012-10-25T19:14:41"/>
    <x v="70"/>
    <x v="6"/>
    <b v="0"/>
    <n v="18"/>
    <b v="1"/>
    <s v="film &amp; video/shorts"/>
    <n v="50"/>
    <x v="0"/>
    <s v="shorts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1-05-02T22:59:00"/>
    <n v="1450784495"/>
    <d v="2011-02-13T13:09:44"/>
    <x v="71"/>
    <x v="7"/>
    <b v="0"/>
    <n v="29"/>
    <b v="1"/>
    <s v="film &amp; video/shorts"/>
    <n v="19.471034482758618"/>
    <x v="0"/>
    <s v="shorts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6-01-21T06:41:35"/>
    <n v="1364101272"/>
    <d v="2015-12-22T06:41:35"/>
    <x v="72"/>
    <x v="1"/>
    <b v="0"/>
    <n v="47"/>
    <b v="1"/>
    <s v="film &amp; video/shorts"/>
    <n v="85.957446808510639"/>
    <x v="0"/>
    <s v="shorts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3-04-23T00:01:12"/>
    <n v="1319819758"/>
    <d v="2013-03-24T00:01:12"/>
    <x v="73"/>
    <x v="5"/>
    <b v="0"/>
    <n v="15"/>
    <b v="1"/>
    <s v="film &amp; video/shorts"/>
    <n v="30.666666666666668"/>
    <x v="0"/>
    <s v="shorts"/>
  </r>
  <r>
    <n v="3.9249999999999998"/>
    <n v="77"/>
    <s v="Jonah and the Crab"/>
    <s v="A short film about a boy searching for companionship in a hermit crab he finds on the beach."/>
    <n v="400"/>
    <n v="1570"/>
    <x v="0"/>
    <s v="US"/>
    <s v="USD"/>
    <n v="1337569140"/>
    <d v="2011-12-27T12:35:58"/>
    <n v="1332991717"/>
    <d v="2011-10-28T11:35:58"/>
    <x v="74"/>
    <x v="7"/>
    <b v="0"/>
    <n v="26"/>
    <b v="1"/>
    <s v="film &amp; video/shorts"/>
    <n v="60.384615384615387"/>
    <x v="0"/>
    <s v="shorts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2-05-20T21:59:00"/>
    <n v="1471887121"/>
    <d v="2012-03-28T22:28:37"/>
    <x v="75"/>
    <x v="6"/>
    <b v="0"/>
    <n v="35"/>
    <b v="1"/>
    <s v="film &amp; video/shorts"/>
    <n v="38.6"/>
    <x v="0"/>
    <s v="shorts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6-09-01T12:32:01"/>
    <n v="1395859093"/>
    <d v="2016-08-22T12:32:01"/>
    <x v="76"/>
    <x v="3"/>
    <b v="0"/>
    <n v="41"/>
    <b v="1"/>
    <s v="film &amp; video/shorts"/>
    <n v="40.268292682926827"/>
    <x v="0"/>
    <s v="shorts"/>
  </r>
  <r>
    <n v="1.0725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4-04-25T13:38:13"/>
    <n v="1383616856"/>
    <d v="2014-03-26T13:38:13"/>
    <x v="77"/>
    <x v="4"/>
    <b v="0"/>
    <n v="47"/>
    <b v="1"/>
    <s v="film &amp; video/shorts"/>
    <n v="273.82978723404256"/>
    <x v="0"/>
    <s v="shorts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3-12-09T21:00:56"/>
    <n v="1341892127"/>
    <d v="2013-11-04T21:00:56"/>
    <x v="78"/>
    <x v="5"/>
    <b v="0"/>
    <n v="28"/>
    <b v="1"/>
    <s v="film &amp; video/shorts"/>
    <n v="53.035714285714285"/>
    <x v="0"/>
    <s v="shorts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2-07-13T22:02:00"/>
    <n v="1315597261"/>
    <d v="2012-07-09T22:48:47"/>
    <x v="79"/>
    <x v="6"/>
    <b v="0"/>
    <n v="100"/>
    <b v="1"/>
    <s v="film &amp; video/shorts"/>
    <n v="40.005000000000003"/>
    <x v="0"/>
    <s v="shorts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1-10-09T14:41:01"/>
    <n v="1423320389"/>
    <d v="2011-09-09T14:41:01"/>
    <x v="80"/>
    <x v="7"/>
    <b v="0"/>
    <n v="13"/>
    <b v="1"/>
    <s v="film &amp; video/shorts"/>
    <n v="15.76923076923077"/>
    <x v="0"/>
    <s v="shorts"/>
  </r>
  <r>
    <n v="1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5-02-22T06:30:00"/>
    <n v="1302891086"/>
    <d v="2015-02-07T09:46:29"/>
    <x v="81"/>
    <x v="1"/>
    <b v="0"/>
    <n v="7"/>
    <b v="1"/>
    <s v="film &amp; video/shorts"/>
    <n v="71.428571428571431"/>
    <x v="0"/>
    <s v="shorts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5-15T13:11:26"/>
    <n v="1314154837"/>
    <d v="2011-04-15T13:11:26"/>
    <x v="82"/>
    <x v="7"/>
    <b v="0"/>
    <n v="21"/>
    <b v="1"/>
    <s v="film &amp; video/shorts"/>
    <n v="71.714285714285708"/>
    <x v="0"/>
    <s v="shorts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1-09-22T22:00:37"/>
    <n v="1444828845"/>
    <d v="2011-08-23T22:00:37"/>
    <x v="83"/>
    <x v="7"/>
    <b v="0"/>
    <n v="17"/>
    <b v="1"/>
    <s v="film &amp; video/shorts"/>
    <n v="375.76470588235293"/>
    <x v="0"/>
    <s v="shorts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5-12-27T09:20:45"/>
    <n v="1274705803"/>
    <d v="2015-10-14T08:20:45"/>
    <x v="84"/>
    <x v="1"/>
    <b v="0"/>
    <n v="25"/>
    <b v="1"/>
    <s v="film &amp; video/shorts"/>
    <n v="104.6"/>
    <x v="0"/>
    <s v="shorts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0-06-02T20:41:00"/>
    <n v="1401205731"/>
    <d v="2010-05-24T07:56:43"/>
    <x v="85"/>
    <x v="8"/>
    <b v="0"/>
    <n v="60"/>
    <b v="1"/>
    <s v="film &amp; video/shorts"/>
    <n v="60"/>
    <x v="0"/>
    <s v="shorts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4-06-22T10:48:51"/>
    <n v="1368036192"/>
    <d v="2014-05-27T10:48:51"/>
    <x v="86"/>
    <x v="4"/>
    <b v="0"/>
    <n v="56"/>
    <b v="1"/>
    <s v="film &amp; video/shorts"/>
    <n v="123.28571428571429"/>
    <x v="0"/>
    <s v="shorts"/>
  </r>
  <r>
    <n v="1.004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3-06-02T13:03:12"/>
    <n v="1307862499"/>
    <d v="2013-05-08T13:03:12"/>
    <x v="87"/>
    <x v="5"/>
    <b v="0"/>
    <n v="16"/>
    <b v="1"/>
    <s v="film &amp; video/shorts"/>
    <n v="31.375"/>
    <x v="0"/>
    <s v="shorts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7-12T02:08:19"/>
    <n v="1300354764"/>
    <d v="2011-06-12T02:08:19"/>
    <x v="88"/>
    <x v="7"/>
    <b v="0"/>
    <n v="46"/>
    <b v="1"/>
    <s v="film &amp; video/shorts"/>
    <n v="78.260869565217391"/>
    <x v="0"/>
    <s v="shorts"/>
  </r>
  <r>
    <n v="1.052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1-05-17T04:39:24"/>
    <n v="1481949983"/>
    <d v="2011-03-17T04:39:24"/>
    <x v="89"/>
    <x v="7"/>
    <b v="0"/>
    <n v="43"/>
    <b v="1"/>
    <s v="film &amp; video/shorts"/>
    <n v="122.32558139534883"/>
    <x v="0"/>
    <s v="shorts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7-02-01T03:00:00"/>
    <n v="1338928537"/>
    <d v="2016-12-16T23:46:23"/>
    <x v="90"/>
    <x v="3"/>
    <b v="0"/>
    <n v="15"/>
    <b v="1"/>
    <s v="film &amp; video/shorts"/>
    <n v="73.733333333333334"/>
    <x v="0"/>
    <s v="shorts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2-07-03T16:00:00"/>
    <n v="1395162822"/>
    <d v="2012-06-05T15:35:37"/>
    <x v="91"/>
    <x v="6"/>
    <b v="0"/>
    <n v="12"/>
    <b v="1"/>
    <s v="film &amp; video/shorts"/>
    <n v="21.666666666666668"/>
    <x v="0"/>
    <s v="shorts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4-04-07T12:13:42"/>
    <n v="1327622841"/>
    <d v="2014-03-18T12:13:42"/>
    <x v="92"/>
    <x v="4"/>
    <b v="0"/>
    <n v="21"/>
    <b v="1"/>
    <s v="film &amp; video/shorts"/>
    <n v="21.904761904761905"/>
    <x v="0"/>
    <s v="shorts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2-02-25T19:07:21"/>
    <n v="1274889241"/>
    <d v="2012-01-26T19:07:21"/>
    <x v="93"/>
    <x v="6"/>
    <b v="0"/>
    <n v="34"/>
    <b v="1"/>
    <s v="film &amp; video/shorts"/>
    <n v="50.588235294117645"/>
    <x v="0"/>
    <s v="shorts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0-07-31T22:00:00"/>
    <n v="1307848482"/>
    <d v="2010-05-26T10:54:01"/>
    <x v="94"/>
    <x v="8"/>
    <b v="0"/>
    <n v="8"/>
    <b v="1"/>
    <s v="film &amp; video/shorts"/>
    <n v="53.125"/>
    <x v="0"/>
    <s v="shorts"/>
  </r>
  <r>
    <n v="1.0625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1-07-11T22:14:42"/>
    <n v="1351796674"/>
    <d v="2011-06-11T22:14:42"/>
    <x v="95"/>
    <x v="7"/>
    <b v="0"/>
    <n v="60"/>
    <b v="1"/>
    <s v="film &amp; video/shorts"/>
    <n v="56.666666666666664"/>
    <x v="0"/>
    <s v="shorts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2-12-07T18:30:00"/>
    <n v="1387834799"/>
    <d v="2012-11-01T14:04:34"/>
    <x v="96"/>
    <x v="6"/>
    <b v="0"/>
    <n v="39"/>
    <b v="1"/>
    <s v="film &amp; video/shorts"/>
    <n v="40.776666666666664"/>
    <x v="0"/>
    <s v="shorts"/>
  </r>
  <r>
    <n v="1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4-01-22T16:39:59"/>
    <n v="1350324286"/>
    <d v="2013-12-23T16:39:59"/>
    <x v="97"/>
    <x v="5"/>
    <b v="0"/>
    <n v="26"/>
    <b v="1"/>
    <s v="film &amp; video/shorts"/>
    <n v="192.30769230769232"/>
    <x v="0"/>
    <s v="shorts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2-11-04T14:04:46"/>
    <n v="1356979110"/>
    <d v="2012-10-15T13:04:46"/>
    <x v="98"/>
    <x v="6"/>
    <b v="0"/>
    <n v="35"/>
    <b v="1"/>
    <s v="film &amp; video/shorts"/>
    <n v="100"/>
    <x v="0"/>
    <s v="shorts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3-01-24T13:38:30"/>
    <n v="1290481733"/>
    <d v="2012-12-31T13:38:30"/>
    <x v="99"/>
    <x v="6"/>
    <b v="0"/>
    <n v="65"/>
    <b v="1"/>
    <s v="film &amp; video/shorts"/>
    <n v="117.92307692307692"/>
    <x v="0"/>
    <s v="shorts"/>
  </r>
  <r>
    <n v="1.0515384615384615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0-12-22T22:08:53"/>
    <n v="1392232830"/>
    <d v="2010-11-22T22:08:53"/>
    <x v="100"/>
    <x v="8"/>
    <b v="0"/>
    <n v="49"/>
    <b v="1"/>
    <s v="film &amp; video/shorts"/>
    <n v="27.897959183673468"/>
    <x v="0"/>
    <s v="shorts"/>
  </r>
  <r>
    <n v="1.2"/>
    <n v="104"/>
    <s v="Good 'Ol Trumpet"/>
    <s v="UCF short film about an old man, his love for music, and his misplaced trumpet.  "/>
    <n v="500"/>
    <n v="600"/>
    <x v="0"/>
    <s v="US"/>
    <s v="USD"/>
    <n v="1301792400"/>
    <d v="2014-03-07T14:20:30"/>
    <n v="1299775266"/>
    <d v="2014-02-12T14:20:30"/>
    <x v="101"/>
    <x v="4"/>
    <b v="0"/>
    <n v="10"/>
    <b v="1"/>
    <s v="film &amp; video/shorts"/>
    <n v="60"/>
    <x v="0"/>
    <s v="shorts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1-04-02T20:00:00"/>
    <n v="1461605020"/>
    <d v="2011-03-10T11:41:06"/>
    <x v="102"/>
    <x v="7"/>
    <b v="0"/>
    <n v="60"/>
    <b v="1"/>
    <s v="film &amp; video/shorts"/>
    <n v="39.383333333333333"/>
    <x v="0"/>
    <s v="shorts"/>
  </r>
  <r>
    <n v="1.0049999999999999"/>
    <n v="106"/>
    <s v="LOST WEEKEND"/>
    <s v="A Boy. A Girl. A Car. A Serial Killer."/>
    <n v="5000"/>
    <n v="5025"/>
    <x v="0"/>
    <s v="US"/>
    <s v="USD"/>
    <n v="1333391901"/>
    <d v="2016-05-13T19:00:00"/>
    <n v="1332182301"/>
    <d v="2016-04-25T12:23:40"/>
    <x v="103"/>
    <x v="3"/>
    <b v="0"/>
    <n v="27"/>
    <b v="1"/>
    <s v="film &amp; video/shorts"/>
    <n v="186.11111111111111"/>
    <x v="0"/>
    <s v="shorts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2-04-02T13:38:21"/>
    <n v="1301787287"/>
    <d v="2012-03-19T13:38:21"/>
    <x v="104"/>
    <x v="6"/>
    <b v="0"/>
    <n v="69"/>
    <b v="1"/>
    <s v="film &amp; video/shorts"/>
    <n v="111.37681159420291"/>
    <x v="0"/>
    <s v="shorts"/>
  </r>
  <r>
    <n v="2.4666666666666668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1-04-24T18:34:47"/>
    <n v="1364827370"/>
    <d v="2011-04-02T18:34:47"/>
    <x v="105"/>
    <x v="7"/>
    <b v="0"/>
    <n v="47"/>
    <b v="1"/>
    <s v="film &amp; video/shorts"/>
    <n v="78.723404255319153"/>
    <x v="0"/>
    <s v="shorts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3-05-31T09:42:50"/>
    <n v="1296088630"/>
    <d v="2013-04-01T09:42:50"/>
    <x v="106"/>
    <x v="5"/>
    <b v="0"/>
    <n v="47"/>
    <b v="1"/>
    <s v="film &amp; video/shorts"/>
    <n v="46.702127659574465"/>
    <x v="0"/>
    <s v="shorts"/>
  </r>
  <r>
    <n v="1.3076923076923077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1-02-25T19:37:10"/>
    <n v="1381445253"/>
    <d v="2011-01-26T19:37:10"/>
    <x v="107"/>
    <x v="7"/>
    <b v="0"/>
    <n v="26"/>
    <b v="1"/>
    <s v="film &amp; video/shorts"/>
    <n v="65.384615384615387"/>
    <x v="0"/>
    <s v="shorts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3-11-14T00:59:00"/>
    <n v="1430467187"/>
    <d v="2013-10-10T17:47:33"/>
    <x v="108"/>
    <x v="5"/>
    <b v="0"/>
    <n v="53"/>
    <b v="1"/>
    <s v="film &amp; video/shorts"/>
    <n v="102.0754716981132"/>
    <x v="0"/>
    <s v="shorts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5-05-31T02:59:47"/>
    <n v="1395277318"/>
    <d v="2015-05-01T02:59:47"/>
    <x v="109"/>
    <x v="1"/>
    <b v="0"/>
    <n v="81"/>
    <b v="1"/>
    <s v="film &amp; video/shorts"/>
    <n v="64.197530864197532"/>
    <x v="0"/>
    <s v="shorts"/>
  </r>
  <r>
    <n v="1.41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4-04-12T21:00:00"/>
    <n v="1311963128"/>
    <d v="2014-03-19T20:01:58"/>
    <x v="110"/>
    <x v="4"/>
    <b v="0"/>
    <n v="78"/>
    <b v="1"/>
    <s v="film &amp; video/shorts"/>
    <n v="90.384615384615387"/>
    <x v="0"/>
    <s v="shorts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1-08-06T10:00:00"/>
    <n v="1321252488"/>
    <d v="2011-07-29T13:12:08"/>
    <x v="111"/>
    <x v="7"/>
    <b v="0"/>
    <n v="35"/>
    <b v="1"/>
    <s v="film &amp; video/shorts"/>
    <n v="88.571428571428569"/>
    <x v="0"/>
    <s v="shorts"/>
  </r>
  <r>
    <n v="1.4044444444444444"/>
    <n v="115"/>
    <s v="The World's Greatest Lover"/>
    <s v="Never judge a book (or a lover) by their cover."/>
    <n v="450"/>
    <n v="632"/>
    <x v="0"/>
    <s v="US"/>
    <s v="USD"/>
    <n v="1328377444"/>
    <d v="2012-01-13T01:34:48"/>
    <n v="1326217444"/>
    <d v="2011-11-14T01:34:48"/>
    <x v="112"/>
    <x v="7"/>
    <b v="0"/>
    <n v="22"/>
    <b v="1"/>
    <s v="film &amp; video/shorts"/>
    <n v="28.727272727272727"/>
    <x v="0"/>
    <s v="shorts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2-02-04T12:44:04"/>
    <n v="1298289355"/>
    <d v="2012-01-10T12:44:04"/>
    <x v="113"/>
    <x v="6"/>
    <b v="0"/>
    <n v="57"/>
    <b v="1"/>
    <s v="film &amp; video/shorts"/>
    <n v="69.78947368421052"/>
    <x v="0"/>
    <s v="shorts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1-04-08T05:55:55"/>
    <n v="1268337744"/>
    <d v="2011-02-21T06:55:55"/>
    <x v="114"/>
    <x v="7"/>
    <b v="0"/>
    <n v="27"/>
    <b v="1"/>
    <s v="film &amp; video/shorts"/>
    <n v="167.48962962962963"/>
    <x v="0"/>
    <s v="shorts"/>
  </r>
  <r>
    <n v="1.1303159999999999"/>
    <n v="118"/>
    <s v="DENOUNCED - A Short Film"/>
    <s v="When a ruthless hit-man is 'denounced' from the mafia, his old enemies declare war."/>
    <n v="5000"/>
    <n v="5651.58"/>
    <x v="0"/>
    <s v="US"/>
    <s v="USD"/>
    <n v="1311902236"/>
    <d v="2010-06-09T14:00:00"/>
    <n v="1309310236"/>
    <d v="2010-03-11T15:02:24"/>
    <x v="115"/>
    <x v="8"/>
    <b v="0"/>
    <n v="39"/>
    <b v="1"/>
    <s v="film &amp; video/shorts"/>
    <n v="144.91230769230768"/>
    <x v="0"/>
    <s v="shorts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7-28T20:17:16"/>
    <n v="1310693986"/>
    <d v="2011-06-28T20:17:16"/>
    <x v="116"/>
    <x v="7"/>
    <b v="0"/>
    <n v="37"/>
    <b v="1"/>
    <s v="film &amp; video/shorts"/>
    <n v="91.840540540540545"/>
    <x v="0"/>
    <s v="shorts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1-08-13T18:00:00"/>
    <n v="1472865107"/>
    <d v="2011-07-14T20:39:46"/>
    <x v="117"/>
    <x v="7"/>
    <b v="0"/>
    <n v="1"/>
    <b v="0"/>
    <s v="film &amp; video/science fiction"/>
    <n v="10"/>
    <x v="0"/>
    <s v="science fiction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6-10-02T20:11:47"/>
    <n v="1427993710"/>
    <d v="2016-09-02T20:11:47"/>
    <x v="118"/>
    <x v="3"/>
    <b v="0"/>
    <n v="1"/>
    <b v="0"/>
    <s v="film &amp; video/science fiction"/>
    <n v="1"/>
    <x v="0"/>
    <s v="science fiction"/>
  </r>
  <r>
    <n v="0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5-04-18T05:16:00"/>
    <n v="1470910907"/>
    <d v="2015-04-02T11:55:10"/>
    <x v="119"/>
    <x v="1"/>
    <b v="0"/>
    <n v="0"/>
    <b v="0"/>
    <s v="film &amp; video/science fiction"/>
    <e v="#DIV/0!"/>
    <x v="0"/>
    <s v="science fiction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6-10-10T05:21:47"/>
    <n v="1411411564"/>
    <d v="2016-08-11T05:21:47"/>
    <x v="120"/>
    <x v="3"/>
    <b v="0"/>
    <n v="6"/>
    <b v="0"/>
    <s v="film &amp; video/science fiction"/>
    <n v="25.166666666666668"/>
    <x v="0"/>
    <s v="science fiction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4-10-28T17:00:00"/>
    <n v="1429568242"/>
    <d v="2014-09-22T13:46:04"/>
    <x v="121"/>
    <x v="4"/>
    <b v="0"/>
    <n v="0"/>
    <b v="0"/>
    <s v="film &amp; video/science fiction"/>
    <e v="#DIV/0!"/>
    <x v="0"/>
    <s v="science fiction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5-05-15T17:17:22"/>
    <n v="1480981880"/>
    <d v="2015-04-20T17:17:22"/>
    <x v="122"/>
    <x v="1"/>
    <b v="0"/>
    <n v="6"/>
    <b v="0"/>
    <s v="film &amp; video/science fiction"/>
    <n v="11.666666666666666"/>
    <x v="0"/>
    <s v="science fiction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7-02-03T18:51:20"/>
    <n v="1431353337"/>
    <d v="2016-12-05T18:51:20"/>
    <x v="123"/>
    <x v="3"/>
    <b v="0"/>
    <n v="13"/>
    <b v="0"/>
    <s v="film &amp; video/science fiction"/>
    <n v="106.69230769230769"/>
    <x v="0"/>
    <s v="science fiction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6-10T21:00:00"/>
    <n v="1425481141"/>
    <d v="2015-05-11T09:08:57"/>
    <x v="124"/>
    <x v="1"/>
    <b v="0"/>
    <n v="4"/>
    <b v="0"/>
    <s v="film &amp; video/science fiction"/>
    <n v="47.5"/>
    <x v="0"/>
    <s v="science fiction"/>
  </r>
  <r>
    <n v="1.8669999999999999E-2"/>
    <n v="128"/>
    <s v="Ralphi3 (Canceled)"/>
    <s v="A Science Fiction film filled with entertainment and Excitement"/>
    <n v="100000"/>
    <n v="1867"/>
    <x v="1"/>
    <s v="US"/>
    <s v="USD"/>
    <n v="1476941293"/>
    <d v="2015-04-03T08:59:01"/>
    <n v="1473917293"/>
    <d v="2015-03-04T09:59:01"/>
    <x v="125"/>
    <x v="1"/>
    <b v="0"/>
    <n v="6"/>
    <b v="0"/>
    <s v="film &amp; video/science fiction"/>
    <n v="311.16666666666669"/>
    <x v="0"/>
    <s v="science fiction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6-10-20T00:28:13"/>
    <n v="1409524183"/>
    <d v="2016-09-15T00:28:13"/>
    <x v="126"/>
    <x v="3"/>
    <b v="0"/>
    <n v="0"/>
    <b v="0"/>
    <s v="film &amp; video/science fiction"/>
    <e v="#DIV/0!"/>
    <x v="0"/>
    <s v="science fiction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10-30T17:29:43"/>
    <n v="1400536692"/>
    <d v="2014-08-31T17:29:43"/>
    <x v="127"/>
    <x v="4"/>
    <b v="0"/>
    <n v="0"/>
    <b v="0"/>
    <s v="film &amp; video/science fiction"/>
    <e v="#DIV/0!"/>
    <x v="0"/>
    <s v="science fiction"/>
  </r>
  <r>
    <n v="0"/>
    <n v="131"/>
    <s v="I (Canceled)"/>
    <s v="I"/>
    <n v="1200"/>
    <n v="0"/>
    <x v="1"/>
    <s v="US"/>
    <s v="USD"/>
    <n v="1467763200"/>
    <d v="2014-06-16T15:16:00"/>
    <n v="1466453161"/>
    <d v="2014-05-19T16:58:12"/>
    <x v="128"/>
    <x v="4"/>
    <b v="0"/>
    <n v="0"/>
    <b v="0"/>
    <s v="film &amp; video/science fiction"/>
    <e v="#DIV/0!"/>
    <x v="0"/>
    <s v="science fiction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6-07-05T19:00:00"/>
    <n v="1411500607"/>
    <d v="2016-06-20T15:06:01"/>
    <x v="129"/>
    <x v="3"/>
    <b v="0"/>
    <n v="81"/>
    <b v="0"/>
    <s v="film &amp; video/science fiction"/>
    <n v="94.506172839506178"/>
    <x v="0"/>
    <s v="science fiction"/>
  </r>
  <r>
    <n v="0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4-11-07T15:30:07"/>
    <n v="1462130584"/>
    <d v="2014-09-23T14:30:07"/>
    <x v="130"/>
    <x v="4"/>
    <b v="0"/>
    <n v="0"/>
    <b v="0"/>
    <s v="film &amp; video/science fiction"/>
    <e v="#DIV/0!"/>
    <x v="0"/>
    <s v="science fiction"/>
  </r>
  <r>
    <n v="0"/>
    <n v="134"/>
    <s v="MARLEY'S GHOST (AMBASSADORS OF STEAM) (Canceled)"/>
    <s v="steampunk  remake of &quot;a Christmas carol&quot;"/>
    <n v="5000"/>
    <n v="0"/>
    <x v="1"/>
    <s v="US"/>
    <s v="USD"/>
    <n v="1441386000"/>
    <d v="2016-05-31T12:31:00"/>
    <n v="1438811418"/>
    <d v="2016-05-01T14:23:04"/>
    <x v="131"/>
    <x v="3"/>
    <b v="0"/>
    <n v="0"/>
    <b v="0"/>
    <s v="film &amp; video/science fiction"/>
    <e v="#DIV/0!"/>
    <x v="0"/>
    <s v="science fiction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5-09-04T12:00:00"/>
    <n v="1401354597"/>
    <d v="2015-08-05T16:50:18"/>
    <x v="132"/>
    <x v="1"/>
    <b v="0"/>
    <n v="5"/>
    <b v="0"/>
    <s v="film &amp; video/science fiction"/>
    <n v="80.599999999999994"/>
    <x v="0"/>
    <s v="science fiction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4-07-01T14:00:00"/>
    <n v="1427968234"/>
    <d v="2014-05-29T04:09:57"/>
    <x v="133"/>
    <x v="4"/>
    <b v="0"/>
    <n v="0"/>
    <b v="0"/>
    <s v="film &amp; video/science fiction"/>
    <e v="#DIV/0!"/>
    <x v="0"/>
    <s v="science fiction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05-16T05:16:00"/>
    <n v="1440337593"/>
    <d v="2015-04-02T04:50:34"/>
    <x v="119"/>
    <x v="1"/>
    <b v="0"/>
    <n v="0"/>
    <b v="0"/>
    <s v="film &amp; video/science fiction"/>
    <e v="#DIV/0!"/>
    <x v="0"/>
    <s v="science fiction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10-12T08:46:33"/>
    <n v="1435731041"/>
    <d v="2015-08-23T08:46:33"/>
    <x v="134"/>
    <x v="1"/>
    <b v="0"/>
    <n v="58"/>
    <b v="0"/>
    <s v="film &amp; video/science fiction"/>
    <n v="81.241379310344826"/>
    <x v="0"/>
    <s v="science fiction"/>
  </r>
  <r>
    <n v="1"/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31T23:59:00"/>
    <n v="1435874772"/>
    <d v="2015-07-01T01:10:41"/>
    <x v="135"/>
    <x v="1"/>
    <b v="0"/>
    <n v="1"/>
    <b v="0"/>
    <s v="film &amp; video/science fiction"/>
    <n v="500"/>
    <x v="0"/>
    <s v="science fiction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7-12T17:06:12"/>
    <n v="1424234732"/>
    <d v="2015-07-02T17:06:12"/>
    <x v="136"/>
    <x v="1"/>
    <b v="0"/>
    <n v="0"/>
    <b v="0"/>
    <s v="film &amp; video/science fiction"/>
    <e v="#DIV/0!"/>
    <x v="0"/>
    <s v="science fiction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3-19T22:45:32"/>
    <n v="1429155623"/>
    <d v="2015-02-17T23:45:32"/>
    <x v="137"/>
    <x v="1"/>
    <b v="0"/>
    <n v="28"/>
    <b v="0"/>
    <s v="film &amp; video/science fiction"/>
    <n v="46.178571428571431"/>
    <x v="0"/>
    <s v="science fiction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5-05-30T22:40:23"/>
    <n v="1414358778"/>
    <d v="2015-04-15T22:40:23"/>
    <x v="138"/>
    <x v="1"/>
    <b v="0"/>
    <n v="1"/>
    <b v="0"/>
    <s v="film &amp; video/science fiction"/>
    <n v="10"/>
    <x v="0"/>
    <s v="science fiction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4-11-16T17:26:18"/>
    <n v="1467941542"/>
    <d v="2014-10-26T16:26:18"/>
    <x v="139"/>
    <x v="4"/>
    <b v="0"/>
    <n v="0"/>
    <b v="0"/>
    <s v="film &amp; video/science fiction"/>
    <e v="#DIV/0!"/>
    <x v="0"/>
    <s v="science fiction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6-09-03T00:55:00"/>
    <n v="1423765072"/>
    <d v="2016-07-07T20:32:22"/>
    <x v="140"/>
    <x v="3"/>
    <b v="0"/>
    <n v="37"/>
    <b v="0"/>
    <s v="film &amp; video/science fiction"/>
    <n v="55.945945945945944"/>
    <x v="0"/>
    <s v="science fiction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4-13T12:17:52"/>
    <n v="1436965252"/>
    <d v="2015-02-12T13:17:52"/>
    <x v="141"/>
    <x v="1"/>
    <b v="0"/>
    <n v="9"/>
    <b v="0"/>
    <s v="film &amp; video/science fiction"/>
    <n v="37.555555555555557"/>
    <x v="0"/>
    <s v="science fiction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5-08-11T08:00:52"/>
    <n v="1479514998"/>
    <d v="2015-07-15T08:00:52"/>
    <x v="21"/>
    <x v="1"/>
    <b v="0"/>
    <n v="3"/>
    <b v="0"/>
    <s v="film &amp; video/science fiction"/>
    <n v="38.333333333333336"/>
    <x v="0"/>
    <s v="science fiction"/>
  </r>
  <r>
    <n v="0"/>
    <n v="147"/>
    <s v="Consumed (Static Air) (Canceled)"/>
    <s v="Film makers catch live footage beyond their wildest dreams."/>
    <n v="7000"/>
    <n v="0"/>
    <x v="1"/>
    <s v="GB"/>
    <s v="GBP"/>
    <n v="1420741080"/>
    <d v="2017-01-17T19:23:18"/>
    <n v="1417026340"/>
    <d v="2016-11-18T19:23:18"/>
    <x v="142"/>
    <x v="3"/>
    <b v="0"/>
    <n v="0"/>
    <b v="0"/>
    <s v="film &amp; video/science fiction"/>
    <e v="#DIV/0!"/>
    <x v="0"/>
    <s v="science fiction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5-01-08T13:18:00"/>
    <n v="1453963536"/>
    <d v="2014-11-26T13:25:40"/>
    <x v="143"/>
    <x v="4"/>
    <b v="0"/>
    <n v="2"/>
    <b v="0"/>
    <s v="film &amp; video/science fiction"/>
    <n v="20"/>
    <x v="0"/>
    <s v="science fiction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6-02-27T01:45:36"/>
    <n v="1416888470"/>
    <d v="2016-01-28T01:45:36"/>
    <x v="144"/>
    <x v="3"/>
    <b v="0"/>
    <n v="6"/>
    <b v="0"/>
    <s v="film &amp; video/science fiction"/>
    <n v="15.333333333333334"/>
    <x v="0"/>
    <s v="science fiction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4-12-25T03:00:00"/>
    <n v="1427428382"/>
    <d v="2014-11-24T23:07:50"/>
    <x v="145"/>
    <x v="4"/>
    <b v="0"/>
    <n v="67"/>
    <b v="0"/>
    <s v="film &amp; video/science fiction"/>
    <n v="449.43283582089555"/>
    <x v="0"/>
    <s v="science fiction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5-25T22:53:02"/>
    <n v="1429449191"/>
    <d v="2015-03-26T22:53:02"/>
    <x v="56"/>
    <x v="1"/>
    <b v="0"/>
    <n v="5"/>
    <b v="0"/>
    <s v="film &amp; video/science fiction"/>
    <n v="28"/>
    <x v="0"/>
    <s v="science fiction"/>
  </r>
  <r>
    <n v="7.8947368421052633E-5"/>
    <n v="152"/>
    <s v="The Great Dark (Canceled)"/>
    <s v="The Great Dark is a journey through the unimaginable...and un foreseeable..."/>
    <n v="380000"/>
    <n v="30"/>
    <x v="1"/>
    <s v="US"/>
    <s v="USD"/>
    <n v="1411437100"/>
    <d v="2015-06-18T08:13:11"/>
    <n v="1408845100"/>
    <d v="2015-04-19T08:13:11"/>
    <x v="146"/>
    <x v="1"/>
    <b v="0"/>
    <n v="2"/>
    <b v="0"/>
    <s v="film &amp; video/science fiction"/>
    <n v="15"/>
    <x v="0"/>
    <s v="science fiction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09-22T20:51:40"/>
    <n v="1413900244"/>
    <d v="2014-08-23T20:51:40"/>
    <x v="147"/>
    <x v="4"/>
    <b v="0"/>
    <n v="10"/>
    <b v="0"/>
    <s v="film &amp; video/science fiction"/>
    <n v="35.9"/>
    <x v="0"/>
    <s v="science fiction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4-12-02T10:04:04"/>
    <n v="1429621695"/>
    <d v="2014-10-21T09:04:04"/>
    <x v="148"/>
    <x v="4"/>
    <b v="0"/>
    <n v="3"/>
    <b v="0"/>
    <s v="film &amp; video/science fiction"/>
    <n v="13.333333333333334"/>
    <x v="0"/>
    <s v="science fiction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6-03T08:08:15"/>
    <n v="1434201935"/>
    <d v="2015-04-21T08:08:15"/>
    <x v="149"/>
    <x v="1"/>
    <b v="0"/>
    <n v="4"/>
    <b v="0"/>
    <s v="film &amp; video/science fiction"/>
    <n v="20.25"/>
    <x v="0"/>
    <s v="science fiction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5-07-23T08:25:35"/>
    <n v="1401850796"/>
    <d v="2015-06-13T08:25:35"/>
    <x v="150"/>
    <x v="1"/>
    <b v="0"/>
    <n v="15"/>
    <b v="0"/>
    <s v="film &amp; video/science fiction"/>
    <n v="119"/>
    <x v="0"/>
    <s v="science fiction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4-08-02T21:59:56"/>
    <n v="1453931572"/>
    <d v="2014-06-03T21:59:56"/>
    <x v="7"/>
    <x v="4"/>
    <b v="0"/>
    <n v="2"/>
    <b v="0"/>
    <s v="film &amp; video/science fiction"/>
    <n v="4"/>
    <x v="0"/>
    <s v="science fiction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6-02-26T16:52:52"/>
    <n v="1411350628"/>
    <d v="2016-01-27T16:52:52"/>
    <x v="151"/>
    <x v="3"/>
    <b v="0"/>
    <n v="0"/>
    <b v="0"/>
    <s v="film &amp; video/science fiction"/>
    <e v="#DIV/0!"/>
    <x v="0"/>
    <s v="science fiction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4-10-21T20:50:28"/>
    <n v="1464085545"/>
    <d v="2014-09-21T20:50:28"/>
    <x v="152"/>
    <x v="4"/>
    <b v="0"/>
    <n v="1"/>
    <b v="0"/>
    <s v="film &amp; video/science fiction"/>
    <n v="10"/>
    <x v="0"/>
    <s v="science fiction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6-07-03T05:25:45"/>
    <n v="1434491691"/>
    <d v="2016-05-24T05:25:45"/>
    <x v="153"/>
    <x v="3"/>
    <b v="0"/>
    <n v="0"/>
    <b v="0"/>
    <s v="film &amp; video/drama"/>
    <e v="#DIV/0!"/>
    <x v="0"/>
    <s v="drama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5-08-15T16:54:51"/>
    <n v="1401726595"/>
    <d v="2015-06-16T16:54:51"/>
    <x v="154"/>
    <x v="1"/>
    <b v="0"/>
    <n v="1"/>
    <b v="0"/>
    <s v="film &amp; video/drama"/>
    <n v="5"/>
    <x v="0"/>
    <s v="drama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7-02T11:29:55"/>
    <n v="1405393356"/>
    <d v="2014-06-02T11:29:55"/>
    <x v="155"/>
    <x v="4"/>
    <b v="0"/>
    <n v="10"/>
    <b v="0"/>
    <s v="film &amp; video/drama"/>
    <n v="43.5"/>
    <x v="0"/>
    <s v="drama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4-08-16T18:42:00"/>
    <n v="1440716654"/>
    <d v="2014-07-14T22:02:36"/>
    <x v="156"/>
    <x v="4"/>
    <b v="0"/>
    <n v="0"/>
    <b v="0"/>
    <s v="film &amp; video/drama"/>
    <e v="#DIV/0!"/>
    <x v="0"/>
    <s v="drama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5-09-30T19:00:00"/>
    <n v="1405966701"/>
    <d v="2015-08-27T18:04:14"/>
    <x v="157"/>
    <x v="1"/>
    <b v="0"/>
    <n v="7"/>
    <b v="0"/>
    <s v="film &amp; video/drama"/>
    <n v="91.428571428571431"/>
    <x v="0"/>
    <s v="drama"/>
  </r>
  <r>
    <n v="0"/>
    <n v="165"/>
    <s v="NET"/>
    <s v="A teacher. A boy. The beach and a heatwave that drove them all insane."/>
    <n v="17000"/>
    <n v="0"/>
    <x v="2"/>
    <s v="GB"/>
    <s v="GBP"/>
    <n v="1452613724"/>
    <d v="2014-09-19T13:18:21"/>
    <n v="1450021724"/>
    <d v="2014-07-21T13:18:21"/>
    <x v="34"/>
    <x v="4"/>
    <b v="0"/>
    <n v="0"/>
    <b v="0"/>
    <s v="film &amp; video/drama"/>
    <e v="#DIV/0!"/>
    <x v="0"/>
    <s v="drama"/>
  </r>
  <r>
    <n v="0.6"/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6-01-12T10:48:44"/>
    <n v="1481939362"/>
    <d v="2015-12-13T10:48:44"/>
    <x v="158"/>
    <x v="1"/>
    <b v="0"/>
    <n v="1"/>
    <b v="0"/>
    <s v="film &amp; video/drama"/>
    <n v="3000"/>
    <x v="0"/>
    <s v="drama"/>
  </r>
  <r>
    <n v="1E-4"/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7-01-15T20:49:22"/>
    <n v="1433542535"/>
    <d v="2016-12-16T20:49:22"/>
    <x v="90"/>
    <x v="3"/>
    <b v="0"/>
    <n v="2"/>
    <b v="0"/>
    <s v="film &amp; video/drama"/>
    <n v="5.5"/>
    <x v="0"/>
    <s v="drama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8-04T17:15:35"/>
    <n v="1424203370"/>
    <d v="2015-06-05T17:15:35"/>
    <x v="159"/>
    <x v="1"/>
    <b v="0"/>
    <n v="3"/>
    <b v="0"/>
    <s v="film &amp; video/drama"/>
    <n v="108.33333333333333"/>
    <x v="0"/>
    <s v="drama"/>
  </r>
  <r>
    <n v="0.224"/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5-03-19T14:02:50"/>
    <n v="1411042059"/>
    <d v="2015-02-17T15:02:50"/>
    <x v="137"/>
    <x v="1"/>
    <b v="0"/>
    <n v="10"/>
    <b v="0"/>
    <s v="film &amp; video/drama"/>
    <n v="56"/>
    <x v="0"/>
    <s v="drama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4-10-18T07:07:39"/>
    <n v="1438385283"/>
    <d v="2014-09-18T07:07:39"/>
    <x v="160"/>
    <x v="4"/>
    <b v="0"/>
    <n v="10"/>
    <b v="0"/>
    <s v="film &amp; video/drama"/>
    <n v="32.5"/>
    <x v="0"/>
    <s v="drama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5-08-30T00:28:00"/>
    <n v="1465791614"/>
    <d v="2015-07-31T18:28:03"/>
    <x v="161"/>
    <x v="1"/>
    <b v="0"/>
    <n v="1"/>
    <b v="0"/>
    <s v="film &amp; video/drama"/>
    <n v="1"/>
    <x v="0"/>
    <s v="drama"/>
  </r>
  <r>
    <n v="0"/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6-08-11T23:20:14"/>
    <n v="1423733323"/>
    <d v="2016-06-12T23:20:14"/>
    <x v="162"/>
    <x v="3"/>
    <b v="0"/>
    <n v="0"/>
    <b v="0"/>
    <s v="film &amp; video/drama"/>
    <e v="#DIV/0!"/>
    <x v="0"/>
    <s v="drama"/>
  </r>
  <r>
    <n v="0"/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3-19T03:28:43"/>
    <n v="1422539108"/>
    <d v="2015-02-12T04:28:43"/>
    <x v="141"/>
    <x v="1"/>
    <b v="0"/>
    <n v="0"/>
    <b v="0"/>
    <s v="film &amp; video/drama"/>
    <e v="#DIV/0!"/>
    <x v="0"/>
    <s v="drama"/>
  </r>
  <r>
    <n v="0"/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2-28T08:45:08"/>
    <n v="1425924776"/>
    <d v="2015-01-29T08:45:08"/>
    <x v="48"/>
    <x v="1"/>
    <b v="0"/>
    <n v="0"/>
    <b v="0"/>
    <s v="film &amp; video/drama"/>
    <e v="#DIV/0!"/>
    <x v="0"/>
    <s v="drama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5-05-08T13:12:56"/>
    <n v="1407177611"/>
    <d v="2015-03-09T13:12:56"/>
    <x v="163"/>
    <x v="1"/>
    <b v="0"/>
    <n v="26"/>
    <b v="0"/>
    <s v="film &amp; video/drama"/>
    <n v="49.884615384615387"/>
    <x v="0"/>
    <s v="drama"/>
  </r>
  <r>
    <n v="0"/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4-08-29T13:40:11"/>
    <n v="1436211999"/>
    <d v="2014-08-04T13:40:11"/>
    <x v="164"/>
    <x v="4"/>
    <b v="0"/>
    <n v="0"/>
    <b v="0"/>
    <s v="film &amp; video/drama"/>
    <e v="#DIV/0!"/>
    <x v="0"/>
    <s v="drama"/>
  </r>
  <r>
    <n v="0.4"/>
    <n v="177"/>
    <s v="The Good Samaritan"/>
    <s v="I'm making a modern day version of the bible story &quot; The Good Samaritan&quot;"/>
    <n v="450"/>
    <n v="180"/>
    <x v="2"/>
    <s v="US"/>
    <s v="USD"/>
    <n v="1427155726"/>
    <d v="2015-08-05T14:46:39"/>
    <n v="1425690526"/>
    <d v="2015-07-06T14:46:39"/>
    <x v="165"/>
    <x v="1"/>
    <b v="0"/>
    <n v="7"/>
    <b v="0"/>
    <s v="film &amp; video/drama"/>
    <n v="25.714285714285715"/>
    <x v="0"/>
    <s v="drama"/>
  </r>
  <r>
    <n v="0"/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03-23T19:08:46"/>
    <n v="1445986545"/>
    <d v="2015-03-06T20:08:46"/>
    <x v="166"/>
    <x v="1"/>
    <b v="0"/>
    <n v="0"/>
    <b v="0"/>
    <s v="film &amp; video/drama"/>
    <e v="#DIV/0!"/>
    <x v="0"/>
    <s v="drama"/>
  </r>
  <r>
    <n v="0.2"/>
    <n v="179"/>
    <s v="Sustain: A Film About Survival"/>
    <s v="A feature-length film about how three people survive in a diseased world."/>
    <n v="1000"/>
    <n v="200"/>
    <x v="2"/>
    <s v="US"/>
    <s v="USD"/>
    <n v="1457056555"/>
    <d v="2015-11-26T18:55:45"/>
    <n v="1454464555"/>
    <d v="2015-10-27T17:55:45"/>
    <x v="167"/>
    <x v="1"/>
    <b v="0"/>
    <n v="2"/>
    <b v="0"/>
    <s v="film &amp; video/drama"/>
    <n v="100"/>
    <x v="0"/>
    <s v="drama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6-03-03T20:55:55"/>
    <n v="1425512843"/>
    <d v="2016-02-02T20:55:55"/>
    <x v="168"/>
    <x v="3"/>
    <b v="0"/>
    <n v="13"/>
    <b v="0"/>
    <s v="film &amp; video/drama"/>
    <n v="30.846153846153847"/>
    <x v="0"/>
    <s v="drama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4-13T14:00:00"/>
    <n v="1432403295"/>
    <d v="2015-03-04T18:47:23"/>
    <x v="125"/>
    <x v="1"/>
    <b v="0"/>
    <n v="4"/>
    <b v="0"/>
    <s v="film &amp; video/drama"/>
    <n v="180.5"/>
    <x v="0"/>
    <s v="drama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5-06-22T12:48:15"/>
    <n v="1481156232"/>
    <d v="2015-05-23T12:48:15"/>
    <x v="169"/>
    <x v="1"/>
    <b v="0"/>
    <n v="0"/>
    <b v="0"/>
    <s v="film &amp; video/drama"/>
    <e v="#DIV/0!"/>
    <x v="0"/>
    <s v="drama"/>
  </r>
  <r>
    <n v="0.35855999999999999"/>
    <n v="183"/>
    <s v="Three Little Words"/>
    <s v="Don't kill me until I meet my Dad"/>
    <n v="12500"/>
    <n v="4482"/>
    <x v="2"/>
    <s v="GB"/>
    <s v="GBP"/>
    <n v="1417033610"/>
    <d v="2017-01-06T19:17:12"/>
    <n v="1414438010"/>
    <d v="2016-12-07T19:17:12"/>
    <x v="170"/>
    <x v="3"/>
    <b v="0"/>
    <n v="12"/>
    <b v="0"/>
    <s v="film &amp; video/drama"/>
    <n v="373.5"/>
    <x v="0"/>
    <s v="drama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11-26T15:26:50"/>
    <n v="1404586762"/>
    <d v="2014-10-27T14:26:50"/>
    <x v="171"/>
    <x v="4"/>
    <b v="0"/>
    <n v="2"/>
    <b v="0"/>
    <s v="film &amp; video/drama"/>
    <n v="25.5"/>
    <x v="0"/>
    <s v="drama"/>
  </r>
  <r>
    <n v="5.5E-2"/>
    <n v="185"/>
    <s v="BLANK Short Movie"/>
    <s v="Love has no boundaries!"/>
    <n v="40000"/>
    <n v="2200"/>
    <x v="2"/>
    <s v="NO"/>
    <s v="NOK"/>
    <n v="1471557139"/>
    <d v="2014-08-31T22:59:00"/>
    <n v="1468965139"/>
    <d v="2014-07-05T13:59:22"/>
    <x v="172"/>
    <x v="4"/>
    <b v="0"/>
    <n v="10"/>
    <b v="0"/>
    <s v="film &amp; video/drama"/>
    <n v="220"/>
    <x v="0"/>
    <s v="drama"/>
  </r>
  <r>
    <n v="0"/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6-08-18T16:52:19"/>
    <n v="1485977434"/>
    <d v="2016-07-19T16:52:19"/>
    <x v="173"/>
    <x v="3"/>
    <b v="0"/>
    <n v="0"/>
    <b v="0"/>
    <s v="film &amp; video/drama"/>
    <e v="#DIV/0!"/>
    <x v="0"/>
    <s v="drama"/>
  </r>
  <r>
    <n v="0.16"/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7-03-03T15:00:00"/>
    <n v="1435383457"/>
    <d v="2017-02-01T14:30:34"/>
    <x v="174"/>
    <x v="2"/>
    <b v="0"/>
    <n v="5"/>
    <b v="0"/>
    <s v="film &amp; video/drama"/>
    <n v="160"/>
    <x v="0"/>
    <s v="drama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5-07-21T01:59:00"/>
    <n v="1407299015"/>
    <d v="2015-06-27T00:37:37"/>
    <x v="175"/>
    <x v="1"/>
    <b v="0"/>
    <n v="0"/>
    <b v="0"/>
    <s v="film &amp; video/drama"/>
    <e v="#DIV/0!"/>
    <x v="0"/>
    <s v="drama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4-09-04T23:23:35"/>
    <n v="1467736477"/>
    <d v="2014-08-05T23:23:35"/>
    <x v="176"/>
    <x v="4"/>
    <b v="0"/>
    <n v="5"/>
    <b v="0"/>
    <s v="film &amp; video/drama"/>
    <n v="69"/>
    <x v="0"/>
    <s v="drama"/>
  </r>
  <r>
    <n v="4.1666666666666666E-3"/>
    <n v="190"/>
    <s v="REGIONRAT, the movie"/>
    <s v="Because hope can be a 4 letter word"/>
    <n v="12000"/>
    <n v="50"/>
    <x v="2"/>
    <s v="US"/>
    <s v="USD"/>
    <n v="1466091446"/>
    <d v="2016-09-03T11:34:37"/>
    <n v="1465227446"/>
    <d v="2016-07-05T11:34:37"/>
    <x v="177"/>
    <x v="3"/>
    <b v="0"/>
    <n v="1"/>
    <b v="0"/>
    <s v="film &amp; video/drama"/>
    <n v="50"/>
    <x v="0"/>
    <s v="drama"/>
  </r>
  <r>
    <n v="0.05"/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6-06-16T10:37:26"/>
    <n v="1440326138"/>
    <d v="2016-06-06T10:37:26"/>
    <x v="178"/>
    <x v="3"/>
    <b v="0"/>
    <n v="3"/>
    <b v="0"/>
    <s v="film &amp; video/drama"/>
    <n v="83.333333333333329"/>
    <x v="0"/>
    <s v="drama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5-10-02T05:35:38"/>
    <n v="1410980432"/>
    <d v="2015-08-23T05:35:38"/>
    <x v="134"/>
    <x v="1"/>
    <b v="0"/>
    <n v="3"/>
    <b v="0"/>
    <s v="film &amp; video/drama"/>
    <n v="5.666666666666667"/>
    <x v="0"/>
    <s v="drama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0-17T14:00:32"/>
    <n v="1412029566"/>
    <d v="2014-09-17T14:00:32"/>
    <x v="179"/>
    <x v="4"/>
    <b v="0"/>
    <n v="0"/>
    <b v="0"/>
    <s v="film &amp; video/drama"/>
    <e v="#DIV/0!"/>
    <x v="0"/>
    <s v="drama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4-11-28T18:26:06"/>
    <n v="1452124531"/>
    <d v="2014-09-29T17:26:06"/>
    <x v="180"/>
    <x v="4"/>
    <b v="0"/>
    <n v="3"/>
    <b v="0"/>
    <s v="film &amp; video/drama"/>
    <n v="1"/>
    <x v="0"/>
    <s v="drama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6-03-06T18:55:31"/>
    <n v="1431360332"/>
    <d v="2016-01-06T18:55:31"/>
    <x v="181"/>
    <x v="3"/>
    <b v="0"/>
    <n v="0"/>
    <b v="0"/>
    <s v="film &amp; video/drama"/>
    <e v="#DIV/0!"/>
    <x v="0"/>
    <s v="drama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07-10T11:05:32"/>
    <n v="1442062898"/>
    <d v="2015-05-11T11:05:32"/>
    <x v="124"/>
    <x v="1"/>
    <b v="0"/>
    <n v="19"/>
    <b v="0"/>
    <s v="film &amp; video/drama"/>
    <n v="77.10526315789474"/>
    <x v="0"/>
    <s v="drama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5-10-10T16:00:00"/>
    <n v="1483734100"/>
    <d v="2015-09-12T08:01:38"/>
    <x v="182"/>
    <x v="1"/>
    <b v="0"/>
    <n v="8"/>
    <b v="0"/>
    <s v="film &amp; video/drama"/>
    <n v="32.75"/>
    <x v="0"/>
    <s v="drama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7-02-17T16:00:00"/>
    <n v="1409908322"/>
    <d v="2017-01-06T15:21:40"/>
    <x v="183"/>
    <x v="2"/>
    <b v="0"/>
    <n v="6"/>
    <b v="0"/>
    <s v="film &amp; video/drama"/>
    <n v="46.5"/>
    <x v="0"/>
    <s v="drama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4-10-05T04:12:02"/>
    <n v="1470106702"/>
    <d v="2014-09-05T04:12:02"/>
    <x v="41"/>
    <x v="4"/>
    <b v="0"/>
    <n v="0"/>
    <b v="0"/>
    <s v="film &amp; video/drama"/>
    <e v="#DIV/0!"/>
    <x v="0"/>
    <s v="drama"/>
  </r>
  <r>
    <n v="0.26192500000000002"/>
    <n v="200"/>
    <s v="The Crossing Shore"/>
    <s v="A film dedicated to an AAF Pilot's struggle to survive behind enemy lines during WWII."/>
    <n v="6000"/>
    <n v="1571.55"/>
    <x v="2"/>
    <s v="US"/>
    <s v="USD"/>
    <n v="1410746403"/>
    <d v="2016-08-31T21:58:22"/>
    <n v="1408154403"/>
    <d v="2016-08-01T21:58:22"/>
    <x v="184"/>
    <x v="3"/>
    <b v="0"/>
    <n v="18"/>
    <b v="0"/>
    <s v="film &amp; video/drama"/>
    <n v="87.308333333333337"/>
    <x v="0"/>
    <s v="drama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4-09-14T21:00:03"/>
    <n v="1421696329"/>
    <d v="2014-08-15T21:00:03"/>
    <x v="185"/>
    <x v="4"/>
    <b v="0"/>
    <n v="7"/>
    <b v="0"/>
    <s v="film &amp; video/drama"/>
    <n v="54.285714285714285"/>
    <x v="0"/>
    <s v="drama"/>
  </r>
  <r>
    <n v="0"/>
    <n v="202"/>
    <s v="Modern Gangsters"/>
    <s v="new web series created by jonney terry"/>
    <n v="6000"/>
    <n v="0"/>
    <x v="2"/>
    <s v="US"/>
    <s v="USD"/>
    <n v="1444337940"/>
    <d v="2015-02-08T14:38:49"/>
    <n v="1441750564"/>
    <d v="2015-01-19T14:38:49"/>
    <x v="186"/>
    <x v="1"/>
    <b v="0"/>
    <n v="0"/>
    <b v="0"/>
    <s v="film &amp; video/drama"/>
    <e v="#DIV/0!"/>
    <x v="0"/>
    <s v="drama"/>
  </r>
  <r>
    <n v="0.2984"/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10-08T15:59:00"/>
    <n v="1417378864"/>
    <d v="2015-09-08T17:16:04"/>
    <x v="187"/>
    <x v="1"/>
    <b v="0"/>
    <n v="8"/>
    <b v="0"/>
    <s v="film &amp; video/drama"/>
    <n v="93.25"/>
    <x v="0"/>
    <s v="drama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5-01-29T15:21:04"/>
    <n v="1467727203"/>
    <d v="2014-11-30T15:21:04"/>
    <x v="188"/>
    <x v="4"/>
    <b v="0"/>
    <n v="1293"/>
    <b v="0"/>
    <s v="film &amp; video/drama"/>
    <n v="117.68368136117556"/>
    <x v="0"/>
    <s v="drama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6-08-04T09:00:03"/>
    <n v="1441120222"/>
    <d v="2016-07-05T09:00:03"/>
    <x v="177"/>
    <x v="3"/>
    <b v="0"/>
    <n v="17"/>
    <b v="0"/>
    <s v="film &amp; video/drama"/>
    <n v="76.470588235294116"/>
    <x v="0"/>
    <s v="drama"/>
  </r>
  <r>
    <n v="0"/>
    <n v="206"/>
    <s v="Blood Bond Movie Development"/>
    <s v="A love story featuring adoption,struggle,dysfunction,grace, healing, and restoration."/>
    <n v="12700"/>
    <n v="0"/>
    <x v="2"/>
    <s v="US"/>
    <s v="USD"/>
    <n v="1470441983"/>
    <d v="2015-10-06T10:10:22"/>
    <n v="1468627583"/>
    <d v="2015-09-01T10:10:22"/>
    <x v="189"/>
    <x v="1"/>
    <b v="0"/>
    <n v="0"/>
    <b v="0"/>
    <s v="film &amp; video/drama"/>
    <e v="#DIV/0!"/>
    <x v="0"/>
    <s v="drama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6-08-05T19:06:23"/>
    <n v="1417754638"/>
    <d v="2016-07-15T19:06:23"/>
    <x v="190"/>
    <x v="3"/>
    <b v="0"/>
    <n v="13"/>
    <b v="0"/>
    <s v="film &amp; video/drama"/>
    <n v="163.84615384615384"/>
    <x v="0"/>
    <s v="drama"/>
  </r>
  <r>
    <n v="0"/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5-01-03T23:43:58"/>
    <n v="1416127967"/>
    <d v="2014-12-04T23:43:58"/>
    <x v="191"/>
    <x v="4"/>
    <b v="0"/>
    <n v="0"/>
    <b v="0"/>
    <s v="film &amp; video/drama"/>
    <e v="#DIV/0!"/>
    <x v="0"/>
    <s v="drama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4-12-16T03:52:47"/>
    <n v="1433974135"/>
    <d v="2014-11-16T03:52:47"/>
    <x v="192"/>
    <x v="4"/>
    <b v="0"/>
    <n v="0"/>
    <b v="0"/>
    <s v="film &amp; video/drama"/>
    <e v="#DIV/0!"/>
    <x v="0"/>
    <s v="drama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07-10T17:08:55"/>
    <n v="1441157592"/>
    <d v="2015-06-10T17:08:55"/>
    <x v="193"/>
    <x v="1"/>
    <b v="0"/>
    <n v="33"/>
    <b v="0"/>
    <s v="film &amp; video/drama"/>
    <n v="91.818181818181813"/>
    <x v="0"/>
    <s v="drama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10-01T00:00:00"/>
    <n v="1440042617"/>
    <d v="2015-09-01T20:33:12"/>
    <x v="189"/>
    <x v="1"/>
    <b v="0"/>
    <n v="12"/>
    <b v="0"/>
    <s v="film &amp; video/drama"/>
    <n v="185.83333333333334"/>
    <x v="0"/>
    <s v="drama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5-09-18T22:50:17"/>
    <n v="1455656920"/>
    <d v="2015-08-19T22:50:17"/>
    <x v="194"/>
    <x v="1"/>
    <b v="0"/>
    <n v="1"/>
    <b v="0"/>
    <s v="film &amp; video/drama"/>
    <n v="1"/>
    <x v="0"/>
    <s v="drama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6-04-16T15:08:40"/>
    <n v="1437142547"/>
    <d v="2016-02-16T16:08:40"/>
    <x v="195"/>
    <x v="3"/>
    <b v="0"/>
    <n v="1"/>
    <b v="0"/>
    <s v="film &amp; video/drama"/>
    <n v="20"/>
    <x v="0"/>
    <s v="drama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8-16T09:06:41"/>
    <n v="1420471349"/>
    <d v="2015-07-17T09:15:47"/>
    <x v="196"/>
    <x v="1"/>
    <b v="0"/>
    <n v="1"/>
    <b v="0"/>
    <s v="film &amp; video/drama"/>
    <n v="1"/>
    <x v="0"/>
    <s v="drama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5-03-06T10:22:29"/>
    <n v="1452058282"/>
    <d v="2015-01-05T10:22:29"/>
    <x v="197"/>
    <x v="1"/>
    <b v="0"/>
    <n v="1"/>
    <b v="0"/>
    <s v="film &amp; video/drama"/>
    <n v="10"/>
    <x v="0"/>
    <s v="drama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6-02-17T18:59:00"/>
    <n v="1425423637"/>
    <d v="2016-01-06T00:31:22"/>
    <x v="181"/>
    <x v="3"/>
    <b v="0"/>
    <n v="84"/>
    <b v="0"/>
    <s v="film &amp; video/drama"/>
    <n v="331.53833333333336"/>
    <x v="0"/>
    <s v="drama"/>
  </r>
  <r>
    <n v="0.11942999999999999"/>
    <n v="217"/>
    <s v="Bitch"/>
    <s v="A roadmovie by paw"/>
    <n v="100000"/>
    <n v="11943"/>
    <x v="2"/>
    <s v="SE"/>
    <s v="SEK"/>
    <n v="1419780149"/>
    <d v="2015-04-22T17:00:37"/>
    <n v="1417101749"/>
    <d v="2015-03-03T18:00:37"/>
    <x v="198"/>
    <x v="1"/>
    <b v="0"/>
    <n v="38"/>
    <b v="0"/>
    <s v="film &amp; video/drama"/>
    <n v="314.28947368421052"/>
    <x v="0"/>
    <s v="drama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4-12-28T10:22:29"/>
    <n v="1426518289"/>
    <d v="2014-11-27T10:22:29"/>
    <x v="199"/>
    <x v="4"/>
    <b v="0"/>
    <n v="1"/>
    <b v="0"/>
    <s v="film &amp; video/drama"/>
    <n v="100"/>
    <x v="0"/>
    <s v="drama"/>
  </r>
  <r>
    <n v="0.17630000000000001"/>
    <n v="219"/>
    <s v="True Colors"/>
    <s v="An hour-long pilot about a group of suburban LGBT teens coming of age in the early 90's."/>
    <n v="50000"/>
    <n v="8815"/>
    <x v="2"/>
    <s v="US"/>
    <s v="USD"/>
    <n v="1459493940"/>
    <d v="2015-05-15T10:04:49"/>
    <n v="1456732225"/>
    <d v="2015-03-16T10:04:49"/>
    <x v="200"/>
    <x v="1"/>
    <b v="0"/>
    <n v="76"/>
    <b v="0"/>
    <s v="film &amp; video/drama"/>
    <n v="115.98684210526316"/>
    <x v="0"/>
    <s v="drama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6-04-01T01:59:00"/>
    <n v="1436542030"/>
    <d v="2016-02-29T02:50:25"/>
    <x v="201"/>
    <x v="3"/>
    <b v="0"/>
    <n v="3"/>
    <b v="0"/>
    <s v="film &amp; video/drama"/>
    <n v="120"/>
    <x v="0"/>
    <s v="drama"/>
  </r>
  <r>
    <n v="0"/>
    <n v="221"/>
    <s v="Archetypes"/>
    <s v="Film about Schizophrenia with Surreal Twists!"/>
    <n v="50000"/>
    <n v="0"/>
    <x v="2"/>
    <s v="US"/>
    <s v="USD"/>
    <n v="1427569564"/>
    <d v="2015-08-20T15:06:00"/>
    <n v="1422389164"/>
    <d v="2015-07-10T10:27:10"/>
    <x v="202"/>
    <x v="1"/>
    <b v="0"/>
    <n v="0"/>
    <b v="0"/>
    <s v="film &amp; video/drama"/>
    <e v="#DIV/0!"/>
    <x v="0"/>
    <s v="drama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8T14:06:04"/>
    <n v="1422383318"/>
    <d v="2015-01-27T15:06:04"/>
    <x v="203"/>
    <x v="1"/>
    <b v="0"/>
    <n v="2"/>
    <b v="0"/>
    <s v="film &amp; video/drama"/>
    <n v="65"/>
    <x v="0"/>
    <s v="drama"/>
  </r>
  <r>
    <n v="0"/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5-03-26T21:39:00"/>
    <n v="1461287350"/>
    <d v="2015-01-27T13:28:38"/>
    <x v="203"/>
    <x v="1"/>
    <b v="0"/>
    <n v="0"/>
    <b v="0"/>
    <s v="film &amp; video/drama"/>
    <e v="#DIV/0!"/>
    <x v="0"/>
    <s v="drama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6-05-21T20:05:00"/>
    <n v="1431322726"/>
    <d v="2016-04-21T20:09:10"/>
    <x v="204"/>
    <x v="3"/>
    <b v="0"/>
    <n v="0"/>
    <b v="0"/>
    <s v="film &amp; video/drama"/>
    <e v="#DIV/0!"/>
    <x v="0"/>
    <s v="drama"/>
  </r>
  <r>
    <n v="0"/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5-07-10T00:38:46"/>
    <n v="1457564654"/>
    <d v="2015-05-11T00:38:46"/>
    <x v="124"/>
    <x v="1"/>
    <b v="0"/>
    <n v="0"/>
    <b v="0"/>
    <s v="film &amp; video/drama"/>
    <e v="#DIV/0!"/>
    <x v="0"/>
    <s v="drama"/>
  </r>
  <r>
    <n v="8.6206896551724137E-3"/>
    <n v="226"/>
    <s v="MAGGIE Film"/>
    <s v="A TRUE STORY OF DOMESTIC VILOLENCE THAT SEEKS TO OFFER THE VIEWER OUTLEST OF SUPPORT."/>
    <n v="29000"/>
    <n v="250"/>
    <x v="2"/>
    <s v="GB"/>
    <s v="GBP"/>
    <n v="1433064540"/>
    <d v="2016-04-08T17:04:14"/>
    <n v="1428854344"/>
    <d v="2016-03-09T18:04:14"/>
    <x v="205"/>
    <x v="3"/>
    <b v="0"/>
    <n v="2"/>
    <b v="0"/>
    <s v="film &amp; video/drama"/>
    <n v="125"/>
    <x v="0"/>
    <s v="drama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5-31T04:29:00"/>
    <n v="1433885241"/>
    <d v="2015-04-12T10:59:04"/>
    <x v="206"/>
    <x v="1"/>
    <b v="0"/>
    <n v="0"/>
    <b v="0"/>
    <s v="film &amp; video/drama"/>
    <e v="#DIV/0!"/>
    <x v="0"/>
    <s v="drama"/>
  </r>
  <r>
    <n v="0"/>
    <n v="228"/>
    <s v="Facets of a Geek life"/>
    <s v="I am making a film from one one of my books called facets of a Geek life."/>
    <n v="8000"/>
    <n v="0"/>
    <x v="2"/>
    <s v="GB"/>
    <s v="GBP"/>
    <n v="1433176105"/>
    <d v="2015-07-09T16:27:21"/>
    <n v="1427992105"/>
    <d v="2015-06-09T16:27:21"/>
    <x v="207"/>
    <x v="1"/>
    <b v="0"/>
    <n v="0"/>
    <b v="0"/>
    <s v="film &amp; video/drama"/>
    <e v="#DIV/0!"/>
    <x v="0"/>
    <s v="drama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5-06-01T11:28:25"/>
    <n v="1452810297"/>
    <d v="2015-04-02T11:28:25"/>
    <x v="119"/>
    <x v="1"/>
    <b v="0"/>
    <n v="0"/>
    <b v="0"/>
    <s v="film &amp; video/drama"/>
    <e v="#DIV/0!"/>
    <x v="0"/>
    <s v="drama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6-02-13T17:24:57"/>
    <n v="1430851151"/>
    <d v="2016-01-14T17:24:57"/>
    <x v="208"/>
    <x v="3"/>
    <b v="0"/>
    <n v="2"/>
    <b v="0"/>
    <s v="film &amp; video/drama"/>
    <n v="30"/>
    <x v="0"/>
    <s v="drama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5-06-04T13:39:11"/>
    <n v="1449183651"/>
    <d v="2015-05-05T13:39:11"/>
    <x v="209"/>
    <x v="1"/>
    <b v="0"/>
    <n v="0"/>
    <b v="0"/>
    <s v="film &amp; video/drama"/>
    <e v="#DIV/0!"/>
    <x v="0"/>
    <s v="drama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6-01-02T18:00:51"/>
    <n v="1422474546"/>
    <d v="2015-12-03T18:00:51"/>
    <x v="210"/>
    <x v="1"/>
    <b v="0"/>
    <n v="7"/>
    <b v="0"/>
    <s v="film &amp; video/drama"/>
    <n v="15.714285714285714"/>
    <x v="0"/>
    <s v="drama"/>
  </r>
  <r>
    <n v="0"/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5-02-27T14:49:06"/>
    <n v="1472593972"/>
    <d v="2015-01-28T14:49:06"/>
    <x v="37"/>
    <x v="1"/>
    <b v="0"/>
    <n v="0"/>
    <b v="0"/>
    <s v="film &amp; video/drama"/>
    <e v="#DIV/0!"/>
    <x v="0"/>
    <s v="drama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6-09-29T16:52:52"/>
    <n v="1431391859"/>
    <d v="2016-08-30T16:52:52"/>
    <x v="211"/>
    <x v="3"/>
    <b v="0"/>
    <n v="5"/>
    <b v="0"/>
    <s v="film &amp; video/drama"/>
    <n v="80.2"/>
    <x v="0"/>
    <s v="drama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6-20T19:50:59"/>
    <n v="1433886497"/>
    <d v="2015-05-11T19:50:59"/>
    <x v="124"/>
    <x v="1"/>
    <b v="0"/>
    <n v="0"/>
    <b v="0"/>
    <s v="film &amp; video/drama"/>
    <e v="#DIV/0!"/>
    <x v="0"/>
    <s v="drama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5-07-09T16:48:17"/>
    <n v="1447380099"/>
    <d v="2015-06-09T16:48:17"/>
    <x v="207"/>
    <x v="1"/>
    <b v="0"/>
    <n v="0"/>
    <b v="0"/>
    <s v="film &amp; video/drama"/>
    <e v="#DIV/0!"/>
    <x v="0"/>
    <s v="drama"/>
  </r>
  <r>
    <n v="3.3333333333333335E-3"/>
    <n v="237"/>
    <s v="Making The Choice"/>
    <s v="Making The Choice is a christian short film series."/>
    <n v="15000"/>
    <n v="50"/>
    <x v="2"/>
    <s v="US"/>
    <s v="USD"/>
    <n v="1457445069"/>
    <d v="2016-01-04T19:00:00"/>
    <n v="1452261069"/>
    <d v="2015-11-12T21:01:39"/>
    <x v="212"/>
    <x v="1"/>
    <b v="0"/>
    <n v="1"/>
    <b v="0"/>
    <s v="film &amp; video/drama"/>
    <n v="50"/>
    <x v="0"/>
    <s v="drama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03-08T08:51:09"/>
    <n v="1481324760"/>
    <d v="2016-01-08T08:51:09"/>
    <x v="213"/>
    <x v="3"/>
    <b v="0"/>
    <n v="0"/>
    <b v="0"/>
    <s v="film &amp; video/drama"/>
    <e v="#DIV/0!"/>
    <x v="0"/>
    <s v="drama"/>
  </r>
  <r>
    <n v="0.25"/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6-12-30T04:00:00"/>
    <n v="1445308730"/>
    <d v="2016-12-09T18:06:00"/>
    <x v="214"/>
    <x v="3"/>
    <b v="0"/>
    <n v="5"/>
    <b v="0"/>
    <s v="film &amp; video/drama"/>
    <n v="50"/>
    <x v="0"/>
    <s v="drama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5-11-08T07:00:00"/>
    <n v="1363885211"/>
    <d v="2015-10-19T21:38:50"/>
    <x v="215"/>
    <x v="1"/>
    <b v="1"/>
    <n v="137"/>
    <b v="1"/>
    <s v="film &amp; video/documentary"/>
    <n v="117.84759124087591"/>
    <x v="0"/>
    <s v="documentary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3-05-05T12:00:11"/>
    <n v="1415292304"/>
    <d v="2013-03-21T12:00:11"/>
    <x v="216"/>
    <x v="5"/>
    <b v="1"/>
    <n v="376"/>
    <b v="1"/>
    <s v="film &amp; video/documentary"/>
    <n v="109.04255319148936"/>
    <x v="0"/>
    <s v="documentary"/>
  </r>
  <r>
    <n v="1.1346153846153846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4-12-21T11:45:04"/>
    <n v="1321357790"/>
    <d v="2014-11-06T11:45:04"/>
    <x v="217"/>
    <x v="4"/>
    <b v="1"/>
    <n v="202"/>
    <b v="1"/>
    <s v="film &amp; video/documentary"/>
    <n v="73.019801980198025"/>
    <x v="0"/>
    <s v="documentary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1-12-20T06:49:50"/>
    <n v="1390439304"/>
    <d v="2011-11-15T06:49:50"/>
    <x v="218"/>
    <x v="7"/>
    <b v="1"/>
    <n v="328"/>
    <b v="1"/>
    <s v="film &amp; video/documentary"/>
    <n v="78.195121951219505"/>
    <x v="0"/>
    <s v="documentary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4-02-21T20:08:24"/>
    <n v="1265269559"/>
    <d v="2014-01-22T20:08:24"/>
    <x v="219"/>
    <x v="4"/>
    <b v="1"/>
    <n v="84"/>
    <b v="1"/>
    <s v="film &amp; video/documentary"/>
    <n v="47.398809523809526"/>
    <x v="0"/>
    <s v="documentary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0-03-16T02:06:00"/>
    <n v="1342487785"/>
    <d v="2010-02-04T02:45:59"/>
    <x v="220"/>
    <x v="8"/>
    <b v="1"/>
    <n v="96"/>
    <b v="1"/>
    <s v="film &amp; video/documentary"/>
    <n v="54.020833333333336"/>
    <x v="0"/>
    <s v="documentary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2-08-15T20:16:25"/>
    <n v="1288341805"/>
    <d v="2012-07-16T20:16:25"/>
    <x v="221"/>
    <x v="6"/>
    <b v="1"/>
    <n v="223"/>
    <b v="1"/>
    <s v="film &amp; video/documentary"/>
    <n v="68.488789237668158"/>
    <x v="0"/>
    <s v="documentary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2-18T04:43:25"/>
    <n v="1284042614"/>
    <d v="2010-10-29T03:43:25"/>
    <x v="222"/>
    <x v="8"/>
    <b v="1"/>
    <n v="62"/>
    <b v="1"/>
    <s v="film &amp; video/documentary"/>
    <n v="108.14516129032258"/>
    <x v="0"/>
    <s v="documentary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0-10-15T22:39:00"/>
    <n v="1322073309"/>
    <d v="2010-09-09T09:30:14"/>
    <x v="223"/>
    <x v="8"/>
    <b v="1"/>
    <n v="146"/>
    <b v="1"/>
    <s v="film &amp; video/documentary"/>
    <n v="589.95205479452056"/>
    <x v="0"/>
    <s v="documentary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2-01-07T13:35:09"/>
    <n v="1275603020"/>
    <d v="2011-11-23T13:35:09"/>
    <x v="224"/>
    <x v="7"/>
    <b v="1"/>
    <n v="235"/>
    <b v="1"/>
    <s v="film &amp; video/documentary"/>
    <n v="48.051063829787232"/>
    <x v="0"/>
    <s v="documentary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0-08-22T12:40:00"/>
    <n v="1367933691"/>
    <d v="2010-06-03T17:10:20"/>
    <x v="225"/>
    <x v="8"/>
    <b v="1"/>
    <n v="437"/>
    <b v="1"/>
    <s v="film &amp; video/documentary"/>
    <n v="72.482837528604122"/>
    <x v="0"/>
    <s v="documentary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3-06-06T08:34:51"/>
    <n v="1334429646"/>
    <d v="2013-05-07T08:34:51"/>
    <x v="226"/>
    <x v="5"/>
    <b v="1"/>
    <n v="77"/>
    <b v="1"/>
    <s v="film &amp; video/documentary"/>
    <n v="57.077922077922075"/>
    <x v="0"/>
    <s v="documentary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2-05-16T14:00:00"/>
    <n v="1269878058"/>
    <d v="2012-04-14T13:54:06"/>
    <x v="227"/>
    <x v="6"/>
    <b v="1"/>
    <n v="108"/>
    <b v="1"/>
    <s v="film &amp; video/documentary"/>
    <n v="85.444444444444443"/>
    <x v="0"/>
    <s v="documentary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0-05-31T22:59:00"/>
    <n v="1326728235"/>
    <d v="2010-03-29T10:54:18"/>
    <x v="228"/>
    <x v="8"/>
    <b v="1"/>
    <n v="7"/>
    <b v="1"/>
    <s v="film &amp; video/documentary"/>
    <n v="215.85714285714286"/>
    <x v="0"/>
    <s v="documentary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2-02-15T10:37:15"/>
    <n v="1442443910"/>
    <d v="2012-01-16T10:37:15"/>
    <x v="229"/>
    <x v="6"/>
    <b v="1"/>
    <n v="314"/>
    <b v="1"/>
    <s v="film &amp; video/documentary"/>
    <n v="89.38643312101911"/>
    <x v="0"/>
    <s v="documentary"/>
  </r>
  <r>
    <n v="1.0673325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5-10-16T21:00:00"/>
    <n v="1297687082"/>
    <d v="2015-09-16T17:51:50"/>
    <x v="230"/>
    <x v="1"/>
    <b v="1"/>
    <n v="188"/>
    <b v="1"/>
    <s v="film &amp; video/documentary"/>
    <n v="45.418404255319146"/>
    <x v="0"/>
    <s v="documentary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1-03-16T06:38:02"/>
    <n v="1360866467"/>
    <d v="2011-02-14T07:38:02"/>
    <x v="231"/>
    <x v="7"/>
    <b v="1"/>
    <n v="275"/>
    <b v="1"/>
    <s v="film &amp; video/documentary"/>
    <n v="65.756363636363631"/>
    <x v="0"/>
    <s v="documentary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3-03-16T13:27:47"/>
    <n v="1461078162"/>
    <d v="2013-02-14T13:27:47"/>
    <x v="232"/>
    <x v="5"/>
    <b v="1"/>
    <n v="560"/>
    <b v="1"/>
    <s v="film &amp; video/documentary"/>
    <n v="66.70405357142856"/>
    <x v="0"/>
    <s v="documentary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6-05-19T10:02:42"/>
    <n v="1305767666"/>
    <d v="2016-04-19T10:02:42"/>
    <x v="233"/>
    <x v="3"/>
    <b v="1"/>
    <n v="688"/>
    <b v="1"/>
    <s v="film &amp; video/documentary"/>
    <n v="83.345930232558146"/>
    <x v="0"/>
    <s v="documentary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1-06-17T20:14:26"/>
    <n v="1425922969"/>
    <d v="2011-05-18T20:14:26"/>
    <x v="234"/>
    <x v="7"/>
    <b v="1"/>
    <n v="942"/>
    <b v="1"/>
    <s v="film &amp; video/documentary"/>
    <n v="105.04609341825902"/>
    <x v="0"/>
    <s v="documentary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5-04-08T12:42:49"/>
    <n v="1275415679"/>
    <d v="2015-03-09T12:42:49"/>
    <x v="163"/>
    <x v="1"/>
    <b v="1"/>
    <n v="88"/>
    <b v="1"/>
    <s v="film &amp; video/documentary"/>
    <n v="120.90909090909091"/>
    <x v="0"/>
    <s v="documentary"/>
  </r>
  <r>
    <n v="1.0740000000000001"/>
    <n v="261"/>
    <s v="Empires: The Film"/>
    <s v="Empires explores the impact of networks on histories and philosophies of political thought."/>
    <n v="20000"/>
    <n v="21480"/>
    <x v="0"/>
    <s v="US"/>
    <s v="USD"/>
    <n v="1339080900"/>
    <d v="2010-07-17T04:59:00"/>
    <n v="1334783704"/>
    <d v="2010-06-01T13:07:59"/>
    <x v="235"/>
    <x v="8"/>
    <b v="1"/>
    <n v="220"/>
    <b v="1"/>
    <s v="film &amp; video/documentary"/>
    <n v="97.63636363636364"/>
    <x v="0"/>
    <s v="documentary"/>
  </r>
  <r>
    <n v="2.4"/>
    <n v="262"/>
    <s v="The Last Cosmonaut"/>
    <s v="He can never die. He will live forever. He is the last cosmonaut, and this is his story."/>
    <n v="2500"/>
    <n v="6000"/>
    <x v="0"/>
    <s v="US"/>
    <s v="USD"/>
    <n v="1298699828"/>
    <d v="2012-06-07T09:55:00"/>
    <n v="1294811828"/>
    <d v="2012-04-18T16:15:04"/>
    <x v="236"/>
    <x v="6"/>
    <b v="1"/>
    <n v="145"/>
    <b v="1"/>
    <s v="film &amp; video/documentary"/>
    <n v="41.379310344827587"/>
    <x v="0"/>
    <s v="documentary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1-02-26T00:57:08"/>
    <n v="1346194494"/>
    <d v="2011-01-12T00:57:08"/>
    <x v="237"/>
    <x v="7"/>
    <b v="1"/>
    <n v="963"/>
    <b v="1"/>
    <s v="film &amp; video/documentary"/>
    <n v="30.654485981308412"/>
    <x v="0"/>
    <s v="documentary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9-27T17:54:54"/>
    <n v="1334155995"/>
    <d v="2012-08-28T17:54:54"/>
    <x v="238"/>
    <x v="6"/>
    <b v="1"/>
    <n v="91"/>
    <b v="1"/>
    <s v="film &amp; video/documentary"/>
    <n v="64.945054945054949"/>
    <x v="0"/>
    <s v="documentary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2-05-11T09:53:15"/>
    <n v="1269928430"/>
    <d v="2012-04-11T09:53:15"/>
    <x v="239"/>
    <x v="6"/>
    <b v="1"/>
    <n v="58"/>
    <b v="1"/>
    <s v="film &amp; video/documentary"/>
    <n v="95.775862068965523"/>
    <x v="0"/>
    <s v="documentary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5-10T15:16:00"/>
    <n v="1264565507"/>
    <d v="2010-03-30T00:53:50"/>
    <x v="240"/>
    <x v="8"/>
    <b v="1"/>
    <n v="36"/>
    <b v="1"/>
    <s v="film &amp; video/documentary"/>
    <n v="40.416666666666664"/>
    <x v="0"/>
    <s v="documentary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0-04-22T22:51:00"/>
    <n v="1401101499"/>
    <d v="2010-01-26T23:11:47"/>
    <x v="241"/>
    <x v="8"/>
    <b v="1"/>
    <n v="165"/>
    <b v="1"/>
    <s v="film &amp; video/documentary"/>
    <n v="78.578424242424248"/>
    <x v="0"/>
    <s v="documentary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4-06-25T05:51:39"/>
    <n v="1316749178"/>
    <d v="2014-05-26T05:51:39"/>
    <x v="242"/>
    <x v="4"/>
    <b v="1"/>
    <n v="111"/>
    <b v="1"/>
    <s v="film &amp; video/documentary"/>
    <n v="50.18018018018018"/>
    <x v="0"/>
    <s v="documentary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1-11-06T23:39:38"/>
    <n v="1485146622"/>
    <d v="2011-09-22T22:39:38"/>
    <x v="243"/>
    <x v="7"/>
    <b v="1"/>
    <n v="1596"/>
    <b v="1"/>
    <s v="film &amp; video/documentary"/>
    <n v="92.251735588972423"/>
    <x v="0"/>
    <s v="documentary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7-02-21T23:43:42"/>
    <n v="1301950070"/>
    <d v="2017-01-22T23:43:42"/>
    <x v="244"/>
    <x v="2"/>
    <b v="1"/>
    <n v="61"/>
    <b v="1"/>
    <s v="film &amp; video/documentary"/>
    <n v="57.540983606557376"/>
    <x v="0"/>
    <s v="documentary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1-05-24T23:00:00"/>
    <n v="1386123861"/>
    <d v="2011-04-04T15:47:50"/>
    <x v="245"/>
    <x v="7"/>
    <b v="1"/>
    <n v="287"/>
    <b v="1"/>
    <s v="film &amp; video/documentary"/>
    <n v="109.42160278745645"/>
    <x v="0"/>
    <s v="documentary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4-01-02T03:00:00"/>
    <n v="1267220191"/>
    <d v="2013-12-03T21:24:21"/>
    <x v="246"/>
    <x v="5"/>
    <b v="1"/>
    <n v="65"/>
    <b v="1"/>
    <s v="film &amp; video/documentary"/>
    <n v="81.892461538461546"/>
    <x v="0"/>
    <s v="documentary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0-04-28T13:49:00"/>
    <n v="1307102266"/>
    <d v="2010-02-26T16:36:31"/>
    <x v="247"/>
    <x v="8"/>
    <b v="1"/>
    <n v="118"/>
    <b v="1"/>
    <s v="film &amp; video/documentary"/>
    <n v="45.667711864406776"/>
    <x v="0"/>
    <s v="documentary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1-07-03T06:57:46"/>
    <n v="1330638829"/>
    <d v="2011-06-03T06:57:46"/>
    <x v="248"/>
    <x v="7"/>
    <b v="1"/>
    <n v="113"/>
    <b v="1"/>
    <s v="film &amp; video/documentary"/>
    <n v="55.221238938053098"/>
    <x v="0"/>
    <s v="documentary"/>
  </r>
  <r>
    <n v="1.08395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04-05T01:59:00"/>
    <n v="1349916366"/>
    <d v="2012-03-01T16:53:49"/>
    <x v="249"/>
    <x v="6"/>
    <b v="1"/>
    <n v="332"/>
    <b v="1"/>
    <s v="film &amp; video/documentary"/>
    <n v="65.298192771084331"/>
    <x v="0"/>
    <s v="documentary"/>
  </r>
  <r>
    <n v="1.476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11-09T20:46:06"/>
    <n v="1330394274"/>
    <d v="2012-10-10T19:46:06"/>
    <x v="250"/>
    <x v="6"/>
    <b v="1"/>
    <n v="62"/>
    <b v="1"/>
    <s v="film &amp; video/documentary"/>
    <n v="95.225806451612897"/>
    <x v="0"/>
    <s v="documentary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2-04-27T19:57:54"/>
    <n v="1429824219"/>
    <d v="2012-02-27T20:57:54"/>
    <x v="251"/>
    <x v="6"/>
    <b v="1"/>
    <n v="951"/>
    <b v="1"/>
    <s v="film &amp; video/documentary"/>
    <n v="75.444794952681391"/>
    <x v="0"/>
    <s v="documentary"/>
  </r>
  <r>
    <n v="1.5034814814814814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5-05-23T16:23:39"/>
    <n v="1347411539"/>
    <d v="2015-04-23T16:23:39"/>
    <x v="252"/>
    <x v="1"/>
    <b v="1"/>
    <n v="415"/>
    <b v="1"/>
    <s v="film &amp; video/documentary"/>
    <n v="97.816867469879512"/>
    <x v="0"/>
    <s v="documentary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2-10-11T19:58:59"/>
    <n v="1485237096"/>
    <d v="2012-09-11T19:58:59"/>
    <x v="253"/>
    <x v="6"/>
    <b v="1"/>
    <n v="305"/>
    <b v="1"/>
    <s v="film &amp; video/documentary"/>
    <n v="87.685606557377056"/>
    <x v="0"/>
    <s v="documentary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7-02-26T21:01:00"/>
    <n v="1397571035"/>
    <d v="2017-01-24T00:51:36"/>
    <x v="254"/>
    <x v="2"/>
    <b v="1"/>
    <n v="2139"/>
    <b v="1"/>
    <s v="film &amp; video/documentary"/>
    <n v="54.748948106591868"/>
    <x v="0"/>
    <s v="documentary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14-05-30T09:10:35"/>
    <n v="1242532513"/>
    <d v="2014-04-15T09:10:35"/>
    <x v="255"/>
    <x v="4"/>
    <b v="1"/>
    <n v="79"/>
    <b v="1"/>
    <s v="film &amp; video/documentary"/>
    <n v="83.953417721518989"/>
    <x v="0"/>
    <s v="documentary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09-08-10T14:26:00"/>
    <n v="1263679492"/>
    <d v="2009-05-16T22:55:13"/>
    <x v="256"/>
    <x v="9"/>
    <b v="1"/>
    <n v="179"/>
    <b v="1"/>
    <s v="film &amp; video/documentary"/>
    <n v="254.38547486033519"/>
    <x v="0"/>
    <s v="documentary"/>
  </r>
  <r>
    <n v="1.142725"/>
    <n v="283"/>
    <s v="SOLE SURVIVOR"/>
    <s v="What is the impact of survivorship on the human condition?"/>
    <n v="18000"/>
    <n v="20569.05"/>
    <x v="0"/>
    <s v="US"/>
    <s v="USD"/>
    <n v="1306904340"/>
    <d v="2010-02-22T17:00:00"/>
    <n v="1305219744"/>
    <d v="2010-01-16T17:04:52"/>
    <x v="257"/>
    <x v="8"/>
    <b v="1"/>
    <n v="202"/>
    <b v="1"/>
    <s v="film &amp; video/documentary"/>
    <n v="101.8269801980198"/>
    <x v="0"/>
    <s v="documentary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1-05-31T23:59:00"/>
    <n v="1325007780"/>
    <d v="2011-05-12T12:02:24"/>
    <x v="258"/>
    <x v="7"/>
    <b v="1"/>
    <n v="760"/>
    <b v="1"/>
    <s v="film &amp; video/documentary"/>
    <n v="55.066394736842106"/>
    <x v="0"/>
    <s v="documentary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2-01-21T12:43:00"/>
    <n v="1377022128"/>
    <d v="2011-12-27T12:43:00"/>
    <x v="259"/>
    <x v="7"/>
    <b v="1"/>
    <n v="563"/>
    <b v="1"/>
    <s v="film &amp; video/documentary"/>
    <n v="56.901438721136763"/>
    <x v="0"/>
    <s v="documentary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9-19T13:08:48"/>
    <n v="1360352124"/>
    <d v="2013-08-20T13:08:48"/>
    <x v="260"/>
    <x v="5"/>
    <b v="1"/>
    <n v="135"/>
    <b v="1"/>
    <s v="film &amp; video/documentary"/>
    <n v="121.28148148148148"/>
    <x v="0"/>
    <s v="documentary"/>
  </r>
  <r>
    <n v="1.7629999999999999"/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3-03-25T13:35:24"/>
    <n v="1349160018"/>
    <d v="2013-02-08T14:35:24"/>
    <x v="261"/>
    <x v="5"/>
    <b v="1"/>
    <n v="290"/>
    <b v="1"/>
    <s v="film &amp; video/documentary"/>
    <n v="91.189655172413794"/>
    <x v="0"/>
    <s v="documentary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11-01T23:00:00"/>
    <n v="1337659393"/>
    <d v="2012-10-02T01:40:18"/>
    <x v="262"/>
    <x v="6"/>
    <b v="1"/>
    <n v="447"/>
    <b v="1"/>
    <s v="film &amp; video/documentary"/>
    <n v="115.44812080536913"/>
    <x v="0"/>
    <s v="documentary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2-06-25T23:03:13"/>
    <n v="1380797834"/>
    <d v="2012-05-21T23:03:13"/>
    <x v="263"/>
    <x v="6"/>
    <b v="1"/>
    <n v="232"/>
    <b v="1"/>
    <s v="film &amp; video/documentary"/>
    <n v="67.771551724137936"/>
    <x v="0"/>
    <s v="documentary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3-11-02T05:57:14"/>
    <n v="1292316697"/>
    <d v="2013-10-03T05:57:14"/>
    <x v="264"/>
    <x v="5"/>
    <b v="1"/>
    <n v="168"/>
    <b v="1"/>
    <s v="film &amp; video/documentary"/>
    <n v="28.576190476190476"/>
    <x v="0"/>
    <s v="documentary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1-02-02T02:59:00"/>
    <n v="1365791246"/>
    <d v="2010-12-14T03:51:37"/>
    <x v="265"/>
    <x v="8"/>
    <b v="1"/>
    <n v="128"/>
    <b v="1"/>
    <s v="film &amp; video/documentary"/>
    <n v="46.8828125"/>
    <x v="0"/>
    <s v="documentary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3-04-30T19:01:00"/>
    <n v="1317064599"/>
    <d v="2013-04-12T13:27:26"/>
    <x v="266"/>
    <x v="5"/>
    <b v="1"/>
    <n v="493"/>
    <b v="1"/>
    <s v="film &amp; video/documentary"/>
    <n v="154.42231237322514"/>
    <x v="0"/>
    <s v="documentary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1-10-28T22:59:00"/>
    <n v="1395417714"/>
    <d v="2011-09-26T14:16:39"/>
    <x v="267"/>
    <x v="7"/>
    <b v="1"/>
    <n v="131"/>
    <b v="1"/>
    <s v="film &amp; video/documentary"/>
    <n v="201.22137404580153"/>
    <x v="0"/>
    <s v="documentary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4-04-20T11:01:54"/>
    <n v="1276480894"/>
    <d v="2014-03-21T11:01:54"/>
    <x v="52"/>
    <x v="4"/>
    <b v="1"/>
    <n v="50"/>
    <b v="1"/>
    <s v="film &amp; video/documentary"/>
    <n v="100"/>
    <x v="0"/>
    <s v="documentary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0-07-19T11:00:00"/>
    <n v="1378080409"/>
    <d v="2010-06-13T21:01:34"/>
    <x v="268"/>
    <x v="8"/>
    <b v="1"/>
    <n v="665"/>
    <b v="1"/>
    <s v="film &amp; video/documentary"/>
    <n v="100.08204511278196"/>
    <x v="0"/>
    <s v="documentary"/>
  </r>
  <r>
    <n v="1.187262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3-10-31T19:00:00"/>
    <n v="1344857083"/>
    <d v="2013-09-01T19:06:49"/>
    <x v="269"/>
    <x v="5"/>
    <b v="1"/>
    <n v="129"/>
    <b v="1"/>
    <s v="film &amp; video/documentary"/>
    <n v="230.08953488372092"/>
    <x v="0"/>
    <s v="documentary"/>
  </r>
  <r>
    <n v="1.0064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2-09-07T06:24:43"/>
    <n v="1427390901"/>
    <d v="2012-08-13T06:24:43"/>
    <x v="270"/>
    <x v="6"/>
    <b v="1"/>
    <n v="142"/>
    <b v="1"/>
    <s v="film &amp; video/documentary"/>
    <n v="141.74647887323943"/>
    <x v="0"/>
    <s v="documentary"/>
  </r>
  <r>
    <n v="1.089324126984127"/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5-04-30T22:59:00"/>
    <n v="1394536048"/>
    <d v="2015-03-26T12:28:21"/>
    <x v="56"/>
    <x v="1"/>
    <b v="1"/>
    <n v="2436"/>
    <b v="1"/>
    <s v="film &amp; video/documentary"/>
    <n v="56.344351395730705"/>
    <x v="0"/>
    <s v="documentary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4-05-09T16:00:00"/>
    <n v="1287379460"/>
    <d v="2014-03-11T06:07:28"/>
    <x v="271"/>
    <x v="4"/>
    <b v="1"/>
    <n v="244"/>
    <b v="1"/>
    <s v="film &amp; video/documentary"/>
    <n v="73.341188524590166"/>
    <x v="0"/>
    <s v="documentary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0-11-17T01:24:20"/>
    <n v="1301007738"/>
    <d v="2010-10-18T00:24:20"/>
    <x v="272"/>
    <x v="8"/>
    <b v="1"/>
    <n v="298"/>
    <b v="1"/>
    <s v="film &amp; video/documentary"/>
    <n v="85.337785234899329"/>
    <x v="0"/>
    <s v="documentary"/>
  </r>
  <r>
    <n v="1.1873499999999999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1-04-24T18:02:18"/>
    <n v="1360258935"/>
    <d v="2011-03-24T18:02:18"/>
    <x v="273"/>
    <x v="7"/>
    <b v="1"/>
    <n v="251"/>
    <b v="1"/>
    <s v="film &amp; video/documentary"/>
    <n v="61.496215139442228"/>
    <x v="0"/>
    <s v="documentary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3-03-19T11:42:15"/>
    <n v="1327523638"/>
    <d v="2013-02-07T12:42:15"/>
    <x v="274"/>
    <x v="5"/>
    <b v="1"/>
    <n v="108"/>
    <b v="1"/>
    <s v="film &amp; video/documentary"/>
    <n v="93.018518518518519"/>
    <x v="0"/>
    <s v="documentary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2-24T15:33:58"/>
    <n v="1336009346"/>
    <d v="2012-01-25T15:33:58"/>
    <x v="275"/>
    <x v="6"/>
    <b v="1"/>
    <n v="82"/>
    <b v="1"/>
    <s v="film &amp; video/documentary"/>
    <n v="50.292682926829265"/>
    <x v="0"/>
    <s v="documentary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6-01T20:42:26"/>
    <n v="1343096197"/>
    <d v="2012-05-02T20:42:26"/>
    <x v="276"/>
    <x v="6"/>
    <b v="1"/>
    <n v="74"/>
    <b v="1"/>
    <s v="film &amp; video/documentary"/>
    <n v="106.43243243243244"/>
    <x v="0"/>
    <s v="documentary"/>
  </r>
  <r>
    <n v="1.3033333333333332"/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8-31T21:00:00"/>
    <n v="1328800049"/>
    <d v="2012-07-23T21:16:37"/>
    <x v="277"/>
    <x v="6"/>
    <b v="1"/>
    <n v="189"/>
    <b v="1"/>
    <s v="film &amp; video/documentary"/>
    <n v="51.719576719576722"/>
    <x v="0"/>
    <s v="documentary"/>
  </r>
  <r>
    <n v="2.9289999999999998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2-03-10T10:07:29"/>
    <n v="1362081933"/>
    <d v="2012-02-09T10:07:29"/>
    <x v="278"/>
    <x v="6"/>
    <b v="1"/>
    <n v="80"/>
    <b v="1"/>
    <s v="film &amp; video/documentary"/>
    <n v="36.612499999999997"/>
    <x v="0"/>
    <s v="documentary"/>
  </r>
  <r>
    <n v="1.1131818181818183"/>
    <n v="307"/>
    <s v="Grammar Revolution"/>
    <s v="Why is grammar important?"/>
    <n v="22000"/>
    <n v="24490"/>
    <x v="0"/>
    <s v="US"/>
    <s v="USD"/>
    <n v="1360276801"/>
    <d v="2013-03-20T14:05:33"/>
    <n v="1357684801"/>
    <d v="2013-02-28T15:05:33"/>
    <x v="279"/>
    <x v="5"/>
    <b v="1"/>
    <n v="576"/>
    <b v="1"/>
    <s v="film &amp; video/documentary"/>
    <n v="42.517361111111114"/>
    <x v="0"/>
    <s v="documentary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3-02-07T17:40:01"/>
    <n v="1295887210"/>
    <d v="2013-01-08T17:40:01"/>
    <x v="280"/>
    <x v="5"/>
    <b v="1"/>
    <n v="202"/>
    <b v="1"/>
    <s v="film &amp; video/documentary"/>
    <n v="62.712871287128714"/>
    <x v="0"/>
    <s v="documentary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1-03-10T11:40:10"/>
    <n v="1344880934"/>
    <d v="2011-01-24T11:40:10"/>
    <x v="281"/>
    <x v="7"/>
    <b v="1"/>
    <n v="238"/>
    <b v="1"/>
    <s v="film &amp; video/documentary"/>
    <n v="89.957983193277315"/>
    <x v="0"/>
    <s v="documentary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2-09-03T13:02:14"/>
    <n v="1317788623"/>
    <d v="2012-08-13T13:02:14"/>
    <x v="270"/>
    <x v="6"/>
    <b v="1"/>
    <n v="36"/>
    <b v="1"/>
    <s v="film &amp; video/documentary"/>
    <n v="28.924722222222222"/>
    <x v="0"/>
    <s v="documentary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1-10-19T21:00:00"/>
    <n v="1321852592"/>
    <d v="2011-10-04T23:23:43"/>
    <x v="282"/>
    <x v="7"/>
    <b v="1"/>
    <n v="150"/>
    <b v="1"/>
    <s v="film &amp; video/documentary"/>
    <n v="138.8022"/>
    <x v="0"/>
    <s v="documentary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2-01-01T02:59:00"/>
    <n v="1363381432"/>
    <d v="2011-11-21T00:16:32"/>
    <x v="283"/>
    <x v="7"/>
    <b v="1"/>
    <n v="146"/>
    <b v="1"/>
    <s v="film &amp; video/documentary"/>
    <n v="61.301369863013697"/>
    <x v="0"/>
    <s v="documentary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3-04-14T16:03:52"/>
    <n v="1277702894"/>
    <d v="2013-03-15T16:03:52"/>
    <x v="284"/>
    <x v="5"/>
    <b v="1"/>
    <n v="222"/>
    <b v="1"/>
    <s v="film &amp; video/documentary"/>
    <n v="80.202702702702709"/>
    <x v="0"/>
    <s v="documentary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0-08-11T10:59:00"/>
    <n v="1359575988"/>
    <d v="2010-06-28T00:28:14"/>
    <x v="285"/>
    <x v="8"/>
    <b v="1"/>
    <n v="120"/>
    <b v="1"/>
    <s v="film &amp; video/documentary"/>
    <n v="32.095833333333331"/>
    <x v="0"/>
    <s v="documentary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3-03-01T14:59:48"/>
    <n v="1343068334"/>
    <d v="2013-01-30T14:59:48"/>
    <x v="286"/>
    <x v="5"/>
    <b v="1"/>
    <n v="126"/>
    <b v="1"/>
    <s v="film &amp; video/documentary"/>
    <n v="200.88888888888889"/>
    <x v="0"/>
    <s v="documentary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2-08-22T13:32:14"/>
    <n v="1415398197"/>
    <d v="2012-07-23T13:32:14"/>
    <x v="277"/>
    <x v="6"/>
    <b v="1"/>
    <n v="158"/>
    <b v="1"/>
    <s v="film &amp; video/documentary"/>
    <n v="108.01265822784811"/>
    <x v="0"/>
    <s v="documentary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4-12-10T23:59:00"/>
    <n v="1384186483"/>
    <d v="2014-11-07T17:09:57"/>
    <x v="287"/>
    <x v="4"/>
    <b v="1"/>
    <n v="316"/>
    <b v="1"/>
    <s v="film &amp; video/documentary"/>
    <n v="95.699367088607602"/>
    <x v="0"/>
    <s v="documentary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12-11T11:14:43"/>
    <n v="1361753751"/>
    <d v="2013-11-11T11:14:43"/>
    <x v="288"/>
    <x v="5"/>
    <b v="1"/>
    <n v="284"/>
    <b v="1"/>
    <s v="film &amp; video/documentary"/>
    <n v="49.880281690140848"/>
    <x v="0"/>
    <s v="documentary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3-03-26T18:55:51"/>
    <n v="1257538029"/>
    <d v="2013-02-24T19:55:51"/>
    <x v="289"/>
    <x v="5"/>
    <b v="1"/>
    <n v="51"/>
    <b v="1"/>
    <s v="film &amp; video/documentary"/>
    <n v="110.47058823529412"/>
    <x v="0"/>
    <s v="documentary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0-02-02T02:59:00"/>
    <n v="1448284433"/>
    <d v="2009-11-06T15:07:09"/>
    <x v="290"/>
    <x v="9"/>
    <b v="1"/>
    <n v="158"/>
    <b v="1"/>
    <s v="film &amp; video/documentary"/>
    <n v="134.91139240506328"/>
    <x v="0"/>
    <s v="documentary"/>
  </r>
  <r>
    <n v="1.0266285714285714"/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5-12-22T18:00:00"/>
    <n v="1475577786"/>
    <d v="2015-11-23T08:13:53"/>
    <x v="291"/>
    <x v="1"/>
    <b v="1"/>
    <n v="337"/>
    <b v="1"/>
    <s v="film &amp; video/documentary"/>
    <n v="106.62314540059347"/>
    <x v="0"/>
    <s v="documentary"/>
  </r>
  <r>
    <n v="1.0791200000000001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11-08T06:43:06"/>
    <n v="1460554848"/>
    <d v="2016-10-04T05:43:06"/>
    <x v="292"/>
    <x v="3"/>
    <b v="1"/>
    <n v="186"/>
    <b v="1"/>
    <s v="film &amp; video/documentary"/>
    <n v="145.04301075268816"/>
    <x v="0"/>
    <s v="documentary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05-13T08:40:48"/>
    <n v="1479886966"/>
    <d v="2016-04-13T08:40:48"/>
    <x v="293"/>
    <x v="3"/>
    <b v="1"/>
    <n v="58"/>
    <b v="1"/>
    <s v="film &amp; video/documentary"/>
    <n v="114.58620689655173"/>
    <x v="0"/>
    <s v="documentary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6-12-21T02:59:00"/>
    <n v="1435590108"/>
    <d v="2016-11-23T02:42:46"/>
    <x v="294"/>
    <x v="3"/>
    <b v="1"/>
    <n v="82"/>
    <b v="1"/>
    <s v="film &amp; video/documentary"/>
    <n v="105.3170731707317"/>
    <x v="0"/>
    <s v="documentary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5-08-01T10:01:48"/>
    <n v="1479184233"/>
    <d v="2015-06-29T10:01:48"/>
    <x v="295"/>
    <x v="1"/>
    <b v="1"/>
    <n v="736"/>
    <b v="1"/>
    <s v="film &amp; video/documentary"/>
    <n v="70.921195652173907"/>
    <x v="0"/>
    <s v="documentary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6-12-19T23:30:33"/>
    <n v="1486625606"/>
    <d v="2016-11-14T23:30:33"/>
    <x v="296"/>
    <x v="3"/>
    <b v="1"/>
    <n v="1151"/>
    <b v="1"/>
    <s v="film &amp; video/documentary"/>
    <n v="147.17167680278018"/>
    <x v="0"/>
    <s v="documentary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7-03-14T17:57:00"/>
    <n v="1424669929"/>
    <d v="2017-02-09T02:33:26"/>
    <x v="297"/>
    <x v="2"/>
    <b v="1"/>
    <n v="34"/>
    <b v="1"/>
    <s v="film &amp; video/documentary"/>
    <n v="160.47058823529412"/>
    <x v="0"/>
    <s v="documentary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03-22T03:00:00"/>
    <n v="1443739388"/>
    <d v="2015-02-23T00:38:49"/>
    <x v="298"/>
    <x v="1"/>
    <b v="1"/>
    <n v="498"/>
    <b v="1"/>
    <s v="film &amp; video/documentary"/>
    <n v="156.04578313253012"/>
    <x v="0"/>
    <s v="documentary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0-31T23:00:00"/>
    <n v="1444821127"/>
    <d v="2015-10-01T17:43:08"/>
    <x v="299"/>
    <x v="1"/>
    <b v="1"/>
    <n v="167"/>
    <b v="1"/>
    <s v="film &amp; video/documentary"/>
    <n v="63.17365269461078"/>
    <x v="0"/>
    <s v="documentary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5-11-06T23:00:00"/>
    <n v="1366028563"/>
    <d v="2015-10-14T06:12:07"/>
    <x v="84"/>
    <x v="1"/>
    <b v="1"/>
    <n v="340"/>
    <b v="1"/>
    <s v="film &amp; video/documentary"/>
    <n v="104.82352941176471"/>
    <x v="0"/>
    <s v="documentary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3-05-16T22:59:00"/>
    <n v="1463493434"/>
    <d v="2013-04-15T07:22:43"/>
    <x v="300"/>
    <x v="5"/>
    <b v="1"/>
    <n v="438"/>
    <b v="1"/>
    <s v="film &amp; video/documentary"/>
    <n v="97.356164383561648"/>
    <x v="0"/>
    <s v="documentary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6-06-17T08:57:14"/>
    <n v="1442420377"/>
    <d v="2016-05-17T08:57:14"/>
    <x v="301"/>
    <x v="3"/>
    <b v="1"/>
    <n v="555"/>
    <b v="1"/>
    <s v="film &amp; video/documentary"/>
    <n v="203.63063063063063"/>
    <x v="0"/>
    <s v="documentary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5-10-28T03:00:00"/>
    <n v="1457450191"/>
    <d v="2015-09-16T11:19:37"/>
    <x v="230"/>
    <x v="1"/>
    <b v="1"/>
    <n v="266"/>
    <b v="1"/>
    <s v="film &amp; video/documentary"/>
    <n v="188.31203007518798"/>
    <x v="0"/>
    <s v="documentary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6-04-07T09:16:31"/>
    <n v="1428423757"/>
    <d v="2016-03-08T10:16:31"/>
    <x v="302"/>
    <x v="3"/>
    <b v="1"/>
    <n v="69"/>
    <b v="1"/>
    <s v="film &amp; video/documentary"/>
    <n v="146.65217391304347"/>
    <x v="0"/>
    <s v="documentary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15T14:00:00"/>
    <n v="1428428515"/>
    <d v="2015-04-07T11:22:37"/>
    <x v="303"/>
    <x v="1"/>
    <b v="1"/>
    <n v="80"/>
    <b v="1"/>
    <s v="film &amp; video/documentary"/>
    <n v="109.1875"/>
    <x v="0"/>
    <s v="documentary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05-08T17:00:00"/>
    <n v="1444832318"/>
    <d v="2015-04-07T12:41:55"/>
    <x v="303"/>
    <x v="1"/>
    <b v="1"/>
    <n v="493"/>
    <b v="1"/>
    <s v="film &amp; video/documentary"/>
    <n v="59.249046653144013"/>
    <x v="0"/>
    <s v="documentary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11-13T10:18:38"/>
    <n v="1423710308"/>
    <d v="2015-10-14T09:18:38"/>
    <x v="84"/>
    <x v="1"/>
    <b v="1"/>
    <n v="31"/>
    <b v="1"/>
    <s v="film &amp; video/documentary"/>
    <n v="97.904838709677421"/>
    <x v="0"/>
    <s v="documentary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5-03-13T21:05:08"/>
    <n v="1468001290"/>
    <d v="2015-02-11T22:05:08"/>
    <x v="304"/>
    <x v="1"/>
    <b v="1"/>
    <n v="236"/>
    <b v="1"/>
    <s v="film &amp; video/documentary"/>
    <n v="70.000169491525426"/>
    <x v="0"/>
    <s v="documentary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6-09-02T20:00:00"/>
    <n v="1427739268"/>
    <d v="2016-07-08T13:08:10"/>
    <x v="305"/>
    <x v="3"/>
    <b v="1"/>
    <n v="89"/>
    <b v="1"/>
    <s v="film &amp; video/documentary"/>
    <n v="72.865168539325836"/>
    <x v="0"/>
    <s v="documentary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5-04-29T13:14:28"/>
    <n v="1486397007"/>
    <d v="2015-03-30T13:14:28"/>
    <x v="306"/>
    <x v="1"/>
    <b v="1"/>
    <n v="299"/>
    <b v="1"/>
    <s v="film &amp; video/documentary"/>
    <n v="146.34782608695653"/>
    <x v="0"/>
    <s v="documentary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7-03-08T16:00:00"/>
    <n v="1410555998"/>
    <d v="2017-02-06T11:03:27"/>
    <x v="307"/>
    <x v="2"/>
    <b v="1"/>
    <n v="55"/>
    <b v="1"/>
    <s v="film &amp; video/documentary"/>
    <n v="67.909090909090907"/>
    <x v="0"/>
    <s v="documentary"/>
  </r>
  <r>
    <n v="1.0036639999999999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4-09-30T22:59:00"/>
    <n v="1459363465"/>
    <d v="2014-09-12T16:06:38"/>
    <x v="308"/>
    <x v="4"/>
    <b v="1"/>
    <n v="325"/>
    <b v="1"/>
    <s v="film &amp; video/documentary"/>
    <n v="169.85083076923075"/>
    <x v="0"/>
    <s v="documentary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6-04-29T13:44:25"/>
    <n v="1413308545"/>
    <d v="2016-03-30T13:44:25"/>
    <x v="309"/>
    <x v="3"/>
    <b v="1"/>
    <n v="524"/>
    <b v="1"/>
    <s v="film &amp; video/documentary"/>
    <n v="58.413339694656486"/>
    <x v="0"/>
    <s v="documentary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4-11-13T22:00:00"/>
    <n v="1429312694"/>
    <d v="2014-10-14T12:42:25"/>
    <x v="310"/>
    <x v="4"/>
    <b v="1"/>
    <n v="285"/>
    <b v="1"/>
    <s v="film &amp; video/documentary"/>
    <n v="119.99298245614035"/>
    <x v="0"/>
    <s v="documentary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31T21:20:00"/>
    <n v="1429569590"/>
    <d v="2015-04-17T18:18:14"/>
    <x v="311"/>
    <x v="1"/>
    <b v="1"/>
    <n v="179"/>
    <b v="1"/>
    <s v="film &amp; video/documentary"/>
    <n v="99.860335195530723"/>
    <x v="0"/>
    <s v="documentary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05-20T17:39:50"/>
    <n v="1442232021"/>
    <d v="2015-04-20T17:39:50"/>
    <x v="122"/>
    <x v="1"/>
    <b v="1"/>
    <n v="188"/>
    <b v="1"/>
    <s v="film &amp; video/documentary"/>
    <n v="90.579148936170213"/>
    <x v="0"/>
    <s v="documentary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0-14T07:00:21"/>
    <n v="1444910009"/>
    <d v="2015-09-14T07:00:21"/>
    <x v="312"/>
    <x v="1"/>
    <b v="1"/>
    <n v="379"/>
    <b v="1"/>
    <s v="film &amp; video/documentary"/>
    <n v="117.77361477572559"/>
    <x v="0"/>
    <s v="documentary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11-14T07:53:29"/>
    <n v="1437573916"/>
    <d v="2015-10-15T06:53:29"/>
    <x v="313"/>
    <x v="1"/>
    <b v="1"/>
    <n v="119"/>
    <b v="1"/>
    <s v="film &amp; video/documentary"/>
    <n v="86.554621848739501"/>
    <x v="0"/>
    <s v="documentary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5-08-21T09:05:16"/>
    <n v="1485345508"/>
    <d v="2015-07-22T09:05:16"/>
    <x v="314"/>
    <x v="1"/>
    <b v="1"/>
    <n v="167"/>
    <b v="1"/>
    <s v="film &amp; video/documentary"/>
    <n v="71.899281437125751"/>
    <x v="0"/>
    <s v="documentary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7-02-24T06:58:28"/>
    <n v="1470274509"/>
    <d v="2017-01-25T06:58:28"/>
    <x v="315"/>
    <x v="2"/>
    <b v="1"/>
    <n v="221"/>
    <b v="1"/>
    <s v="film &amp; video/documentary"/>
    <n v="129.81900452488688"/>
    <x v="0"/>
    <s v="documentary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9-10T22:59:00"/>
    <n v="1456614554"/>
    <d v="2016-08-03T20:35:09"/>
    <x v="316"/>
    <x v="3"/>
    <b v="1"/>
    <n v="964"/>
    <b v="1"/>
    <s v="film &amp; video/documentary"/>
    <n v="44.912863070539416"/>
    <x v="0"/>
    <s v="documentary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6-04-07T17:09:14"/>
    <n v="1410148868"/>
    <d v="2016-02-27T18:09:14"/>
    <x v="317"/>
    <x v="3"/>
    <b v="1"/>
    <n v="286"/>
    <b v="1"/>
    <s v="film &amp; video/documentary"/>
    <n v="40.755244755244753"/>
    <x v="0"/>
    <s v="documentary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4-10-07T23:01:08"/>
    <n v="1445367619"/>
    <d v="2014-09-07T23:01:08"/>
    <x v="318"/>
    <x v="4"/>
    <b v="1"/>
    <n v="613"/>
    <b v="1"/>
    <s v="film &amp; video/documentary"/>
    <n v="103.52394779771615"/>
    <x v="0"/>
    <s v="documentary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5-11-19T15:00:19"/>
    <n v="1457553121"/>
    <d v="2015-10-20T14:00:19"/>
    <x v="319"/>
    <x v="1"/>
    <b v="1"/>
    <n v="29"/>
    <b v="1"/>
    <s v="film &amp; video/documentary"/>
    <n v="125.44827586206897"/>
    <x v="0"/>
    <s v="documentary"/>
  </r>
  <r>
    <n v="1.1625714285714286"/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6-04-08T13:52:01"/>
    <n v="1414738994"/>
    <d v="2016-03-09T14:52:01"/>
    <x v="205"/>
    <x v="3"/>
    <b v="1"/>
    <n v="165"/>
    <b v="1"/>
    <s v="film &amp; video/documentary"/>
    <n v="246.60606060606059"/>
    <x v="0"/>
    <s v="documentary"/>
  </r>
  <r>
    <n v="1.0269239999999999"/>
    <n v="356"/>
    <s v="43 and 80"/>
    <s v="A documentary about halibut conservation and how it impacts communities of Southeast Alaska."/>
    <n v="7500"/>
    <n v="7701.93"/>
    <x v="0"/>
    <s v="US"/>
    <s v="USD"/>
    <n v="1458152193"/>
    <d v="2014-12-01T03:03:14"/>
    <n v="1455563793"/>
    <d v="2014-10-31T02:03:14"/>
    <x v="320"/>
    <x v="4"/>
    <b v="1"/>
    <n v="97"/>
    <b v="1"/>
    <s v="film &amp; video/documentary"/>
    <n v="79.401340206185566"/>
    <x v="0"/>
    <s v="documentary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6-03-16T13:16:33"/>
    <n v="1426396797"/>
    <d v="2016-02-15T14:16:33"/>
    <x v="321"/>
    <x v="3"/>
    <b v="1"/>
    <n v="303"/>
    <b v="1"/>
    <s v="film &amp; video/documentary"/>
    <n v="86.138613861386133"/>
    <x v="0"/>
    <s v="documentary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5-04-24T00:19:57"/>
    <n v="1463517521"/>
    <d v="2015-03-15T00:19:57"/>
    <x v="322"/>
    <x v="1"/>
    <b v="1"/>
    <n v="267"/>
    <b v="1"/>
    <s v="film &amp; video/documentary"/>
    <n v="193.04868913857678"/>
    <x v="0"/>
    <s v="documentary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6-06-15T10:00:00"/>
    <n v="1414028490"/>
    <d v="2016-05-17T15:38:41"/>
    <x v="301"/>
    <x v="3"/>
    <b v="1"/>
    <n v="302"/>
    <b v="1"/>
    <s v="film &amp; video/documentary"/>
    <n v="84.023178807947019"/>
    <x v="0"/>
    <s v="documentary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4-11-14T00:12:00"/>
    <n v="1433799180"/>
    <d v="2014-10-22T20:41:30"/>
    <x v="323"/>
    <x v="4"/>
    <b v="0"/>
    <n v="87"/>
    <b v="1"/>
    <s v="film &amp; video/documentary"/>
    <n v="139.82758620689654"/>
    <x v="0"/>
    <s v="documentary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5-07-22T22:11:00"/>
    <n v="1414108906"/>
    <d v="2015-06-08T16:33:00"/>
    <x v="324"/>
    <x v="1"/>
    <b v="0"/>
    <n v="354"/>
    <b v="1"/>
    <s v="film &amp; video/documentary"/>
    <n v="109.82189265536722"/>
    <x v="0"/>
    <s v="documentary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11-22T20:01:46"/>
    <n v="1405573391"/>
    <d v="2014-10-23T19:01:46"/>
    <x v="325"/>
    <x v="4"/>
    <b v="0"/>
    <n v="86"/>
    <b v="1"/>
    <s v="film &amp; video/documentary"/>
    <n v="139.53488372093022"/>
    <x v="0"/>
    <s v="documentary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4-08-07T19:00:00"/>
    <n v="1268934736"/>
    <d v="2014-07-17T00:03:11"/>
    <x v="326"/>
    <x v="4"/>
    <b v="0"/>
    <n v="26"/>
    <b v="1"/>
    <s v="film &amp; video/documentary"/>
    <n v="347.84615384615387"/>
    <x v="0"/>
    <s v="documentary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0-05-02T14:22:00"/>
    <n v="1400704672"/>
    <d v="2010-03-18T12:52:16"/>
    <x v="327"/>
    <x v="8"/>
    <b v="0"/>
    <n v="113"/>
    <b v="1"/>
    <s v="film &amp; video/documentary"/>
    <n v="68.24159292035398"/>
    <x v="0"/>
    <s v="documentary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6-20T22:59:00"/>
    <n v="1391005999"/>
    <d v="2014-05-21T15:37:52"/>
    <x v="328"/>
    <x v="4"/>
    <b v="0"/>
    <n v="65"/>
    <b v="1"/>
    <s v="film &amp; video/documentary"/>
    <n v="239.93846153846152"/>
    <x v="0"/>
    <s v="documentary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4-02-28T09:33:19"/>
    <n v="1334948518"/>
    <d v="2014-01-29T09:33:19"/>
    <x v="329"/>
    <x v="4"/>
    <b v="0"/>
    <n v="134"/>
    <b v="1"/>
    <s v="film &amp; video/documentary"/>
    <n v="287.31343283582089"/>
    <x v="0"/>
    <s v="documentary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2-05-20T14:01:58"/>
    <n v="1363960278"/>
    <d v="2012-04-20T14:01:58"/>
    <x v="330"/>
    <x v="6"/>
    <b v="0"/>
    <n v="119"/>
    <b v="1"/>
    <s v="film &amp; video/documentary"/>
    <n v="86.84882352941176"/>
    <x v="0"/>
    <s v="documentary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3-04-30T23:59:00"/>
    <n v="1423405922"/>
    <d v="2013-03-22T08:51:18"/>
    <x v="331"/>
    <x v="5"/>
    <b v="0"/>
    <n v="159"/>
    <b v="1"/>
    <s v="film &amp; video/documentary"/>
    <n v="81.84905660377359"/>
    <x v="0"/>
    <s v="documentary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5-03-15T08:32:02"/>
    <n v="1324041269"/>
    <d v="2015-02-08T09:32:02"/>
    <x v="332"/>
    <x v="1"/>
    <b v="0"/>
    <n v="167"/>
    <b v="1"/>
    <s v="film &amp; video/documentary"/>
    <n v="42.874970059880241"/>
    <x v="0"/>
    <s v="documentary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2-01-15T08:14:29"/>
    <n v="1481137500"/>
    <d v="2011-12-16T08:14:29"/>
    <x v="333"/>
    <x v="7"/>
    <b v="0"/>
    <n v="43"/>
    <b v="1"/>
    <s v="film &amp; video/documentary"/>
    <n v="709.41860465116281"/>
    <x v="0"/>
    <s v="documentary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7-01-06T14:05:00"/>
    <n v="1355855139"/>
    <d v="2016-12-07T14:05:00"/>
    <x v="170"/>
    <x v="3"/>
    <b v="0"/>
    <n v="1062"/>
    <b v="1"/>
    <s v="film &amp; video/documentary"/>
    <n v="161.25517890772127"/>
    <x v="0"/>
    <s v="documentary"/>
  </r>
  <r>
    <n v="1.2533333333333334"/>
    <n v="372"/>
    <s v="Wild Equus"/>
    <s v="A short documentary exploring the uses of 'Natural Horsemanship' across Europe"/>
    <n v="300"/>
    <n v="376"/>
    <x v="0"/>
    <s v="GB"/>
    <s v="GBP"/>
    <n v="1459872000"/>
    <d v="2013-02-01T13:25:39"/>
    <n v="1456408244"/>
    <d v="2012-12-18T13:25:39"/>
    <x v="334"/>
    <x v="6"/>
    <b v="0"/>
    <n v="9"/>
    <b v="1"/>
    <s v="film &amp; video/documentary"/>
    <n v="41.777777777777779"/>
    <x v="0"/>
    <s v="documentary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6-04-05T11:00:00"/>
    <n v="1340056398"/>
    <d v="2016-02-25T08:50:44"/>
    <x v="335"/>
    <x v="3"/>
    <b v="0"/>
    <n v="89"/>
    <b v="1"/>
    <s v="film &amp; video/documentary"/>
    <n v="89.887640449438209"/>
    <x v="0"/>
    <s v="documentary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2-07-18T16:53:18"/>
    <n v="1312320031"/>
    <d v="2012-06-18T16:53:18"/>
    <x v="336"/>
    <x v="6"/>
    <b v="0"/>
    <n v="174"/>
    <b v="1"/>
    <s v="film &amp; video/documentary"/>
    <n v="45.051724137931032"/>
    <x v="0"/>
    <s v="documentary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1-09-16T16:20:31"/>
    <n v="1390088311"/>
    <d v="2011-08-02T16:20:31"/>
    <x v="337"/>
    <x v="7"/>
    <b v="0"/>
    <n v="14"/>
    <b v="1"/>
    <s v="film &amp; video/documentary"/>
    <n v="42.857142857142854"/>
    <x v="0"/>
    <s v="documentary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4-03-01T12:18:00"/>
    <n v="1469443916"/>
    <d v="2014-01-18T18:38:31"/>
    <x v="338"/>
    <x v="4"/>
    <b v="0"/>
    <n v="48"/>
    <b v="1"/>
    <s v="film &amp; video/documentary"/>
    <n v="54.083333333333336"/>
    <x v="0"/>
    <s v="documentary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6-08-25T05:51:56"/>
    <n v="1444888868"/>
    <d v="2016-07-25T05:51:56"/>
    <x v="339"/>
    <x v="3"/>
    <b v="0"/>
    <n v="133"/>
    <b v="1"/>
    <s v="film &amp; video/documentary"/>
    <n v="103.21804511278195"/>
    <x v="0"/>
    <s v="documentary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5-11-14T02:01:00"/>
    <n v="1451655808"/>
    <d v="2015-10-15T01:01:08"/>
    <x v="313"/>
    <x v="1"/>
    <b v="0"/>
    <n v="83"/>
    <b v="1"/>
    <s v="film &amp; video/documentary"/>
    <n v="40.397590361445786"/>
    <x v="0"/>
    <s v="documentary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6-01-25T18:52:00"/>
    <n v="1332174672"/>
    <d v="2016-01-01T08:43:28"/>
    <x v="340"/>
    <x v="3"/>
    <b v="0"/>
    <n v="149"/>
    <b v="1"/>
    <s v="film &amp; video/documentary"/>
    <n v="116.85906040268456"/>
    <x v="0"/>
    <s v="documentary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2-05-03T11:31:12"/>
    <n v="1451409392"/>
    <d v="2012-03-19T11:31:12"/>
    <x v="104"/>
    <x v="6"/>
    <b v="0"/>
    <n v="49"/>
    <b v="1"/>
    <s v="film &amp; video/documentary"/>
    <n v="115.51020408163265"/>
    <x v="0"/>
    <s v="documentary"/>
  </r>
  <r>
    <n v="1.0472999999999999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6-01-23T12:16:32"/>
    <n v="1340642717"/>
    <d v="2015-12-29T12:16:32"/>
    <x v="341"/>
    <x v="1"/>
    <b v="0"/>
    <n v="251"/>
    <b v="1"/>
    <s v="film &amp; video/documentary"/>
    <n v="104.31274900398407"/>
    <x v="0"/>
    <s v="documentary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7-30T00:00:00"/>
    <n v="1345741300"/>
    <d v="2012-06-25T11:45:17"/>
    <x v="342"/>
    <x v="6"/>
    <b v="0"/>
    <n v="22"/>
    <b v="1"/>
    <s v="film &amp; video/documentary"/>
    <n v="69.772727272727266"/>
    <x v="0"/>
    <s v="documentary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2-09-06T12:01:40"/>
    <n v="1398480559"/>
    <d v="2012-08-23T12:01:40"/>
    <x v="343"/>
    <x v="6"/>
    <b v="0"/>
    <n v="48"/>
    <b v="1"/>
    <s v="film &amp; video/documentary"/>
    <n v="43.020833333333336"/>
    <x v="0"/>
    <s v="documentary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4-05-18T21:49:19"/>
    <n v="1417977947"/>
    <d v="2014-04-25T21:49:19"/>
    <x v="344"/>
    <x v="4"/>
    <b v="0"/>
    <n v="383"/>
    <b v="1"/>
    <s v="film &amp; video/documentary"/>
    <n v="58.540469973890339"/>
    <x v="0"/>
    <s v="documentary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5-01-06T13:45:47"/>
    <n v="1413986501"/>
    <d v="2014-12-07T13:45:47"/>
    <x v="345"/>
    <x v="4"/>
    <b v="0"/>
    <n v="237"/>
    <b v="1"/>
    <s v="film &amp; video/documentary"/>
    <n v="111.79535864978902"/>
    <x v="0"/>
    <s v="documentary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4-11-21T10:01:41"/>
    <n v="1437950991"/>
    <d v="2014-10-22T09:01:41"/>
    <x v="323"/>
    <x v="4"/>
    <b v="0"/>
    <n v="13"/>
    <b v="1"/>
    <s v="film &amp; video/documentary"/>
    <n v="46.230769230769234"/>
    <x v="0"/>
    <s v="documentary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0T17:49:51"/>
    <n v="1436976858"/>
    <d v="2015-07-26T17:49:51"/>
    <x v="346"/>
    <x v="1"/>
    <b v="0"/>
    <n v="562"/>
    <b v="1"/>
    <s v="film &amp; video/documentary"/>
    <n v="144.69039145907473"/>
    <x v="0"/>
    <s v="documentary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5-08-15T01:00:00"/>
    <n v="1467078580"/>
    <d v="2015-07-15T11:14:18"/>
    <x v="21"/>
    <x v="1"/>
    <b v="0"/>
    <n v="71"/>
    <b v="1"/>
    <s v="film &amp; video/documentary"/>
    <n v="88.845070422535215"/>
    <x v="0"/>
    <s v="documentary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6-07-27T20:49:40"/>
    <n v="1391477450"/>
    <d v="2016-06-27T20:49:40"/>
    <x v="347"/>
    <x v="3"/>
    <b v="0"/>
    <n v="1510"/>
    <b v="1"/>
    <s v="film &amp; video/documentary"/>
    <n v="81.75107284768211"/>
    <x v="0"/>
    <s v="documentary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4-03-07T17:59:00"/>
    <n v="1429318372"/>
    <d v="2014-02-03T20:30:50"/>
    <x v="348"/>
    <x v="4"/>
    <b v="0"/>
    <n v="14"/>
    <b v="1"/>
    <s v="film &amp; video/documentary"/>
    <n v="71.428571428571431"/>
    <x v="0"/>
    <s v="documentary"/>
  </r>
  <r>
    <n v="1.0061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5-05-07T19:52:52"/>
    <n v="1321578051"/>
    <d v="2015-04-17T19:52:52"/>
    <x v="311"/>
    <x v="1"/>
    <b v="0"/>
    <n v="193"/>
    <b v="1"/>
    <s v="film &amp; video/documentary"/>
    <n v="104.25906735751295"/>
    <x v="0"/>
    <s v="documentary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12-17T19:59:00"/>
    <n v="1312823571"/>
    <d v="2011-11-17T20:00:51"/>
    <x v="349"/>
    <x v="7"/>
    <b v="0"/>
    <n v="206"/>
    <b v="1"/>
    <s v="film &amp; video/documentary"/>
    <n v="90.616504854368927"/>
    <x v="0"/>
    <s v="documentary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1-09-07T22:00:00"/>
    <n v="1378746052"/>
    <d v="2011-08-08T12:12:51"/>
    <x v="350"/>
    <x v="7"/>
    <b v="0"/>
    <n v="351"/>
    <b v="1"/>
    <s v="film &amp; video/documentary"/>
    <n v="157.33048433048432"/>
    <x v="0"/>
    <s v="documentary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3-10-10T12:00:52"/>
    <n v="1455737882"/>
    <d v="2013-09-09T12:00:52"/>
    <x v="351"/>
    <x v="5"/>
    <b v="0"/>
    <n v="50"/>
    <b v="1"/>
    <s v="film &amp; video/documentary"/>
    <n v="105.18"/>
    <x v="0"/>
    <s v="documentary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6-04-17T13:38:02"/>
    <n v="1332452960"/>
    <d v="2016-02-17T14:38:02"/>
    <x v="352"/>
    <x v="3"/>
    <b v="0"/>
    <n v="184"/>
    <b v="1"/>
    <s v="film &amp; video/documentary"/>
    <n v="58.719836956521746"/>
    <x v="0"/>
    <s v="documentary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4-27T16:32:00"/>
    <n v="1340372006"/>
    <d v="2012-03-22T16:49:20"/>
    <x v="353"/>
    <x v="6"/>
    <b v="0"/>
    <n v="196"/>
    <b v="1"/>
    <s v="film &amp; video/documentary"/>
    <n v="81.632653061224488"/>
    <x v="0"/>
    <s v="documentary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2-07-07T08:33:26"/>
    <n v="1279651084"/>
    <d v="2012-06-22T08:33:26"/>
    <x v="354"/>
    <x v="6"/>
    <b v="0"/>
    <n v="229"/>
    <b v="1"/>
    <s v="film &amp; video/documentary"/>
    <n v="56.460043668122275"/>
    <x v="0"/>
    <s v="documentary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0-08-31T22:44:00"/>
    <n v="1426446126"/>
    <d v="2010-07-20T13:38:04"/>
    <x v="355"/>
    <x v="8"/>
    <b v="0"/>
    <n v="67"/>
    <b v="1"/>
    <s v="film &amp; video/documentary"/>
    <n v="140.1044776119403"/>
    <x v="0"/>
    <s v="documentary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5-04-29T14:02:06"/>
    <n v="1479070867"/>
    <d v="2015-03-15T14:02:06"/>
    <x v="322"/>
    <x v="1"/>
    <b v="0"/>
    <n v="95"/>
    <b v="1"/>
    <s v="film &amp; video/documentary"/>
    <n v="224.85263157894738"/>
    <x v="0"/>
    <s v="documentary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6-12-14T07:00:00"/>
    <n v="1397661347"/>
    <d v="2016-11-13T16:01:07"/>
    <x v="356"/>
    <x v="3"/>
    <b v="0"/>
    <n v="62"/>
    <b v="1"/>
    <s v="film &amp; video/documentary"/>
    <n v="181.13306451612902"/>
    <x v="0"/>
    <s v="documentary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4-05-16T22:30:00"/>
    <n v="1310155970"/>
    <d v="2014-04-16T10:15:47"/>
    <x v="357"/>
    <x v="4"/>
    <b v="0"/>
    <n v="73"/>
    <b v="1"/>
    <s v="film &amp; video/documentary"/>
    <n v="711.04109589041093"/>
    <x v="0"/>
    <s v="documentary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1-08-07T15:12:50"/>
    <n v="1444913817"/>
    <d v="2011-07-08T15:12:50"/>
    <x v="358"/>
    <x v="7"/>
    <b v="0"/>
    <n v="43"/>
    <b v="1"/>
    <s v="film &amp; video/documentary"/>
    <n v="65.883720930232556"/>
    <x v="0"/>
    <s v="documentary"/>
  </r>
  <r>
    <n v="1.0526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5-11-05T08:56:57"/>
    <n v="1308900441"/>
    <d v="2015-10-15T07:56:57"/>
    <x v="313"/>
    <x v="1"/>
    <b v="0"/>
    <n v="70"/>
    <b v="1"/>
    <s v="film &amp; video/documentary"/>
    <n v="75.185714285714283"/>
    <x v="0"/>
    <s v="documentary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1-08-10T02:08:00"/>
    <n v="1389107062"/>
    <d v="2011-06-24T02:27:21"/>
    <x v="359"/>
    <x v="7"/>
    <b v="0"/>
    <n v="271"/>
    <b v="1"/>
    <s v="film &amp; video/documentary"/>
    <n v="133.14391143911439"/>
    <x v="0"/>
    <s v="documentary"/>
  </r>
  <r>
    <n v="1.0765957446808512"/>
    <n v="405"/>
    <s v="The Healing Effect Movie"/>
    <s v="Come, join our movie movement.  A new documentary about the healing power of food."/>
    <n v="2820"/>
    <n v="3036"/>
    <x v="0"/>
    <s v="US"/>
    <s v="USD"/>
    <n v="1394071339"/>
    <d v="2014-02-05T18:04:00"/>
    <n v="1391479339"/>
    <d v="2014-01-07T10:04:22"/>
    <x v="360"/>
    <x v="4"/>
    <b v="0"/>
    <n v="55"/>
    <b v="1"/>
    <s v="film &amp; video/documentary"/>
    <n v="55.2"/>
    <x v="0"/>
    <s v="documentary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4-03-05T21:02:19"/>
    <n v="1301975637"/>
    <d v="2014-02-03T21:02:19"/>
    <x v="348"/>
    <x v="4"/>
    <b v="0"/>
    <n v="35"/>
    <b v="1"/>
    <s v="film &amp; video/documentary"/>
    <n v="86.163714285714292"/>
    <x v="0"/>
    <s v="documentary"/>
  </r>
  <r>
    <n v="1.0155000000000001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05-09T00:59:00"/>
    <n v="1316552050"/>
    <d v="2011-04-04T22:53:57"/>
    <x v="245"/>
    <x v="7"/>
    <b v="0"/>
    <n v="22"/>
    <b v="1"/>
    <s v="film &amp; video/documentary"/>
    <n v="92.318181818181813"/>
    <x v="0"/>
    <s v="documentary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1-11-19T16:54:10"/>
    <n v="1380217190"/>
    <d v="2011-09-20T15:54:10"/>
    <x v="361"/>
    <x v="7"/>
    <b v="0"/>
    <n v="38"/>
    <b v="1"/>
    <s v="film &amp; video/documentary"/>
    <n v="160.16473684210527"/>
    <x v="0"/>
    <s v="documentary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3-11-05T13:39:50"/>
    <n v="1466628144"/>
    <d v="2013-09-26T12:39:50"/>
    <x v="362"/>
    <x v="5"/>
    <b v="0"/>
    <n v="15"/>
    <b v="1"/>
    <s v="film &amp; video/documentary"/>
    <n v="45.6"/>
    <x v="0"/>
    <s v="documentary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6-07-22T15:42:24"/>
    <n v="1429486397"/>
    <d v="2016-06-22T15:42:24"/>
    <x v="363"/>
    <x v="3"/>
    <b v="0"/>
    <n v="7"/>
    <b v="1"/>
    <s v="film &amp; video/documentary"/>
    <n v="183.28571428571428"/>
    <x v="0"/>
    <s v="documentary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5-06-18T18:33:17"/>
    <n v="1384920804"/>
    <d v="2015-04-19T18:33:17"/>
    <x v="146"/>
    <x v="1"/>
    <b v="0"/>
    <n v="241"/>
    <b v="1"/>
    <s v="film &amp; video/documentary"/>
    <n v="125.78838174273859"/>
    <x v="0"/>
    <s v="documentary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3-12-22T00:00:00"/>
    <n v="1341856178"/>
    <d v="2013-11-19T23:13:24"/>
    <x v="364"/>
    <x v="5"/>
    <b v="0"/>
    <n v="55"/>
    <b v="1"/>
    <s v="film &amp; video/documentary"/>
    <n v="57.654545454545456"/>
    <x v="0"/>
    <s v="documentary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25T12:49:38"/>
    <n v="1340139811"/>
    <d v="2012-07-09T12:49:38"/>
    <x v="79"/>
    <x v="6"/>
    <b v="0"/>
    <n v="171"/>
    <b v="1"/>
    <s v="film &amp; video/documentary"/>
    <n v="78.660818713450297"/>
    <x v="0"/>
    <s v="documentary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2-07-19T16:03:31"/>
    <n v="1378949465"/>
    <d v="2012-06-19T16:03:31"/>
    <x v="365"/>
    <x v="6"/>
    <b v="0"/>
    <n v="208"/>
    <b v="1"/>
    <s v="film &amp; video/documentary"/>
    <n v="91.480769230769226"/>
    <x v="0"/>
    <s v="documentary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3-10-11T20:31:05"/>
    <n v="1411417602"/>
    <d v="2013-09-11T20:31:05"/>
    <x v="366"/>
    <x v="5"/>
    <b v="0"/>
    <n v="21"/>
    <b v="1"/>
    <s v="film &amp; video/documentary"/>
    <n v="68.09809523809524"/>
    <x v="0"/>
    <s v="documentary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10-17T07:00:00"/>
    <n v="1389259831"/>
    <d v="2014-09-22T15:26:42"/>
    <x v="121"/>
    <x v="4"/>
    <b v="0"/>
    <n v="25"/>
    <b v="1"/>
    <s v="film &amp; video/documentary"/>
    <n v="48.086800000000004"/>
    <x v="0"/>
    <s v="documentary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4-02-08T04:30:31"/>
    <n v="1364426260"/>
    <d v="2014-01-09T04:30:31"/>
    <x v="367"/>
    <x v="4"/>
    <b v="0"/>
    <n v="52"/>
    <b v="1"/>
    <s v="film &amp; video/documentary"/>
    <n v="202.42307692307693"/>
    <x v="0"/>
    <s v="documentary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3-04-07T23:33:00"/>
    <n v="1435041997"/>
    <d v="2013-03-27T18:17:40"/>
    <x v="368"/>
    <x v="5"/>
    <b v="0"/>
    <n v="104"/>
    <b v="1"/>
    <s v="film &amp; video/documentary"/>
    <n v="216.75"/>
    <x v="0"/>
    <s v="documentary"/>
  </r>
  <r>
    <n v="1.004375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5-07-23T01:46:37"/>
    <n v="1367352787"/>
    <d v="2015-06-23T01:46:37"/>
    <x v="369"/>
    <x v="1"/>
    <b v="0"/>
    <n v="73"/>
    <b v="1"/>
    <s v="film &amp; video/documentary"/>
    <n v="110.06849315068493"/>
    <x v="0"/>
    <s v="documentary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3-06-29T15:13:07"/>
    <n v="1392183631"/>
    <d v="2013-04-30T15:13:07"/>
    <x v="370"/>
    <x v="5"/>
    <b v="0"/>
    <n v="3"/>
    <b v="0"/>
    <s v="film &amp; video/animation"/>
    <n v="4.833333333333333"/>
    <x v="0"/>
    <s v="animation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4-03-13T23:40:31"/>
    <n v="1434973656"/>
    <d v="2014-02-12T00:40:31"/>
    <x v="101"/>
    <x v="4"/>
    <b v="0"/>
    <n v="6"/>
    <b v="0"/>
    <s v="film &amp; video/animation"/>
    <n v="50.166666666666664"/>
    <x v="0"/>
    <s v="animation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5-08-21T06:47:36"/>
    <n v="1407824097"/>
    <d v="2015-06-22T06:47:36"/>
    <x v="371"/>
    <x v="1"/>
    <b v="0"/>
    <n v="12"/>
    <b v="0"/>
    <s v="film &amp; video/animation"/>
    <n v="35.833333333333336"/>
    <x v="0"/>
    <s v="animation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4-09-11T01:14:57"/>
    <n v="1367878430"/>
    <d v="2014-08-12T01:14:57"/>
    <x v="372"/>
    <x v="4"/>
    <b v="0"/>
    <n v="13"/>
    <b v="0"/>
    <s v="film &amp; video/animation"/>
    <n v="11.76923076923077"/>
    <x v="0"/>
    <s v="animation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3-06-05T17:13:50"/>
    <n v="1327568499"/>
    <d v="2013-05-06T17:13:50"/>
    <x v="373"/>
    <x v="5"/>
    <b v="0"/>
    <n v="5"/>
    <b v="0"/>
    <s v="film &amp; video/animation"/>
    <n v="40.78"/>
    <x v="0"/>
    <s v="animation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2-03-26T03:01:39"/>
    <n v="1443472804"/>
    <d v="2012-01-26T04:01:39"/>
    <x v="93"/>
    <x v="6"/>
    <b v="0"/>
    <n v="2"/>
    <b v="0"/>
    <s v="film &amp; video/animation"/>
    <n v="3"/>
    <x v="0"/>
    <s v="animation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5-11-27T16:40:04"/>
    <n v="1454259914"/>
    <d v="2015-09-28T15:40:04"/>
    <x v="374"/>
    <x v="1"/>
    <b v="0"/>
    <n v="8"/>
    <b v="0"/>
    <s v="film &amp; video/animation"/>
    <n v="16.625"/>
    <x v="0"/>
    <s v="animation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6-03-01T12:05:14"/>
    <n v="1444340940"/>
    <d v="2016-01-31T12:05:14"/>
    <x v="375"/>
    <x v="3"/>
    <b v="0"/>
    <n v="0"/>
    <b v="0"/>
    <s v="film &amp; video/animation"/>
    <e v="#DIV/0!"/>
    <x v="0"/>
    <s v="animation"/>
  </r>
  <r>
    <n v="5.6333333333333332E-2"/>
    <n v="428"/>
    <s v="Little Clay Bible - Zacchaeus"/>
    <s v="Fresh, fun, entertaining Bible stories on YouTube, stop-motion style."/>
    <n v="12000"/>
    <n v="676"/>
    <x v="2"/>
    <s v="US"/>
    <s v="USD"/>
    <n v="1402956000"/>
    <d v="2015-10-22T13:59:00"/>
    <n v="1400523845"/>
    <d v="2015-10-08T16:49:00"/>
    <x v="376"/>
    <x v="1"/>
    <b v="0"/>
    <n v="13"/>
    <b v="0"/>
    <s v="film &amp; video/animation"/>
    <n v="52"/>
    <x v="0"/>
    <s v="animation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14-06-16T17:00:00"/>
    <n v="1252964282"/>
    <d v="2014-05-19T13:24:05"/>
    <x v="128"/>
    <x v="4"/>
    <b v="0"/>
    <n v="0"/>
    <b v="0"/>
    <s v="film &amp; video/animation"/>
    <e v="#DIV/0!"/>
    <x v="0"/>
    <s v="animation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09-11-26T23:59:00"/>
    <n v="1377570867"/>
    <d v="2009-09-14T16:38:02"/>
    <x v="377"/>
    <x v="9"/>
    <b v="0"/>
    <n v="5"/>
    <b v="0"/>
    <s v="film &amp; video/animation"/>
    <n v="4.8"/>
    <x v="0"/>
    <s v="animation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3-09-10T21:34:27"/>
    <n v="1465160083"/>
    <d v="2013-08-26T21:34:27"/>
    <x v="378"/>
    <x v="5"/>
    <b v="0"/>
    <n v="8"/>
    <b v="0"/>
    <s v="film &amp; video/animation"/>
    <n v="51.875"/>
    <x v="0"/>
    <s v="animation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6-07-05T15:54:43"/>
    <n v="1440264381"/>
    <d v="2016-06-05T15:54:43"/>
    <x v="379"/>
    <x v="3"/>
    <b v="0"/>
    <n v="8"/>
    <b v="0"/>
    <s v="film &amp; video/animation"/>
    <n v="71.25"/>
    <x v="0"/>
    <s v="animation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21T12:26:21"/>
    <n v="1439392022"/>
    <d v="2015-08-22T12:26:21"/>
    <x v="380"/>
    <x v="1"/>
    <b v="0"/>
    <n v="0"/>
    <b v="0"/>
    <s v="film &amp; video/animation"/>
    <e v="#DIV/0!"/>
    <x v="0"/>
    <s v="animation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5-10-11T10:07:02"/>
    <n v="1383076902"/>
    <d v="2015-08-12T10:07:02"/>
    <x v="381"/>
    <x v="1"/>
    <b v="0"/>
    <n v="2"/>
    <b v="0"/>
    <s v="film &amp; video/animation"/>
    <n v="62.5"/>
    <x v="0"/>
    <s v="animation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12-01T16:01:42"/>
    <n v="1376502980"/>
    <d v="2013-10-29T15:01:42"/>
    <x v="382"/>
    <x v="5"/>
    <b v="0"/>
    <n v="3"/>
    <b v="0"/>
    <s v="film &amp; video/animation"/>
    <n v="1"/>
    <x v="0"/>
    <s v="animation"/>
  </r>
  <r>
    <n v="0"/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9-13T12:56:20"/>
    <n v="1372668113"/>
    <d v="2013-08-14T12:56:20"/>
    <x v="383"/>
    <x v="5"/>
    <b v="0"/>
    <n v="0"/>
    <b v="0"/>
    <s v="film &amp; video/animation"/>
    <e v="#DIV/0!"/>
    <x v="0"/>
    <s v="animation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3-07-31T03:41:53"/>
    <n v="1470728326"/>
    <d v="2013-07-01T03:41:53"/>
    <x v="384"/>
    <x v="5"/>
    <b v="0"/>
    <n v="0"/>
    <b v="0"/>
    <s v="film &amp; video/animation"/>
    <e v="#DIV/0!"/>
    <x v="0"/>
    <s v="animation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6-10-08T02:38:46"/>
    <n v="1445235358"/>
    <d v="2016-08-09T02:38:46"/>
    <x v="385"/>
    <x v="3"/>
    <b v="0"/>
    <n v="11"/>
    <b v="0"/>
    <s v="film &amp; video/animation"/>
    <n v="170.54545454545453"/>
    <x v="0"/>
    <s v="animation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5-11-18T02:15:58"/>
    <n v="1412705818"/>
    <d v="2015-10-19T01:15:58"/>
    <x v="215"/>
    <x v="1"/>
    <b v="0"/>
    <n v="0"/>
    <b v="0"/>
    <s v="film &amp; video/animation"/>
    <e v="#DIV/0!"/>
    <x v="0"/>
    <s v="animation"/>
  </r>
  <r>
    <n v="1E-3"/>
    <n v="440"/>
    <s v="Consumed"/>
    <s v="A stop-motion animation made by a one girl team, with a camera, creativity, and a lot of determination."/>
    <n v="5000"/>
    <n v="5"/>
    <x v="2"/>
    <s v="US"/>
    <s v="USD"/>
    <n v="1458859153"/>
    <d v="2014-10-17T13:16:58"/>
    <n v="1456270753"/>
    <d v="2014-10-07T13:16:58"/>
    <x v="386"/>
    <x v="4"/>
    <b v="0"/>
    <n v="1"/>
    <b v="0"/>
    <s v="film &amp; video/animation"/>
    <n v="5"/>
    <x v="0"/>
    <s v="animation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6-03-24T17:39:13"/>
    <n v="1380826996"/>
    <d v="2016-02-23T18:39:13"/>
    <x v="387"/>
    <x v="3"/>
    <b v="0"/>
    <n v="0"/>
    <b v="0"/>
    <s v="film &amp; video/animation"/>
    <e v="#DIV/0!"/>
    <x v="0"/>
    <s v="animation"/>
  </r>
  <r>
    <n v="0.39358823529411763"/>
    <n v="442"/>
    <s v="The Paranormal Idiot"/>
    <s v="Doomsday is here"/>
    <n v="17000"/>
    <n v="6691"/>
    <x v="2"/>
    <s v="US"/>
    <s v="USD"/>
    <n v="1424380783"/>
    <d v="2013-11-02T14:03:16"/>
    <n v="1421788783"/>
    <d v="2013-10-03T14:03:16"/>
    <x v="264"/>
    <x v="5"/>
    <b v="0"/>
    <n v="17"/>
    <b v="0"/>
    <s v="film &amp; video/animation"/>
    <n v="393.58823529411762"/>
    <x v="0"/>
    <s v="animation"/>
  </r>
  <r>
    <n v="1E-3"/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5-02-19T16:19:43"/>
    <n v="1389399701"/>
    <d v="2015-01-20T16:19:43"/>
    <x v="388"/>
    <x v="1"/>
    <b v="0"/>
    <n v="2"/>
    <b v="0"/>
    <s v="film &amp; video/animation"/>
    <n v="5"/>
    <x v="0"/>
    <s v="animation"/>
  </r>
  <r>
    <n v="0.05"/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4-02-09T19:21:41"/>
    <n v="1324158361"/>
    <d v="2014-01-10T19:21:41"/>
    <x v="389"/>
    <x v="4"/>
    <b v="0"/>
    <n v="1"/>
    <b v="0"/>
    <s v="film &amp; video/animation"/>
    <n v="50"/>
    <x v="0"/>
    <s v="animation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2-02-15T16:46:01"/>
    <n v="1430899375"/>
    <d v="2011-12-17T16:46:01"/>
    <x v="390"/>
    <x v="7"/>
    <b v="0"/>
    <n v="2"/>
    <b v="0"/>
    <s v="film &amp; video/animation"/>
    <n v="1"/>
    <x v="0"/>
    <s v="animation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5-21T03:02:55"/>
    <n v="1422842420"/>
    <d v="2015-05-06T03:02:55"/>
    <x v="391"/>
    <x v="1"/>
    <b v="0"/>
    <n v="16"/>
    <b v="0"/>
    <s v="film &amp; video/animation"/>
    <n v="47.875"/>
    <x v="0"/>
    <s v="animation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5-03-03T21:00:20"/>
    <n v="1361884763"/>
    <d v="2015-02-01T21:00:20"/>
    <x v="392"/>
    <x v="1"/>
    <b v="0"/>
    <n v="1"/>
    <b v="0"/>
    <s v="film &amp; video/animation"/>
    <n v="5"/>
    <x v="0"/>
    <s v="animation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3-03-23T07:19:23"/>
    <n v="1398363095"/>
    <d v="2013-02-26T08:19:23"/>
    <x v="393"/>
    <x v="5"/>
    <b v="0"/>
    <n v="4"/>
    <b v="0"/>
    <s v="film &amp; video/animation"/>
    <n v="20.502500000000001"/>
    <x v="0"/>
    <s v="animation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4-05-14T13:11:35"/>
    <n v="1379425085"/>
    <d v="2014-04-24T13:11:35"/>
    <x v="39"/>
    <x v="4"/>
    <b v="0"/>
    <n v="5"/>
    <b v="0"/>
    <s v="film &amp; video/animation"/>
    <n v="9"/>
    <x v="0"/>
    <s v="animation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3-10-17T08:38:05"/>
    <n v="1389825800"/>
    <d v="2013-09-17T08:38:05"/>
    <x v="394"/>
    <x v="5"/>
    <b v="0"/>
    <n v="7"/>
    <b v="0"/>
    <s v="film &amp; video/animation"/>
    <n v="56.571428571428569"/>
    <x v="0"/>
    <s v="animation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2-14T17:43:20"/>
    <n v="1388077791"/>
    <d v="2014-01-15T17:43:20"/>
    <x v="395"/>
    <x v="4"/>
    <b v="0"/>
    <n v="0"/>
    <b v="0"/>
    <s v="film &amp; video/animation"/>
    <e v="#DIV/0!"/>
    <x v="0"/>
    <s v="animation"/>
  </r>
  <r>
    <n v="0.64"/>
    <n v="452"/>
    <s v="Lost in the Shadows"/>
    <s v="A man must find his way out of the depths of the shadows by using the aid of a little girl."/>
    <n v="750"/>
    <n v="480"/>
    <x v="2"/>
    <s v="US"/>
    <s v="USD"/>
    <n v="1431536015"/>
    <d v="2014-01-25T12:09:51"/>
    <n v="1428944015"/>
    <d v="2013-12-26T12:09:51"/>
    <x v="396"/>
    <x v="5"/>
    <b v="0"/>
    <n v="12"/>
    <b v="0"/>
    <s v="film &amp; video/animation"/>
    <n v="40"/>
    <x v="0"/>
    <s v="animation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5-13T11:53:35"/>
    <n v="1422992879"/>
    <d v="2015-04-13T11:53:35"/>
    <x v="397"/>
    <x v="1"/>
    <b v="0"/>
    <n v="2"/>
    <b v="0"/>
    <s v="film &amp; video/animation"/>
    <n v="13"/>
    <x v="0"/>
    <s v="animation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5-02-19T14:47:59"/>
    <n v="1414343571"/>
    <d v="2015-02-03T14:47:59"/>
    <x v="398"/>
    <x v="1"/>
    <b v="0"/>
    <n v="5"/>
    <b v="0"/>
    <s v="film &amp; video/animation"/>
    <n v="16.399999999999999"/>
    <x v="0"/>
    <s v="animation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4-11-26T08:14:00"/>
    <n v="1330733022"/>
    <d v="2014-10-26T12:12:51"/>
    <x v="139"/>
    <x v="4"/>
    <b v="0"/>
    <n v="2"/>
    <b v="0"/>
    <s v="film &amp; video/animation"/>
    <n v="22.5"/>
    <x v="0"/>
    <s v="animation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2-04-16T19:31:00"/>
    <n v="1380559201"/>
    <d v="2012-03-02T19:03:42"/>
    <x v="399"/>
    <x v="6"/>
    <b v="0"/>
    <n v="3"/>
    <b v="0"/>
    <s v="film &amp; video/animation"/>
    <n v="20.333333333333332"/>
    <x v="0"/>
    <s v="animation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3-10-21T22:59:00"/>
    <n v="1405621512"/>
    <d v="2013-09-30T11:40:01"/>
    <x v="400"/>
    <x v="5"/>
    <b v="0"/>
    <n v="0"/>
    <b v="0"/>
    <s v="film &amp; video/animation"/>
    <e v="#DIV/0!"/>
    <x v="0"/>
    <s v="animation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4-08-16T13:25:12"/>
    <n v="1365958060"/>
    <d v="2014-07-17T13:25:12"/>
    <x v="326"/>
    <x v="4"/>
    <b v="0"/>
    <n v="49"/>
    <b v="0"/>
    <s v="film &amp; video/animation"/>
    <n v="16.755102040816325"/>
    <x v="0"/>
    <s v="animation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3-05-14T11:47:40"/>
    <n v="1316013727"/>
    <d v="2013-04-14T11:47:40"/>
    <x v="401"/>
    <x v="5"/>
    <b v="0"/>
    <n v="1"/>
    <b v="0"/>
    <s v="film &amp; video/animation"/>
    <n v="25"/>
    <x v="0"/>
    <s v="animation"/>
  </r>
  <r>
    <n v="2.9411764705882353E-3"/>
    <n v="460"/>
    <s v="Darwin's Kiss"/>
    <s v="An animated web series about biological evolution gone haywire."/>
    <n v="8500"/>
    <n v="25"/>
    <x v="2"/>
    <s v="US"/>
    <s v="USD"/>
    <n v="1401595200"/>
    <d v="2011-11-13T11:22:07"/>
    <n v="1398862875"/>
    <d v="2011-09-14T10:22:07"/>
    <x v="402"/>
    <x v="7"/>
    <b v="0"/>
    <n v="2"/>
    <b v="0"/>
    <s v="film &amp; video/animation"/>
    <n v="12.5"/>
    <x v="0"/>
    <s v="animation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4-05-31T23:00:00"/>
    <n v="1368476367"/>
    <d v="2014-04-30T08:01:15"/>
    <x v="403"/>
    <x v="4"/>
    <b v="0"/>
    <n v="0"/>
    <b v="0"/>
    <s v="film &amp; video/animation"/>
    <e v="#DIV/0!"/>
    <x v="0"/>
    <s v="animation"/>
  </r>
  <r>
    <n v="0"/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3-06-02T15:19:27"/>
    <n v="1307761341"/>
    <d v="2013-05-13T15:19:27"/>
    <x v="404"/>
    <x v="5"/>
    <b v="0"/>
    <n v="0"/>
    <b v="0"/>
    <s v="film &amp; video/animation"/>
    <e v="#DIV/0!"/>
    <x v="0"/>
    <s v="animation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8-09T22:02:21"/>
    <n v="1311699753"/>
    <d v="2011-06-10T22:02:21"/>
    <x v="405"/>
    <x v="7"/>
    <b v="0"/>
    <n v="11"/>
    <b v="0"/>
    <s v="film &amp; video/animation"/>
    <n v="113.63636363636364"/>
    <x v="0"/>
    <s v="animation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1-09-24T12:02:33"/>
    <n v="1461874935"/>
    <d v="2011-07-26T12:02:33"/>
    <x v="406"/>
    <x v="7"/>
    <b v="0"/>
    <n v="1"/>
    <b v="0"/>
    <s v="film &amp; video/animation"/>
    <n v="1"/>
    <x v="0"/>
    <s v="animation"/>
  </r>
  <r>
    <n v="0.26953125"/>
    <n v="465"/>
    <s v="&quot;Amp&quot; A Story About a Robot"/>
    <s v="&quot;Amp&quot; is a short film about a robot with needs."/>
    <n v="512"/>
    <n v="138"/>
    <x v="2"/>
    <s v="US"/>
    <s v="USD"/>
    <n v="1403837574"/>
    <d v="2016-05-18T15:22:15"/>
    <n v="1402455174"/>
    <d v="2016-04-28T15:22:15"/>
    <x v="407"/>
    <x v="3"/>
    <b v="0"/>
    <n v="8"/>
    <b v="0"/>
    <s v="film &amp; video/animation"/>
    <n v="17.25"/>
    <x v="0"/>
    <s v="animation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4-06-26T21:52:54"/>
    <n v="1344465464"/>
    <d v="2014-06-10T21:52:54"/>
    <x v="408"/>
    <x v="4"/>
    <b v="0"/>
    <n v="5"/>
    <b v="0"/>
    <s v="film &amp; video/animation"/>
    <n v="15.2"/>
    <x v="0"/>
    <s v="animation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07T17:37:44"/>
    <n v="1344961134"/>
    <d v="2012-08-08T17:37:44"/>
    <x v="409"/>
    <x v="6"/>
    <b v="0"/>
    <n v="39"/>
    <b v="0"/>
    <s v="film &amp; video/animation"/>
    <n v="110.64102564102564"/>
    <x v="0"/>
    <s v="animation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9-28T11:18:54"/>
    <n v="1336795283"/>
    <d v="2012-08-14T11:18:54"/>
    <x v="410"/>
    <x v="6"/>
    <b v="0"/>
    <n v="0"/>
    <b v="0"/>
    <s v="film &amp; video/animation"/>
    <e v="#DIV/0!"/>
    <x v="0"/>
    <s v="animation"/>
  </r>
  <r>
    <n v="0"/>
    <n v="469"/>
    <s v="Dreamland PERSONALISED Animated Shorts Film"/>
    <s v="Create a personalised animation film using your child's name and photo."/>
    <n v="6000"/>
    <n v="0"/>
    <x v="2"/>
    <s v="GB"/>
    <s v="GBP"/>
    <n v="1409960724"/>
    <d v="2012-07-10T22:51:05"/>
    <n v="1404776724"/>
    <d v="2012-05-11T23:01:23"/>
    <x v="411"/>
    <x v="6"/>
    <b v="0"/>
    <n v="0"/>
    <b v="0"/>
    <s v="film &amp; video/animation"/>
    <e v="#DIV/0!"/>
    <x v="0"/>
    <s v="animation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9-05T18:45:24"/>
    <n v="1385524889"/>
    <d v="2014-07-07T18:45:24"/>
    <x v="412"/>
    <x v="4"/>
    <b v="0"/>
    <n v="2"/>
    <b v="0"/>
    <s v="film &amp; video/animation"/>
    <n v="25.5"/>
    <x v="0"/>
    <s v="animation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1-15T23:00:00"/>
    <n v="1394039979"/>
    <d v="2013-11-26T23:01:29"/>
    <x v="413"/>
    <x v="5"/>
    <b v="0"/>
    <n v="170"/>
    <b v="0"/>
    <s v="film &amp; video/animation"/>
    <n v="38.476470588235294"/>
    <x v="0"/>
    <s v="animation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4-19T11:19:39"/>
    <n v="1406239718"/>
    <d v="2014-03-05T12:19:39"/>
    <x v="414"/>
    <x v="4"/>
    <b v="0"/>
    <n v="5"/>
    <b v="0"/>
    <s v="film &amp; video/animation"/>
    <n v="28.2"/>
    <x v="0"/>
    <s v="animation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8-23T17:08:38"/>
    <n v="1408380319"/>
    <d v="2014-07-24T17:08:38"/>
    <x v="415"/>
    <x v="4"/>
    <b v="0"/>
    <n v="14"/>
    <b v="0"/>
    <s v="film &amp; video/animation"/>
    <n v="61.5"/>
    <x v="0"/>
    <s v="animation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4-09-17T11:45:19"/>
    <n v="1484726029"/>
    <d v="2014-08-18T11:45:19"/>
    <x v="19"/>
    <x v="4"/>
    <b v="0"/>
    <n v="1"/>
    <b v="0"/>
    <s v="film &amp; video/animation"/>
    <n v="1"/>
    <x v="0"/>
    <s v="animation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7-02-17T02:53:49"/>
    <n v="1428285843"/>
    <d v="2017-01-18T02:53:49"/>
    <x v="416"/>
    <x v="2"/>
    <b v="0"/>
    <n v="0"/>
    <b v="0"/>
    <s v="film &amp; video/animation"/>
    <e v="#DIV/0!"/>
    <x v="0"/>
    <s v="animation"/>
  </r>
  <r>
    <n v="2.2302681818181819E-2"/>
    <n v="476"/>
    <s v="Sight Word Music Videos"/>
    <s v="Animated Music Videos that teach kids how to read."/>
    <n v="220000"/>
    <n v="4906.59"/>
    <x v="2"/>
    <s v="US"/>
    <s v="USD"/>
    <n v="1401767940"/>
    <d v="2015-05-05T21:04:03"/>
    <n v="1398727441"/>
    <d v="2015-04-05T21:04:03"/>
    <x v="417"/>
    <x v="1"/>
    <b v="0"/>
    <n v="124"/>
    <b v="0"/>
    <s v="film &amp; video/animation"/>
    <n v="39.569274193548388"/>
    <x v="0"/>
    <s v="animation"/>
  </r>
  <r>
    <n v="0"/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4-06-02T22:59:00"/>
    <n v="1332187334"/>
    <d v="2014-04-28T18:24:01"/>
    <x v="418"/>
    <x v="4"/>
    <b v="0"/>
    <n v="0"/>
    <b v="0"/>
    <s v="film &amp; video/animation"/>
    <e v="#DIV/0!"/>
    <x v="0"/>
    <s v="animation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2-05-18T15:02:14"/>
    <n v="1425333109"/>
    <d v="2012-03-19T15:02:14"/>
    <x v="104"/>
    <x v="6"/>
    <b v="0"/>
    <n v="0"/>
    <b v="0"/>
    <s v="film &amp; video/animation"/>
    <e v="#DIV/0!"/>
    <x v="0"/>
    <s v="animation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5-04-01T15:51:49"/>
    <n v="1411379235"/>
    <d v="2015-03-02T16:51:49"/>
    <x v="419"/>
    <x v="1"/>
    <b v="0"/>
    <n v="55"/>
    <b v="0"/>
    <s v="film &amp; video/animation"/>
    <n v="88.8"/>
    <x v="0"/>
    <s v="animation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4-11-21T05:47:15"/>
    <n v="1373457615"/>
    <d v="2014-09-22T04:47:15"/>
    <x v="121"/>
    <x v="4"/>
    <b v="0"/>
    <n v="140"/>
    <b v="0"/>
    <s v="film &amp; video/animation"/>
    <n v="55.457142857142856"/>
    <x v="0"/>
    <s v="animation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3-08-09T07:00:15"/>
    <n v="1347293289"/>
    <d v="2013-07-10T07:00:15"/>
    <x v="420"/>
    <x v="5"/>
    <b v="0"/>
    <n v="21"/>
    <b v="0"/>
    <s v="film &amp; video/animation"/>
    <n v="87.142857142857139"/>
    <x v="0"/>
    <s v="animation"/>
  </r>
  <r>
    <n v="1E-3"/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2-10-10T11:08:09"/>
    <n v="1458336690"/>
    <d v="2012-09-10T11:08:09"/>
    <x v="421"/>
    <x v="6"/>
    <b v="0"/>
    <n v="1"/>
    <b v="0"/>
    <s v="film &amp; video/animation"/>
    <n v="10"/>
    <x v="0"/>
    <s v="animation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6-04-14T09:34:00"/>
    <n v="1354250672"/>
    <d v="2016-03-18T16:31:30"/>
    <x v="422"/>
    <x v="3"/>
    <b v="0"/>
    <n v="147"/>
    <b v="0"/>
    <s v="film &amp; video/animation"/>
    <n v="51.224489795918366"/>
    <x v="0"/>
    <s v="animation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3-01-28T23:44:32"/>
    <n v="1443220372"/>
    <d v="2012-11-29T23:44:32"/>
    <x v="423"/>
    <x v="6"/>
    <b v="0"/>
    <n v="11"/>
    <b v="0"/>
    <s v="film &amp; video/animation"/>
    <n v="13.545454545454545"/>
    <x v="0"/>
    <s v="animation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5-11-05T18:32:52"/>
    <n v="1366200499"/>
    <d v="2015-09-25T17:32:52"/>
    <x v="424"/>
    <x v="1"/>
    <b v="0"/>
    <n v="125"/>
    <b v="0"/>
    <s v="film &amp; video/animation"/>
    <n v="66.520080000000007"/>
    <x v="0"/>
    <s v="animation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3-05-17T07:08:19"/>
    <n v="1399070239"/>
    <d v="2013-04-17T07:08:19"/>
    <x v="425"/>
    <x v="5"/>
    <b v="0"/>
    <n v="1"/>
    <b v="0"/>
    <s v="film &amp; video/animation"/>
    <n v="50"/>
    <x v="0"/>
    <s v="animation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4-06-01T17:37:19"/>
    <n v="1477491394"/>
    <d v="2014-05-02T17:37:19"/>
    <x v="426"/>
    <x v="4"/>
    <b v="0"/>
    <n v="0"/>
    <b v="0"/>
    <s v="film &amp; video/animation"/>
    <e v="#DIV/0!"/>
    <x v="0"/>
    <s v="animation"/>
  </r>
  <r>
    <n v="0"/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6-12-25T10:16:34"/>
    <n v="1481332700"/>
    <d v="2016-10-26T09:16:34"/>
    <x v="427"/>
    <x v="3"/>
    <b v="0"/>
    <n v="0"/>
    <b v="0"/>
    <s v="film &amp; video/animation"/>
    <e v="#DIV/0!"/>
    <x v="0"/>
    <s v="animation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7-01-08T20:18:20"/>
    <n v="1323084816"/>
    <d v="2016-12-09T20:18:20"/>
    <x v="214"/>
    <x v="3"/>
    <b v="0"/>
    <n v="3"/>
    <b v="0"/>
    <s v="film &amp; video/animation"/>
    <n v="71.666666666666671"/>
    <x v="0"/>
    <s v="animation"/>
  </r>
  <r>
    <n v="0"/>
    <n v="490"/>
    <s v="PROJECT IS CANCELLED"/>
    <s v="Cancelled"/>
    <n v="1000"/>
    <n v="0"/>
    <x v="2"/>
    <s v="US"/>
    <s v="USD"/>
    <n v="1345677285"/>
    <d v="2012-01-05T06:33:00"/>
    <n v="1343085285"/>
    <d v="2011-12-05T06:33:36"/>
    <x v="428"/>
    <x v="7"/>
    <b v="0"/>
    <n v="0"/>
    <b v="0"/>
    <s v="film &amp; video/animation"/>
    <e v="#DIV/0!"/>
    <x v="0"/>
    <s v="animation"/>
  </r>
  <r>
    <n v="0"/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2-08-22T18:14:45"/>
    <n v="1451345699"/>
    <d v="2012-07-23T18:14:45"/>
    <x v="277"/>
    <x v="6"/>
    <b v="0"/>
    <n v="0"/>
    <b v="0"/>
    <s v="film &amp; video/animation"/>
    <e v="#DIV/0!"/>
    <x v="0"/>
    <s v="animation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01-27T18:34:59"/>
    <n v="1471135830"/>
    <d v="2015-12-28T18:34:59"/>
    <x v="429"/>
    <x v="1"/>
    <b v="0"/>
    <n v="0"/>
    <b v="0"/>
    <s v="film &amp; video/animation"/>
    <e v="#DIV/0!"/>
    <x v="0"/>
    <s v="animation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6-10-12T19:50:30"/>
    <n v="1429550738"/>
    <d v="2016-08-13T19:50:30"/>
    <x v="430"/>
    <x v="3"/>
    <b v="0"/>
    <n v="0"/>
    <b v="0"/>
    <s v="film &amp; video/animation"/>
    <e v="#DIV/0!"/>
    <x v="0"/>
    <s v="animation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5-05-20T12:25:38"/>
    <n v="1402343765"/>
    <d v="2015-04-20T12:25:38"/>
    <x v="122"/>
    <x v="1"/>
    <b v="0"/>
    <n v="3"/>
    <b v="0"/>
    <s v="film &amp; video/animation"/>
    <n v="10.333333333333334"/>
    <x v="0"/>
    <s v="animation"/>
  </r>
  <r>
    <n v="0"/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4-07-02T22:00:00"/>
    <n v="1434484305"/>
    <d v="2014-06-09T14:56:05"/>
    <x v="431"/>
    <x v="4"/>
    <b v="0"/>
    <n v="0"/>
    <b v="0"/>
    <s v="film &amp; video/animation"/>
    <e v="#DIV/0!"/>
    <x v="0"/>
    <s v="animation"/>
  </r>
  <r>
    <n v="1.6666666666666667E-5"/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5-07-16T14:51:45"/>
    <n v="1386886874"/>
    <d v="2015-06-16T14:51:45"/>
    <x v="154"/>
    <x v="1"/>
    <b v="0"/>
    <n v="1"/>
    <b v="0"/>
    <s v="film &amp; video/animation"/>
    <n v="1"/>
    <x v="0"/>
    <s v="animation"/>
  </r>
  <r>
    <n v="6.6964285714285711E-3"/>
    <n v="497"/>
    <s v="Galaxy Probe Kids"/>
    <s v="live-action/animated series pilot."/>
    <n v="4480"/>
    <n v="30"/>
    <x v="2"/>
    <s v="US"/>
    <s v="USD"/>
    <n v="1419483600"/>
    <d v="2014-02-10T17:21:14"/>
    <n v="1414889665"/>
    <d v="2013-12-12T17:21:14"/>
    <x v="432"/>
    <x v="5"/>
    <b v="0"/>
    <n v="3"/>
    <b v="0"/>
    <s v="film &amp; video/animation"/>
    <n v="10"/>
    <x v="0"/>
    <s v="animation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4-12-25T00:00:00"/>
    <n v="1321035449"/>
    <d v="2014-11-01T19:54:25"/>
    <x v="433"/>
    <x v="4"/>
    <b v="0"/>
    <n v="22"/>
    <b v="0"/>
    <s v="film &amp; video/animation"/>
    <n v="136.09090909090909"/>
    <x v="0"/>
    <s v="animation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11-12-23T13:17:29"/>
    <n v="1250630968"/>
    <d v="2011-11-11T13:17:29"/>
    <x v="434"/>
    <x v="7"/>
    <b v="0"/>
    <n v="26"/>
    <b v="0"/>
    <s v="film &amp; video/animation"/>
    <n v="73.461538461538467"/>
    <x v="0"/>
    <s v="animation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09-10-12T15:59:00"/>
    <n v="1268255751"/>
    <d v="2009-08-18T16:29:28"/>
    <x v="435"/>
    <x v="9"/>
    <b v="0"/>
    <n v="4"/>
    <b v="0"/>
    <s v="film &amp; video/animation"/>
    <n v="53.75"/>
    <x v="0"/>
    <s v="animation"/>
  </r>
  <r>
    <n v="0"/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0-05-08T17:16:00"/>
    <n v="1307597851"/>
    <d v="2010-03-10T16:15:51"/>
    <x v="436"/>
    <x v="8"/>
    <b v="0"/>
    <n v="0"/>
    <b v="0"/>
    <s v="film &amp; video/animation"/>
    <e v="#DIV/0!"/>
    <x v="0"/>
    <s v="animation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1-07-09T00:37:31"/>
    <n v="1329484625"/>
    <d v="2011-06-09T00:37:31"/>
    <x v="437"/>
    <x v="7"/>
    <b v="0"/>
    <n v="4"/>
    <b v="0"/>
    <s v="film &amp; video/animation"/>
    <n v="57.5"/>
    <x v="0"/>
    <s v="animation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2-03-18T07:17:05"/>
    <n v="1418906303"/>
    <d v="2012-02-17T08:17:05"/>
    <x v="438"/>
    <x v="6"/>
    <b v="0"/>
    <n v="9"/>
    <b v="0"/>
    <s v="film &amp; video/animation"/>
    <n v="12.666666666666666"/>
    <x v="0"/>
    <s v="animation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5-01-17T07:38:23"/>
    <n v="1328916987"/>
    <d v="2014-12-18T07:38:23"/>
    <x v="439"/>
    <x v="4"/>
    <b v="0"/>
    <n v="5"/>
    <b v="0"/>
    <s v="film &amp; video/animation"/>
    <n v="67"/>
    <x v="0"/>
    <s v="animation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2-04-10T17:36:27"/>
    <n v="1447122086"/>
    <d v="2012-02-10T18:36:27"/>
    <x v="440"/>
    <x v="6"/>
    <b v="0"/>
    <n v="14"/>
    <b v="0"/>
    <s v="film &amp; video/animation"/>
    <n v="3.7142857142857144"/>
    <x v="0"/>
    <s v="animation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5-12-24T21:21:26"/>
    <n v="1373548520"/>
    <d v="2015-11-09T21:21:26"/>
    <x v="26"/>
    <x v="1"/>
    <b v="0"/>
    <n v="1"/>
    <b v="0"/>
    <s v="film &amp; video/animation"/>
    <n v="250"/>
    <x v="0"/>
    <s v="animation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3-08-10T08:15:20"/>
    <n v="1346799657"/>
    <d v="2013-07-11T08:15:20"/>
    <x v="441"/>
    <x v="5"/>
    <b v="0"/>
    <n v="10"/>
    <b v="0"/>
    <s v="film &amp; video/animation"/>
    <n v="64"/>
    <x v="0"/>
    <s v="animation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10-19T18:00:57"/>
    <n v="1332808501"/>
    <d v="2012-09-04T18:00:57"/>
    <x v="442"/>
    <x v="6"/>
    <b v="0"/>
    <n v="3"/>
    <b v="0"/>
    <s v="film &amp; video/animation"/>
    <n v="133.33333333333334"/>
    <x v="0"/>
    <s v="animation"/>
  </r>
  <r>
    <n v="2E-3"/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2-05-25T09:14:00"/>
    <n v="1432912170"/>
    <d v="2012-03-26T19:35:01"/>
    <x v="443"/>
    <x v="6"/>
    <b v="0"/>
    <n v="1"/>
    <b v="0"/>
    <s v="film &amp; video/animation"/>
    <n v="10"/>
    <x v="0"/>
    <s v="animation"/>
  </r>
  <r>
    <n v="0"/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5-06-28T10:09:30"/>
    <n v="1454213639"/>
    <d v="2015-05-29T10:09:30"/>
    <x v="444"/>
    <x v="1"/>
    <b v="0"/>
    <n v="0"/>
    <b v="0"/>
    <s v="film &amp; video/animation"/>
    <e v="#DIV/0!"/>
    <x v="0"/>
    <s v="animation"/>
  </r>
  <r>
    <n v="0.03"/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6-02-29T23:13:59"/>
    <n v="1362640582"/>
    <d v="2016-01-30T23:13:59"/>
    <x v="445"/>
    <x v="3"/>
    <b v="0"/>
    <n v="5"/>
    <b v="0"/>
    <s v="film &amp; video/animation"/>
    <n v="30"/>
    <x v="0"/>
    <s v="animation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3-04-06T01:16:22"/>
    <n v="1475776127"/>
    <d v="2013-03-07T02:16:22"/>
    <x v="446"/>
    <x v="5"/>
    <b v="0"/>
    <n v="2"/>
    <b v="0"/>
    <s v="film &amp; video/animation"/>
    <n v="5.5"/>
    <x v="0"/>
    <s v="animation"/>
  </r>
  <r>
    <n v="0.13924"/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11-20T13:48:47"/>
    <n v="1467387705"/>
    <d v="2016-10-06T12:48:47"/>
    <x v="447"/>
    <x v="3"/>
    <b v="0"/>
    <n v="68"/>
    <b v="0"/>
    <s v="film &amp; video/animation"/>
    <n v="102.38235294117646"/>
    <x v="0"/>
    <s v="animation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6-08-15T02:00:00"/>
    <n v="1405003447"/>
    <d v="2016-07-01T10:41:45"/>
    <x v="448"/>
    <x v="3"/>
    <b v="0"/>
    <n v="3"/>
    <b v="0"/>
    <s v="film &amp; video/animation"/>
    <n v="16.666666666666668"/>
    <x v="0"/>
    <s v="animation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4-08-09T09:44:07"/>
    <n v="1447933601"/>
    <d v="2014-07-10T09:44:07"/>
    <x v="449"/>
    <x v="4"/>
    <b v="0"/>
    <n v="34"/>
    <b v="0"/>
    <s v="film &amp; video/animation"/>
    <n v="725.02941176470586"/>
    <x v="0"/>
    <s v="animation"/>
  </r>
  <r>
    <n v="0"/>
    <n v="516"/>
    <s v="Shipmates"/>
    <s v="A big brother style comedy animation series starring famous seafarers"/>
    <n v="5000"/>
    <n v="0"/>
    <x v="2"/>
    <s v="GB"/>
    <s v="GBP"/>
    <n v="1432752080"/>
    <d v="2015-12-29T06:46:41"/>
    <n v="1427568080"/>
    <d v="2015-11-19T06:46:41"/>
    <x v="5"/>
    <x v="1"/>
    <b v="0"/>
    <n v="0"/>
    <b v="0"/>
    <s v="film &amp; video/animation"/>
    <e v="#DIV/0!"/>
    <x v="0"/>
    <s v="animation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5-05-27T13:41:20"/>
    <n v="1483454761"/>
    <d v="2015-03-28T13:41:20"/>
    <x v="450"/>
    <x v="1"/>
    <b v="0"/>
    <n v="3"/>
    <b v="0"/>
    <s v="film &amp; video/animation"/>
    <n v="68.333333333333329"/>
    <x v="0"/>
    <s v="animation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7-02-02T09:46:01"/>
    <n v="1438958824"/>
    <d v="2017-01-03T09:46:01"/>
    <x v="451"/>
    <x v="2"/>
    <b v="0"/>
    <n v="0"/>
    <b v="0"/>
    <s v="film &amp; video/animation"/>
    <e v="#DIV/0!"/>
    <x v="0"/>
    <s v="animation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5-09-06T09:46:00"/>
    <n v="1352107421"/>
    <d v="2015-08-07T09:47:04"/>
    <x v="452"/>
    <x v="1"/>
    <b v="0"/>
    <n v="70"/>
    <b v="0"/>
    <s v="film &amp; video/animation"/>
    <n v="39.228571428571428"/>
    <x v="0"/>
    <s v="animation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2-12-05T04:23:41"/>
    <n v="1447174261"/>
    <d v="2012-11-05T04:23:41"/>
    <x v="453"/>
    <x v="6"/>
    <b v="0"/>
    <n v="34"/>
    <b v="1"/>
    <s v="theater/plays"/>
    <n v="150.14705882352942"/>
    <x v="1"/>
    <s v="plays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5-12-10T11:51:01"/>
    <n v="1475460819"/>
    <d v="2015-11-10T11:51:01"/>
    <x v="454"/>
    <x v="1"/>
    <b v="0"/>
    <n v="56"/>
    <b v="1"/>
    <s v="theater/plays"/>
    <n v="93.428571428571431"/>
    <x v="1"/>
    <s v="plays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10-31T23:59:00"/>
    <n v="1456793925"/>
    <d v="2016-10-02T21:13:39"/>
    <x v="455"/>
    <x v="3"/>
    <b v="0"/>
    <n v="31"/>
    <b v="1"/>
    <s v="theater/plays"/>
    <n v="110.96774193548387"/>
    <x v="1"/>
    <s v="plays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6-03-20T18:58:45"/>
    <n v="1440213076"/>
    <d v="2016-02-29T19:58:45"/>
    <x v="201"/>
    <x v="3"/>
    <b v="0"/>
    <n v="84"/>
    <b v="1"/>
    <s v="theater/plays"/>
    <n v="71.785714285714292"/>
    <x v="1"/>
    <s v="plays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5-09-20T22:11:16"/>
    <n v="1462209169"/>
    <d v="2015-08-21T22:11:16"/>
    <x v="456"/>
    <x v="1"/>
    <b v="0"/>
    <n v="130"/>
    <b v="1"/>
    <s v="theater/plays"/>
    <n v="29.258076923076924"/>
    <x v="1"/>
    <s v="plays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6-06-01T12:12:49"/>
    <n v="1406713041"/>
    <d v="2016-05-02T12:12:49"/>
    <x v="457"/>
    <x v="3"/>
    <b v="0"/>
    <n v="12"/>
    <b v="1"/>
    <s v="theater/plays"/>
    <n v="1000"/>
    <x v="1"/>
    <s v="plays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4-09-13T04:37:21"/>
    <n v="1436278344"/>
    <d v="2014-07-30T04:37:21"/>
    <x v="458"/>
    <x v="4"/>
    <b v="0"/>
    <n v="23"/>
    <b v="1"/>
    <s v="theater/plays"/>
    <n v="74.347826086956516"/>
    <x v="1"/>
    <s v="plays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5-08-07T12:00:00"/>
    <n v="1484715366"/>
    <d v="2015-07-07T09:12:24"/>
    <x v="459"/>
    <x v="1"/>
    <b v="0"/>
    <n v="158"/>
    <b v="1"/>
    <s v="theater/plays"/>
    <n v="63.829113924050631"/>
    <x v="1"/>
    <s v="plays"/>
  </r>
  <r>
    <n v="1.1565217391304348"/>
    <n v="528"/>
    <s v="Devastated No Matter What"/>
    <s v="A Festival Backed Production of a Full-Length Play."/>
    <n v="1150"/>
    <n v="1330"/>
    <x v="0"/>
    <s v="US"/>
    <s v="USD"/>
    <n v="1434921600"/>
    <d v="2017-02-17T11:05:00"/>
    <n v="1433109907"/>
    <d v="2017-01-17T23:56:06"/>
    <x v="460"/>
    <x v="2"/>
    <b v="0"/>
    <n v="30"/>
    <b v="1"/>
    <s v="theater/plays"/>
    <n v="44.333333333333336"/>
    <x v="1"/>
    <s v="plays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5-06-21T16:20:00"/>
    <n v="1482281094"/>
    <d v="2015-05-31T17:05:07"/>
    <x v="461"/>
    <x v="1"/>
    <b v="0"/>
    <n v="18"/>
    <b v="1"/>
    <s v="theater/plays"/>
    <n v="86.944444444444443"/>
    <x v="1"/>
    <s v="plays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7-01-11T00:00:00"/>
    <n v="1433254268"/>
    <d v="2016-12-20T19:44:54"/>
    <x v="462"/>
    <x v="3"/>
    <b v="0"/>
    <n v="29"/>
    <b v="1"/>
    <s v="theater/plays"/>
    <n v="126.55172413793103"/>
    <x v="1"/>
    <s v="plays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5-06-23T21:00:00"/>
    <n v="1478050429"/>
    <d v="2015-06-02T09:11:08"/>
    <x v="463"/>
    <x v="1"/>
    <b v="0"/>
    <n v="31"/>
    <b v="1"/>
    <s v="theater/plays"/>
    <n v="129.03225806451613"/>
    <x v="1"/>
    <s v="plays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12-17T01:59:00"/>
    <n v="1460506208"/>
    <d v="2016-11-01T20:33:49"/>
    <x v="464"/>
    <x v="3"/>
    <b v="0"/>
    <n v="173"/>
    <b v="1"/>
    <s v="theater/plays"/>
    <n v="71.242774566473983"/>
    <x v="1"/>
    <s v="plays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2T19:10:08"/>
    <n v="1461320765"/>
    <d v="2016-04-12T19:10:08"/>
    <x v="465"/>
    <x v="3"/>
    <b v="0"/>
    <n v="17"/>
    <b v="1"/>
    <s v="theater/plays"/>
    <n v="117.88235294117646"/>
    <x v="1"/>
    <s v="plays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6-05-16T05:26:05"/>
    <n v="1443036470"/>
    <d v="2016-04-22T05:26:05"/>
    <x v="466"/>
    <x v="3"/>
    <b v="0"/>
    <n v="48"/>
    <b v="1"/>
    <s v="theater/plays"/>
    <n v="327.08333333333331"/>
    <x v="1"/>
    <s v="plays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5-11-01T18:00:00"/>
    <n v="1481115905"/>
    <d v="2015-09-23T14:27:50"/>
    <x v="49"/>
    <x v="1"/>
    <b v="0"/>
    <n v="59"/>
    <b v="1"/>
    <s v="theater/plays"/>
    <n v="34.745762711864408"/>
    <x v="1"/>
    <s v="plays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7-01-06T08:05:05"/>
    <n v="1435133807"/>
    <d v="2016-12-07T08:05:05"/>
    <x v="170"/>
    <x v="3"/>
    <b v="0"/>
    <n v="39"/>
    <b v="1"/>
    <s v="theater/plays"/>
    <n v="100.06410256410257"/>
    <x v="1"/>
    <s v="plays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08-03T13:00:00"/>
    <n v="1444069591"/>
    <d v="2015-06-24T03:16:47"/>
    <x v="467"/>
    <x v="1"/>
    <b v="0"/>
    <n v="59"/>
    <b v="1"/>
    <s v="theater/plays"/>
    <n v="40.847457627118644"/>
    <x v="1"/>
    <s v="plays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5-11-04T14:26:31"/>
    <n v="1460574263"/>
    <d v="2015-10-05T13:26:31"/>
    <x v="468"/>
    <x v="1"/>
    <b v="0"/>
    <n v="60"/>
    <b v="1"/>
    <s v="theater/plays"/>
    <n v="252.01666666666668"/>
    <x v="1"/>
    <s v="plays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5-13T14:04:23"/>
    <n v="1465866707"/>
    <d v="2016-04-13T14:04:23"/>
    <x v="293"/>
    <x v="3"/>
    <b v="0"/>
    <n v="20"/>
    <b v="1"/>
    <s v="theater/plays"/>
    <n v="25.161000000000001"/>
    <x v="1"/>
    <s v="plays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6-07-04T20:11:47"/>
    <n v="1420486606"/>
    <d v="2016-06-13T20:11:47"/>
    <x v="469"/>
    <x v="3"/>
    <b v="0"/>
    <n v="1"/>
    <b v="0"/>
    <s v="technology/web"/>
    <n v="1"/>
    <x v="2"/>
    <s v="web"/>
  </r>
  <r>
    <n v="5.5555555555555558E-3"/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02-04T14:36:46"/>
    <n v="1443488834"/>
    <d v="2015-01-05T14:36:46"/>
    <x v="197"/>
    <x v="1"/>
    <b v="0"/>
    <n v="1"/>
    <b v="0"/>
    <s v="technology/web"/>
    <n v="25"/>
    <x v="2"/>
    <s v="web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5-10-28T20:07:14"/>
    <n v="1457113316"/>
    <d v="2015-09-28T20:07:14"/>
    <x v="374"/>
    <x v="1"/>
    <b v="0"/>
    <n v="1"/>
    <b v="0"/>
    <s v="technology/web"/>
    <n v="1"/>
    <x v="2"/>
    <s v="web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6-05-03T11:41:56"/>
    <n v="1412215962"/>
    <d v="2016-03-04T12:41:56"/>
    <x v="470"/>
    <x v="3"/>
    <b v="0"/>
    <n v="2"/>
    <b v="0"/>
    <s v="technology/web"/>
    <n v="35"/>
    <x v="2"/>
    <s v="web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4-10-31T21:12:42"/>
    <n v="1465055160"/>
    <d v="2014-10-01T21:12:42"/>
    <x v="471"/>
    <x v="4"/>
    <b v="0"/>
    <n v="2"/>
    <b v="0"/>
    <s v="technology/web"/>
    <n v="3"/>
    <x v="2"/>
    <s v="web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6-07-04T10:46:00"/>
    <n v="1444140789"/>
    <d v="2016-06-04T10:46:00"/>
    <x v="472"/>
    <x v="3"/>
    <b v="0"/>
    <n v="34"/>
    <b v="0"/>
    <s v="technology/web"/>
    <n v="402.70588235294116"/>
    <x v="2"/>
    <s v="web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1-15T10:13:09"/>
    <n v="1441209715"/>
    <d v="2015-10-06T09:13:09"/>
    <x v="473"/>
    <x v="1"/>
    <b v="0"/>
    <n v="2"/>
    <b v="0"/>
    <s v="technology/web"/>
    <n v="26"/>
    <x v="2"/>
    <s v="web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5-10-17T11:01:55"/>
    <n v="1452530564"/>
    <d v="2015-09-02T11:01:55"/>
    <x v="474"/>
    <x v="1"/>
    <b v="0"/>
    <n v="0"/>
    <b v="0"/>
    <s v="technology/web"/>
    <e v="#DIV/0!"/>
    <x v="2"/>
    <s v="web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6-02-10T11:42:44"/>
    <n v="1443562848"/>
    <d v="2016-01-11T11:42:44"/>
    <x v="475"/>
    <x v="3"/>
    <b v="0"/>
    <n v="1"/>
    <b v="0"/>
    <s v="technology/web"/>
    <n v="9"/>
    <x v="2"/>
    <s v="web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10-29T16:40:48"/>
    <n v="1433776622"/>
    <d v="2015-09-29T16:40:48"/>
    <x v="476"/>
    <x v="1"/>
    <b v="0"/>
    <n v="8"/>
    <b v="0"/>
    <s v="technology/web"/>
    <n v="8.5"/>
    <x v="2"/>
    <s v="web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5-07-08T10:17:02"/>
    <n v="1484756245"/>
    <d v="2015-06-08T10:17:02"/>
    <x v="324"/>
    <x v="1"/>
    <b v="0"/>
    <n v="4"/>
    <b v="0"/>
    <s v="technology/web"/>
    <n v="8.75"/>
    <x v="2"/>
    <s v="web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7-01-31T00:00:00"/>
    <n v="1434609424"/>
    <d v="2017-01-18T11:17:25"/>
    <x v="416"/>
    <x v="2"/>
    <b v="0"/>
    <n v="28"/>
    <b v="0"/>
    <s v="technology/web"/>
    <n v="135.03571428571428"/>
    <x v="2"/>
    <s v="web"/>
  </r>
  <r>
    <n v="0"/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5-08-01T12:53:00"/>
    <n v="1447166896"/>
    <d v="2015-06-18T01:37:04"/>
    <x v="477"/>
    <x v="1"/>
    <b v="0"/>
    <n v="0"/>
    <b v="0"/>
    <s v="technology/web"/>
    <e v="#DIV/0!"/>
    <x v="2"/>
    <s v="web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6-01-09T09:48:16"/>
    <n v="1413393391"/>
    <d v="2015-11-10T09:48:16"/>
    <x v="454"/>
    <x v="1"/>
    <b v="0"/>
    <n v="6"/>
    <b v="0"/>
    <s v="technology/web"/>
    <n v="20.5"/>
    <x v="2"/>
    <s v="web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1-14T13:16:31"/>
    <n v="1411143972"/>
    <d v="2014-10-15T12:16:31"/>
    <x v="478"/>
    <x v="4"/>
    <b v="0"/>
    <n v="22"/>
    <b v="0"/>
    <s v="technology/web"/>
    <n v="64.36363636363636"/>
    <x v="2"/>
    <s v="web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4-10-19T11:26:12"/>
    <n v="1463128143"/>
    <d v="2014-09-19T11:26:12"/>
    <x v="479"/>
    <x v="4"/>
    <b v="0"/>
    <n v="0"/>
    <b v="0"/>
    <s v="technology/web"/>
    <e v="#DIV/0!"/>
    <x v="2"/>
    <s v="web"/>
  </r>
  <r>
    <n v="2.5000000000000001E-2"/>
    <n v="556"/>
    <s v="Braille Academy"/>
    <s v="An educational platform for learning Unified English Braille Code"/>
    <n v="8000"/>
    <n v="200"/>
    <x v="2"/>
    <s v="US"/>
    <s v="USD"/>
    <n v="1452112717"/>
    <d v="2016-06-12T03:29:03"/>
    <n v="1449520717"/>
    <d v="2016-05-13T03:29:03"/>
    <x v="480"/>
    <x v="3"/>
    <b v="0"/>
    <n v="1"/>
    <b v="0"/>
    <s v="technology/web"/>
    <n v="200"/>
    <x v="2"/>
    <s v="web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01-06T15:38:37"/>
    <n v="1478126203"/>
    <d v="2015-12-07T15:38:37"/>
    <x v="481"/>
    <x v="1"/>
    <b v="0"/>
    <n v="20"/>
    <b v="0"/>
    <s v="technology/web"/>
    <n v="68.3"/>
    <x v="2"/>
    <s v="web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6-12-02T18:36:43"/>
    <n v="1424639505"/>
    <d v="2016-11-02T17:36:43"/>
    <x v="482"/>
    <x v="3"/>
    <b v="0"/>
    <n v="0"/>
    <b v="0"/>
    <s v="technology/web"/>
    <e v="#DIV/0!"/>
    <x v="2"/>
    <s v="web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03-24T15:11:45"/>
    <n v="1447397260"/>
    <d v="2015-02-22T16:11:45"/>
    <x v="483"/>
    <x v="1"/>
    <b v="0"/>
    <n v="1"/>
    <b v="0"/>
    <s v="technology/web"/>
    <n v="50"/>
    <x v="2"/>
    <s v="web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5-12-13T01:47:40"/>
    <n v="1416249045"/>
    <d v="2015-11-13T01:47:40"/>
    <x v="484"/>
    <x v="1"/>
    <b v="0"/>
    <n v="3"/>
    <b v="0"/>
    <s v="technology/web"/>
    <n v="4"/>
    <x v="2"/>
    <s v="web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4-12-17T13:30:45"/>
    <n v="1442850513"/>
    <d v="2014-11-17T13:30:45"/>
    <x v="485"/>
    <x v="4"/>
    <b v="0"/>
    <n v="2"/>
    <b v="0"/>
    <s v="technology/web"/>
    <n v="27.5"/>
    <x v="2"/>
    <s v="web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5-10-26T10:48:33"/>
    <n v="1479460815"/>
    <d v="2015-09-21T10:48:33"/>
    <x v="486"/>
    <x v="1"/>
    <b v="0"/>
    <n v="0"/>
    <b v="0"/>
    <s v="technology/web"/>
    <e v="#DIV/0!"/>
    <x v="2"/>
    <s v="web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6-12-18T04:20:15"/>
    <n v="1421545247"/>
    <d v="2016-11-18T04:20:15"/>
    <x v="142"/>
    <x v="3"/>
    <b v="0"/>
    <n v="2"/>
    <b v="0"/>
    <s v="technology/web"/>
    <n v="34"/>
    <x v="2"/>
    <s v="web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5-02-16T20:40:47"/>
    <n v="1455230275"/>
    <d v="2015-01-17T20:40:47"/>
    <x v="487"/>
    <x v="1"/>
    <b v="0"/>
    <n v="1"/>
    <b v="0"/>
    <s v="technology/web"/>
    <n v="1"/>
    <x v="2"/>
    <s v="web"/>
  </r>
  <r>
    <n v="0"/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6-03-12T17:37:55"/>
    <n v="1433962249"/>
    <d v="2016-02-11T17:37:55"/>
    <x v="488"/>
    <x v="3"/>
    <b v="0"/>
    <n v="0"/>
    <b v="0"/>
    <s v="technology/web"/>
    <e v="#DIV/0!"/>
    <x v="2"/>
    <s v="web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5-07-10T13:50:49"/>
    <n v="1465921533"/>
    <d v="2015-06-10T13:50:49"/>
    <x v="193"/>
    <x v="1"/>
    <b v="0"/>
    <n v="1"/>
    <b v="0"/>
    <s v="technology/web"/>
    <n v="1"/>
    <x v="2"/>
    <s v="web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6-07-14T11:25:33"/>
    <n v="1417551194"/>
    <d v="2016-06-14T11:25:33"/>
    <x v="489"/>
    <x v="3"/>
    <b v="0"/>
    <n v="0"/>
    <b v="0"/>
    <s v="technology/web"/>
    <e v="#DIV/0!"/>
    <x v="2"/>
    <s v="web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5-01-01T15:13:14"/>
    <n v="1449785223"/>
    <d v="2014-12-02T15:13:14"/>
    <x v="490"/>
    <x v="4"/>
    <b v="0"/>
    <n v="5"/>
    <b v="0"/>
    <s v="technology/web"/>
    <n v="49"/>
    <x v="2"/>
    <s v="web"/>
  </r>
  <r>
    <n v="8.0000000000000002E-3"/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16T06:00:00"/>
    <n v="1449087612"/>
    <d v="2015-12-10T17:07:03"/>
    <x v="491"/>
    <x v="1"/>
    <b v="0"/>
    <n v="1"/>
    <b v="0"/>
    <s v="technology/web"/>
    <n v="20"/>
    <x v="2"/>
    <s v="web"/>
  </r>
  <r>
    <n v="1.6705882352941177E-3"/>
    <n v="570"/>
    <s v="Relaunching in May"/>
    <s v="Humans have AM/FM/Satellite radio, kids have radio Disney, pets have DogCatRadio."/>
    <n v="85000"/>
    <n v="142"/>
    <x v="2"/>
    <s v="US"/>
    <s v="USD"/>
    <n v="1455822569"/>
    <d v="2016-01-01T15:20:12"/>
    <n v="1453230569"/>
    <d v="2015-12-02T15:20:12"/>
    <x v="492"/>
    <x v="1"/>
    <b v="0"/>
    <n v="1"/>
    <b v="0"/>
    <s v="technology/web"/>
    <n v="142"/>
    <x v="2"/>
    <s v="web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6-02-18T14:09:29"/>
    <n v="1436297723"/>
    <d v="2016-01-19T14:09:29"/>
    <x v="493"/>
    <x v="3"/>
    <b v="0"/>
    <n v="2"/>
    <b v="0"/>
    <s v="technology/web"/>
    <n v="53"/>
    <x v="2"/>
    <s v="web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07-26T22:59:00"/>
    <n v="1444065088"/>
    <d v="2015-07-07T14:35:23"/>
    <x v="459"/>
    <x v="1"/>
    <b v="0"/>
    <n v="0"/>
    <b v="0"/>
    <s v="technology/web"/>
    <e v="#DIV/0!"/>
    <x v="2"/>
    <s v="web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11-04T13:11:28"/>
    <n v="1416445931"/>
    <d v="2015-10-05T12:11:28"/>
    <x v="468"/>
    <x v="1"/>
    <b v="0"/>
    <n v="9"/>
    <b v="0"/>
    <s v="technology/web"/>
    <n v="38.444444444444443"/>
    <x v="2"/>
    <s v="web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5-01-17T20:12:00"/>
    <n v="1474281507"/>
    <d v="2014-11-19T20:12:11"/>
    <x v="494"/>
    <x v="4"/>
    <b v="0"/>
    <n v="4"/>
    <b v="0"/>
    <s v="technology/web"/>
    <n v="20"/>
    <x v="2"/>
    <s v="web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6-10-19T05:38:27"/>
    <n v="1431621443"/>
    <d v="2016-09-19T05:38:27"/>
    <x v="495"/>
    <x v="3"/>
    <b v="0"/>
    <n v="4"/>
    <b v="0"/>
    <s v="technology/web"/>
    <n v="64.75"/>
    <x v="2"/>
    <s v="web"/>
  </r>
  <r>
    <n v="1.2500000000000001E-5"/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6-13T11:37:23"/>
    <n v="1422357552"/>
    <d v="2015-05-14T11:37:23"/>
    <x v="496"/>
    <x v="1"/>
    <b v="0"/>
    <n v="1"/>
    <b v="0"/>
    <s v="technology/web"/>
    <n v="1"/>
    <x v="2"/>
    <s v="web"/>
  </r>
  <r>
    <n v="2E-3"/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5-03-28T05:19:12"/>
    <n v="1458569302"/>
    <d v="2015-01-27T06:19:12"/>
    <x v="203"/>
    <x v="1"/>
    <b v="0"/>
    <n v="1"/>
    <b v="0"/>
    <s v="technology/web"/>
    <n v="10"/>
    <x v="2"/>
    <s v="web"/>
  </r>
  <r>
    <n v="1.12E-4"/>
    <n v="578"/>
    <s v="weBuy Crowdsourced Shopping"/>
    <s v="weBuy trade built on technology and Crowd Sourced Power"/>
    <n v="125000"/>
    <n v="14"/>
    <x v="2"/>
    <s v="GB"/>
    <s v="GBP"/>
    <n v="1441633993"/>
    <d v="2016-05-20T09:08:22"/>
    <n v="1439560393"/>
    <d v="2016-03-21T09:08:22"/>
    <x v="497"/>
    <x v="3"/>
    <b v="0"/>
    <n v="7"/>
    <b v="0"/>
    <s v="technology/web"/>
    <n v="2"/>
    <x v="2"/>
    <s v="web"/>
  </r>
  <r>
    <n v="1.4583333333333334E-2"/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5-09-07T08:53:13"/>
    <n v="1416947223"/>
    <d v="2015-08-14T08:53:13"/>
    <x v="57"/>
    <x v="1"/>
    <b v="0"/>
    <n v="5"/>
    <b v="0"/>
    <s v="technology/web"/>
    <n v="35"/>
    <x v="2"/>
    <s v="web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4-12-25T15:27:03"/>
    <n v="1471988867"/>
    <d v="2014-11-25T15:27:03"/>
    <x v="498"/>
    <x v="4"/>
    <b v="0"/>
    <n v="1"/>
    <b v="0"/>
    <s v="technology/web"/>
    <n v="1"/>
    <x v="2"/>
    <s v="web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6-09-22T16:47:47"/>
    <n v="1435882704"/>
    <d v="2016-08-23T16:47:47"/>
    <x v="499"/>
    <x v="3"/>
    <b v="0"/>
    <n v="0"/>
    <b v="0"/>
    <s v="technology/web"/>
    <e v="#DIV/0!"/>
    <x v="2"/>
    <s v="web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8-01T19:18:24"/>
    <n v="1424454319"/>
    <d v="2015-07-02T19:18:24"/>
    <x v="136"/>
    <x v="1"/>
    <b v="0"/>
    <n v="0"/>
    <b v="0"/>
    <s v="technology/web"/>
    <e v="#DIV/0!"/>
    <x v="2"/>
    <s v="web"/>
  </r>
  <r>
    <n v="1.1111111111111112E-4"/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5T13:00:00"/>
    <n v="1424212287"/>
    <d v="2015-02-20T12:45:19"/>
    <x v="500"/>
    <x v="1"/>
    <b v="0"/>
    <n v="1"/>
    <b v="0"/>
    <s v="technology/web"/>
    <n v="1"/>
    <x v="2"/>
    <s v="web"/>
  </r>
  <r>
    <n v="0.01"/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9T16:31:27"/>
    <n v="1423933916"/>
    <d v="2015-02-17T17:31:27"/>
    <x v="137"/>
    <x v="1"/>
    <b v="0"/>
    <n v="2"/>
    <b v="0"/>
    <s v="technology/web"/>
    <n v="5"/>
    <x v="2"/>
    <s v="web"/>
  </r>
  <r>
    <n v="0"/>
    <n v="585"/>
    <s v="Link Card"/>
    <s v="SAVE UP TO 40% WHEN YOU SPEND!_x000a__x000a_PRE-ORDER YOUR LINK CARD TODAY"/>
    <n v="9000"/>
    <n v="0"/>
    <x v="2"/>
    <s v="GB"/>
    <s v="GBP"/>
    <n v="1448928000"/>
    <d v="2015-03-16T11:11:56"/>
    <n v="1444123377"/>
    <d v="2015-02-14T12:11:56"/>
    <x v="501"/>
    <x v="1"/>
    <b v="0"/>
    <n v="0"/>
    <b v="0"/>
    <s v="technology/web"/>
    <e v="#DIV/0!"/>
    <x v="2"/>
    <s v="web"/>
  </r>
  <r>
    <n v="5.5999999999999999E-3"/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11-30T19:00:00"/>
    <n v="1421440207"/>
    <d v="2015-10-06T04:22:57"/>
    <x v="473"/>
    <x v="1"/>
    <b v="0"/>
    <n v="4"/>
    <b v="0"/>
    <s v="technology/web"/>
    <n v="14"/>
    <x v="2"/>
    <s v="web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2-15T15:30:07"/>
    <n v="1426615833"/>
    <d v="2015-01-16T15:30:07"/>
    <x v="502"/>
    <x v="1"/>
    <b v="0"/>
    <n v="7"/>
    <b v="0"/>
    <s v="technology/web"/>
    <n v="389.28571428571428"/>
    <x v="2"/>
    <s v="web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5-04-16T13:10:33"/>
    <n v="1474223286"/>
    <d v="2015-03-17T13:10:33"/>
    <x v="503"/>
    <x v="1"/>
    <b v="0"/>
    <n v="2"/>
    <b v="0"/>
    <s v="technology/web"/>
    <n v="150.5"/>
    <x v="2"/>
    <s v="web"/>
  </r>
  <r>
    <n v="1.3333333333333334E-4"/>
    <n v="589"/>
    <s v="Get Neighborly"/>
    <s v="Services closer than you think..."/>
    <n v="7500"/>
    <n v="1"/>
    <x v="2"/>
    <s v="US"/>
    <s v="USD"/>
    <n v="1436366699"/>
    <d v="2016-11-17T14:28:06"/>
    <n v="1435070699"/>
    <d v="2016-09-18T13:28:06"/>
    <x v="504"/>
    <x v="3"/>
    <b v="0"/>
    <n v="1"/>
    <b v="0"/>
    <s v="technology/web"/>
    <n v="1"/>
    <x v="2"/>
    <s v="web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5-07-08T09:44:59"/>
    <n v="1452259131"/>
    <d v="2015-06-23T09:44:59"/>
    <x v="369"/>
    <x v="1"/>
    <b v="0"/>
    <n v="9"/>
    <b v="0"/>
    <s v="technology/web"/>
    <n v="24.777777777777779"/>
    <x v="2"/>
    <s v="web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6-02-08T08:01:00"/>
    <n v="1434978130"/>
    <d v="2016-01-08T08:18:51"/>
    <x v="213"/>
    <x v="3"/>
    <b v="0"/>
    <n v="2"/>
    <b v="0"/>
    <s v="technology/web"/>
    <n v="30.5"/>
    <x v="2"/>
    <s v="web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5-07-22T08:02:10"/>
    <n v="1414992860"/>
    <d v="2015-06-22T08:02:10"/>
    <x v="371"/>
    <x v="1"/>
    <b v="0"/>
    <n v="1"/>
    <b v="0"/>
    <s v="technology/web"/>
    <n v="250"/>
    <x v="2"/>
    <s v="web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4-12-03T00:34:20"/>
    <n v="1425744945"/>
    <d v="2014-11-03T00:34:20"/>
    <x v="505"/>
    <x v="4"/>
    <b v="0"/>
    <n v="7"/>
    <b v="0"/>
    <s v="technology/web"/>
    <n v="16.428571428571427"/>
    <x v="2"/>
    <s v="web"/>
  </r>
  <r>
    <n v="1.0399999999999999E-3"/>
    <n v="594"/>
    <s v="Unleashed Fitness"/>
    <s v="Creating a fitness site that will change the fitness game forever!"/>
    <n v="25000"/>
    <n v="26"/>
    <x v="2"/>
    <s v="US"/>
    <s v="USD"/>
    <n v="1460832206"/>
    <d v="2015-04-06T10:15:45"/>
    <n v="1458240206"/>
    <d v="2015-03-07T11:15:45"/>
    <x v="506"/>
    <x v="1"/>
    <b v="0"/>
    <n v="2"/>
    <b v="0"/>
    <s v="technology/web"/>
    <n v="13"/>
    <x v="2"/>
    <s v="web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6-04-16T13:43:26"/>
    <n v="1426815638"/>
    <d v="2016-03-17T13:43:26"/>
    <x v="10"/>
    <x v="3"/>
    <b v="0"/>
    <n v="8"/>
    <b v="0"/>
    <s v="technology/web"/>
    <n v="53.25"/>
    <x v="2"/>
    <s v="web"/>
  </r>
  <r>
    <n v="2.9999999999999997E-4"/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5-05-03T20:40:38"/>
    <n v="1475530292"/>
    <d v="2015-03-19T20:40:38"/>
    <x v="507"/>
    <x v="1"/>
    <b v="0"/>
    <n v="2"/>
    <b v="0"/>
    <s v="technology/web"/>
    <n v="3"/>
    <x v="2"/>
    <s v="web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11-02T16:31:32"/>
    <n v="1466787335"/>
    <d v="2016-10-03T16:31:32"/>
    <x v="508"/>
    <x v="3"/>
    <b v="0"/>
    <n v="2"/>
    <b v="0"/>
    <s v="technology/web"/>
    <n v="10"/>
    <x v="2"/>
    <s v="web"/>
  </r>
  <r>
    <n v="0.34"/>
    <n v="598"/>
    <s v="Goals not creeds"/>
    <s v="This is a project to create a crowd-funding site for Urantia Book readers worldwide."/>
    <n v="2500"/>
    <n v="850"/>
    <x v="2"/>
    <s v="US"/>
    <s v="USD"/>
    <n v="1417737781"/>
    <d v="2016-07-31T11:00:00"/>
    <n v="1415145781"/>
    <d v="2016-06-24T11:55:35"/>
    <x v="509"/>
    <x v="3"/>
    <b v="0"/>
    <n v="7"/>
    <b v="0"/>
    <s v="technology/web"/>
    <n v="121.42857142857143"/>
    <x v="2"/>
    <s v="web"/>
  </r>
  <r>
    <n v="6.2E-4"/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4-12-04T19:03:01"/>
    <n v="1423769402"/>
    <d v="2014-11-04T19:03:01"/>
    <x v="510"/>
    <x v="4"/>
    <b v="0"/>
    <n v="2"/>
    <b v="0"/>
    <s v="technology/web"/>
    <n v="15.5"/>
    <x v="2"/>
    <s v="web"/>
  </r>
  <r>
    <n v="0.02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3-08T10:16:00"/>
    <n v="1426014562"/>
    <d v="2015-02-12T14:30:02"/>
    <x v="141"/>
    <x v="1"/>
    <b v="0"/>
    <n v="1"/>
    <b v="0"/>
    <s v="technology/web"/>
    <n v="100"/>
    <x v="2"/>
    <s v="web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5-05-09T14:09:22"/>
    <n v="1417034139"/>
    <d v="2015-03-10T14:09:22"/>
    <x v="511"/>
    <x v="1"/>
    <b v="0"/>
    <n v="6"/>
    <b v="0"/>
    <s v="technology/web"/>
    <n v="23.333333333333332"/>
    <x v="2"/>
    <s v="web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4-12-26T15:35:39"/>
    <n v="1432062215"/>
    <d v="2014-11-26T15:35:39"/>
    <x v="143"/>
    <x v="4"/>
    <b v="0"/>
    <n v="0"/>
    <b v="0"/>
    <s v="technology/web"/>
    <e v="#DIV/0!"/>
    <x v="2"/>
    <s v="web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5-06-18T14:03:35"/>
    <n v="1405437623"/>
    <d v="2015-05-19T14:03:35"/>
    <x v="512"/>
    <x v="1"/>
    <b v="0"/>
    <n v="13"/>
    <b v="0"/>
    <s v="technology/web"/>
    <n v="45.386153846153846"/>
    <x v="2"/>
    <s v="web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14T10:20:23"/>
    <n v="1406595056"/>
    <d v="2014-07-15T10:20:23"/>
    <x v="63"/>
    <x v="4"/>
    <b v="0"/>
    <n v="0"/>
    <b v="0"/>
    <s v="technology/web"/>
    <e v="#DIV/0!"/>
    <x v="2"/>
    <s v="web"/>
  </r>
  <r>
    <n v="2.6200000000000001E-2"/>
    <n v="605"/>
    <s v="Teach Your Parents iPad (Canceled)"/>
    <s v="An iPad support care package for your parents / seniors."/>
    <n v="5000"/>
    <n v="131"/>
    <x v="1"/>
    <s v="US"/>
    <s v="USD"/>
    <n v="1440318908"/>
    <d v="2014-08-27T19:50:56"/>
    <n v="1436430908"/>
    <d v="2014-07-28T19:50:56"/>
    <x v="513"/>
    <x v="4"/>
    <b v="0"/>
    <n v="8"/>
    <b v="0"/>
    <s v="technology/web"/>
    <n v="16.375"/>
    <x v="2"/>
    <s v="web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8-23T03:35:08"/>
    <n v="1428507409"/>
    <d v="2015-07-09T03:35:08"/>
    <x v="514"/>
    <x v="1"/>
    <b v="0"/>
    <n v="1"/>
    <b v="0"/>
    <s v="technology/web"/>
    <n v="10"/>
    <x v="2"/>
    <s v="web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05-24T10:00:00"/>
    <n v="1445629736"/>
    <d v="2015-04-08T10:36:49"/>
    <x v="515"/>
    <x v="1"/>
    <b v="0"/>
    <n v="0"/>
    <b v="0"/>
    <s v="technology/web"/>
    <e v="#DIV/0!"/>
    <x v="2"/>
    <s v="web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11-22T15:48:56"/>
    <n v="1431813980"/>
    <d v="2015-10-23T14:48:56"/>
    <x v="516"/>
    <x v="1"/>
    <b v="0"/>
    <n v="5"/>
    <b v="0"/>
    <s v="technology/web"/>
    <n v="292.2"/>
    <x v="2"/>
    <s v="web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06-15T17:06:20"/>
    <n v="1446166144"/>
    <d v="2015-05-16T17:06:20"/>
    <x v="517"/>
    <x v="1"/>
    <b v="0"/>
    <n v="1"/>
    <b v="0"/>
    <s v="technology/web"/>
    <n v="5"/>
    <x v="2"/>
    <s v="web"/>
  </r>
  <r>
    <n v="0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11-28T20:49:04"/>
    <n v="1427140586"/>
    <d v="2015-10-29T19:49:04"/>
    <x v="518"/>
    <x v="1"/>
    <b v="0"/>
    <n v="0"/>
    <b v="0"/>
    <s v="technology/web"/>
    <e v="#DIV/0!"/>
    <x v="2"/>
    <s v="web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5-04-22T14:56:26"/>
    <n v="1448026037"/>
    <d v="2015-03-23T14:56:26"/>
    <x v="519"/>
    <x v="1"/>
    <b v="0"/>
    <n v="0"/>
    <b v="0"/>
    <s v="technology/web"/>
    <e v="#DIV/0!"/>
    <x v="2"/>
    <s v="web"/>
  </r>
  <r>
    <n v="0"/>
    <n v="612"/>
    <s v="Web Streaming 2.0 (Canceled)"/>
    <s v="A Fast and Reliable new Web platform to stream videos from Internet"/>
    <n v="10000"/>
    <n v="0"/>
    <x v="1"/>
    <s v="IT"/>
    <s v="EUR"/>
    <n v="1472777146"/>
    <d v="2016-01-19T08:27:17"/>
    <n v="1470185146"/>
    <d v="2015-11-20T08:27:17"/>
    <x v="520"/>
    <x v="1"/>
    <b v="0"/>
    <n v="0"/>
    <b v="0"/>
    <s v="technology/web"/>
    <e v="#DIV/0!"/>
    <x v="2"/>
    <s v="web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6-09-01T19:45:46"/>
    <n v="1441022120"/>
    <d v="2016-08-02T19:45:46"/>
    <x v="521"/>
    <x v="3"/>
    <b v="0"/>
    <n v="121"/>
    <b v="0"/>
    <s v="technology/web"/>
    <n v="105.93388429752066"/>
    <x v="2"/>
    <s v="web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5-09-30T23:59:00"/>
    <n v="1464139740"/>
    <d v="2015-08-31T06:55:20"/>
    <x v="522"/>
    <x v="1"/>
    <b v="0"/>
    <n v="0"/>
    <b v="0"/>
    <s v="technology/web"/>
    <e v="#DIV/0!"/>
    <x v="2"/>
    <s v="web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6-06-23T20:29:00"/>
    <n v="1440557759"/>
    <d v="2016-05-24T20:29:00"/>
    <x v="153"/>
    <x v="3"/>
    <b v="0"/>
    <n v="0"/>
    <b v="0"/>
    <s v="technology/web"/>
    <e v="#DIV/0!"/>
    <x v="2"/>
    <s v="web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5-09-24T21:55:59"/>
    <n v="1485421307"/>
    <d v="2015-08-25T21:55:59"/>
    <x v="523"/>
    <x v="1"/>
    <b v="0"/>
    <n v="0"/>
    <b v="0"/>
    <s v="technology/web"/>
    <e v="#DIV/0!"/>
    <x v="2"/>
    <s v="web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7-02-25T04:01:47"/>
    <n v="1427184843"/>
    <d v="2017-01-26T04:01:47"/>
    <x v="524"/>
    <x v="2"/>
    <b v="0"/>
    <n v="3"/>
    <b v="0"/>
    <s v="technology/web"/>
    <n v="20"/>
    <x v="2"/>
    <s v="web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05-08T03:14:03"/>
    <n v="1447097203"/>
    <d v="2015-03-24T03:14:03"/>
    <x v="525"/>
    <x v="1"/>
    <b v="0"/>
    <n v="0"/>
    <b v="0"/>
    <s v="technology/web"/>
    <e v="#DIV/0!"/>
    <x v="2"/>
    <s v="web"/>
  </r>
  <r>
    <n v="3.9999999999999998E-7"/>
    <n v="619"/>
    <s v="Big Data (Canceled)"/>
    <s v="Big Data Sets for researchers interested in improving the quality of life."/>
    <n v="2500000"/>
    <n v="1"/>
    <x v="1"/>
    <s v="US"/>
    <s v="USD"/>
    <n v="1416933390"/>
    <d v="2015-12-09T14:26:43"/>
    <n v="1411745790"/>
    <d v="2015-11-09T14:26:43"/>
    <x v="26"/>
    <x v="1"/>
    <b v="0"/>
    <n v="1"/>
    <b v="0"/>
    <s v="technology/web"/>
    <n v="1"/>
    <x v="2"/>
    <s v="web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11-25T11:36:30"/>
    <n v="1405098738"/>
    <d v="2014-09-26T10:36:30"/>
    <x v="526"/>
    <x v="4"/>
    <b v="0"/>
    <n v="1"/>
    <b v="0"/>
    <s v="technology/web"/>
    <n v="300"/>
    <x v="2"/>
    <s v="web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4-08-25T12:12:18"/>
    <n v="1465342937"/>
    <d v="2014-07-11T12:12:18"/>
    <x v="527"/>
    <x v="4"/>
    <b v="0"/>
    <n v="3"/>
    <b v="0"/>
    <s v="technology/web"/>
    <n v="87"/>
    <x v="2"/>
    <s v="web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7T18:42:17"/>
    <n v="1465670138"/>
    <d v="2016-06-07T18:42:17"/>
    <x v="528"/>
    <x v="3"/>
    <b v="0"/>
    <n v="9"/>
    <b v="0"/>
    <s v="technology/web"/>
    <n v="37.888888888888886"/>
    <x v="2"/>
    <s v="web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6-07-01T13:35:38"/>
    <n v="1430179997"/>
    <d v="2016-06-11T13:35:38"/>
    <x v="529"/>
    <x v="3"/>
    <b v="0"/>
    <n v="0"/>
    <b v="0"/>
    <s v="technology/web"/>
    <e v="#DIV/0!"/>
    <x v="2"/>
    <s v="web"/>
  </r>
  <r>
    <n v="0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27T19:13:17"/>
    <n v="1429055041"/>
    <d v="2015-04-27T19:13:17"/>
    <x v="530"/>
    <x v="1"/>
    <b v="0"/>
    <n v="0"/>
    <b v="0"/>
    <s v="technology/web"/>
    <e v="#DIV/0!"/>
    <x v="2"/>
    <s v="web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5-05-14T18:44:01"/>
    <n v="1487971777"/>
    <d v="2015-04-14T18:44:01"/>
    <x v="531"/>
    <x v="1"/>
    <b v="0"/>
    <n v="0"/>
    <b v="0"/>
    <s v="technology/web"/>
    <e v="#DIV/0!"/>
    <x v="2"/>
    <s v="web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7-03-26T15:29:37"/>
    <n v="1436793939"/>
    <d v="2017-02-24T16:29:37"/>
    <x v="532"/>
    <x v="2"/>
    <b v="0"/>
    <n v="39"/>
    <b v="0"/>
    <s v="technology/web"/>
    <n v="111.41025641025641"/>
    <x v="2"/>
    <s v="web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5-08-15T08:22:00"/>
    <n v="1452842511"/>
    <d v="2015-07-13T08:25:39"/>
    <x v="533"/>
    <x v="1"/>
    <b v="0"/>
    <n v="1"/>
    <b v="0"/>
    <s v="technology/web"/>
    <n v="90"/>
    <x v="2"/>
    <s v="web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6-03-14T18:00:00"/>
    <n v="1402677457"/>
    <d v="2016-01-15T02:21:51"/>
    <x v="534"/>
    <x v="3"/>
    <b v="0"/>
    <n v="0"/>
    <b v="0"/>
    <s v="technology/web"/>
    <e v="#DIV/0!"/>
    <x v="2"/>
    <s v="web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4-07-13T11:37:37"/>
    <n v="1460647108"/>
    <d v="2014-06-13T11:37:37"/>
    <x v="535"/>
    <x v="4"/>
    <b v="0"/>
    <n v="3"/>
    <b v="0"/>
    <s v="technology/web"/>
    <n v="116.66666666666667"/>
    <x v="2"/>
    <s v="web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6-05-14T10:18:28"/>
    <n v="1438959121"/>
    <d v="2016-04-14T10:18:28"/>
    <x v="536"/>
    <x v="3"/>
    <b v="0"/>
    <n v="1"/>
    <b v="0"/>
    <s v="technology/web"/>
    <n v="10"/>
    <x v="2"/>
    <s v="web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5-09-06T00:10:00"/>
    <n v="1461954729"/>
    <d v="2015-08-07T09:52:01"/>
    <x v="452"/>
    <x v="1"/>
    <b v="0"/>
    <n v="9"/>
    <b v="0"/>
    <s v="technology/web"/>
    <n v="76.666666666666671"/>
    <x v="2"/>
    <s v="web"/>
  </r>
  <r>
    <n v="0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6-05-28T13:32:09"/>
    <n v="1445874565"/>
    <d v="2016-04-29T13:32:09"/>
    <x v="537"/>
    <x v="3"/>
    <b v="0"/>
    <n v="0"/>
    <b v="0"/>
    <s v="technology/web"/>
    <e v="#DIV/0!"/>
    <x v="2"/>
    <s v="web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5-11-25T11:49:25"/>
    <n v="1463469062"/>
    <d v="2015-10-26T10:49:25"/>
    <x v="538"/>
    <x v="1"/>
    <b v="0"/>
    <n v="25"/>
    <b v="0"/>
    <s v="technology/web"/>
    <n v="49.8"/>
    <x v="2"/>
    <s v="web"/>
  </r>
  <r>
    <n v="2.0000000000000001E-4"/>
    <n v="634"/>
    <s v="pitchtograndma (Canceled)"/>
    <s v="We help companies to explain what they do in simple, grandma-would-understand terms."/>
    <n v="5000"/>
    <n v="1"/>
    <x v="1"/>
    <s v="US"/>
    <s v="USD"/>
    <n v="1424989029"/>
    <d v="2016-06-17T18:00:00"/>
    <n v="1422397029"/>
    <d v="2016-05-17T02:11:02"/>
    <x v="301"/>
    <x v="3"/>
    <b v="0"/>
    <n v="1"/>
    <b v="0"/>
    <s v="technology/web"/>
    <n v="1"/>
    <x v="2"/>
    <s v="web"/>
  </r>
  <r>
    <n v="8.0000000000000007E-5"/>
    <n v="635"/>
    <s v="Pleero, A Technology Team Building Website (Canceled)"/>
    <s v="Network used for building technology development teams."/>
    <n v="25000"/>
    <n v="2"/>
    <x v="1"/>
    <s v="US"/>
    <s v="USD"/>
    <n v="1428804762"/>
    <d v="2015-02-26T17:17:09"/>
    <n v="1426212762"/>
    <d v="2015-01-27T17:17:09"/>
    <x v="203"/>
    <x v="1"/>
    <b v="0"/>
    <n v="1"/>
    <b v="0"/>
    <s v="technology/web"/>
    <n v="2"/>
    <x v="2"/>
    <s v="web"/>
  </r>
  <r>
    <n v="2E-3"/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4-11T21:12:42"/>
    <n v="1430996150"/>
    <d v="2015-03-12T21:12:42"/>
    <x v="539"/>
    <x v="1"/>
    <b v="0"/>
    <n v="1"/>
    <b v="0"/>
    <s v="technology/web"/>
    <n v="4"/>
    <x v="2"/>
    <s v="web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5-06-06T05:47:00"/>
    <n v="1485558318"/>
    <d v="2015-05-07T05:55:50"/>
    <x v="540"/>
    <x v="1"/>
    <b v="0"/>
    <n v="0"/>
    <b v="0"/>
    <s v="technology/web"/>
    <e v="#DIV/0!"/>
    <x v="2"/>
    <s v="web"/>
  </r>
  <r>
    <n v="9.0000000000000006E-5"/>
    <n v="638"/>
    <s v="W (Canceled)"/>
    <s v="O0"/>
    <n v="200000"/>
    <n v="18"/>
    <x v="1"/>
    <s v="DE"/>
    <s v="EUR"/>
    <n v="1490447662"/>
    <d v="2017-02-25T18:04:00"/>
    <n v="1485267262"/>
    <d v="2017-01-27T18:05:18"/>
    <x v="541"/>
    <x v="2"/>
    <b v="0"/>
    <n v="6"/>
    <b v="0"/>
    <s v="technology/web"/>
    <n v="3"/>
    <x v="2"/>
    <s v="web"/>
  </r>
  <r>
    <n v="9.9999999999999995E-7"/>
    <n v="639"/>
    <s v="Kids Educational Social Media Site (Canceled)"/>
    <s v="Development of a Safe and Educational Social Media site for kids."/>
    <n v="1000000"/>
    <n v="1"/>
    <x v="1"/>
    <s v="US"/>
    <s v="USD"/>
    <n v="1413208795"/>
    <d v="2017-03-25T08:14:22"/>
    <n v="1408024795"/>
    <d v="2017-01-24T09:14:22"/>
    <x v="254"/>
    <x v="2"/>
    <b v="0"/>
    <n v="1"/>
    <b v="0"/>
    <s v="technology/web"/>
    <n v="1"/>
    <x v="2"/>
    <s v="web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4-10-13T08:59:55"/>
    <n v="1478685915"/>
    <d v="2014-08-14T08:59:55"/>
    <x v="542"/>
    <x v="4"/>
    <b v="0"/>
    <n v="2"/>
    <b v="1"/>
    <s v="technology/wearables"/>
    <n v="50.5"/>
    <x v="2"/>
    <s v="wearables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6-11-24T18:00:00"/>
    <n v="1436881248"/>
    <d v="2016-11-09T05:05:15"/>
    <x v="543"/>
    <x v="3"/>
    <b v="0"/>
    <n v="315"/>
    <b v="1"/>
    <s v="technology/wearables"/>
    <n v="151.31746031746033"/>
    <x v="2"/>
    <s v="wearables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3T08:40:48"/>
    <n v="1436888274"/>
    <d v="2015-07-14T08:40:48"/>
    <x v="544"/>
    <x v="1"/>
    <b v="0"/>
    <n v="2174"/>
    <b v="1"/>
    <s v="technology/wearables"/>
    <n v="134.3592456301748"/>
    <x v="2"/>
    <s v="wearables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8-19T10:37:54"/>
    <n v="1428333875"/>
    <d v="2015-07-14T10:37:54"/>
    <x v="544"/>
    <x v="1"/>
    <b v="0"/>
    <n v="152"/>
    <b v="1"/>
    <s v="technology/wearables"/>
    <n v="174.02631578947367"/>
    <x v="2"/>
    <s v="wearables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5-05-31T10:24:35"/>
    <n v="1410883139"/>
    <d v="2015-04-06T10:24:35"/>
    <x v="545"/>
    <x v="1"/>
    <b v="0"/>
    <n v="1021"/>
    <b v="1"/>
    <s v="technology/wearables"/>
    <n v="73.486268364348675"/>
    <x v="2"/>
    <s v="wearables"/>
  </r>
  <r>
    <n v="2.7869999999999999"/>
    <n v="645"/>
    <s v="Carbon Fiber Collar Stays"/>
    <s v="Ever wanted to own something made out of carbon fiber? Now you can!"/>
    <n v="2000"/>
    <n v="5574"/>
    <x v="0"/>
    <s v="US"/>
    <s v="USD"/>
    <n v="1470962274"/>
    <d v="2014-10-28T20:00:00"/>
    <n v="1468370274"/>
    <d v="2014-09-16T10:58:59"/>
    <x v="546"/>
    <x v="4"/>
    <b v="0"/>
    <n v="237"/>
    <b v="1"/>
    <s v="technology/wearables"/>
    <n v="23.518987341772153"/>
    <x v="2"/>
    <s v="wearables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6-08-11T19:37:54"/>
    <n v="1405196867"/>
    <d v="2016-07-12T19:37:54"/>
    <x v="6"/>
    <x v="3"/>
    <b v="0"/>
    <n v="27"/>
    <b v="1"/>
    <s v="technology/wearables"/>
    <n v="39.074444444444445"/>
    <x v="2"/>
    <s v="wearables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4-08-11T15:27:47"/>
    <n v="1455647149"/>
    <d v="2014-07-12T15:27:47"/>
    <x v="547"/>
    <x v="4"/>
    <b v="0"/>
    <n v="17"/>
    <b v="1"/>
    <s v="technology/wearables"/>
    <n v="125.94117647058823"/>
    <x v="2"/>
    <s v="wearables"/>
  </r>
  <r>
    <n v="1.2682285714285715"/>
    <n v="648"/>
    <s v="Audio Jacket"/>
    <s v="Get ready for the next product that you canâ€™t live without"/>
    <n v="35000"/>
    <n v="44388"/>
    <x v="0"/>
    <s v="US"/>
    <s v="USD"/>
    <n v="1413304708"/>
    <d v="2016-03-17T12:25:49"/>
    <n v="1410280708"/>
    <d v="2016-02-16T13:25:49"/>
    <x v="195"/>
    <x v="3"/>
    <b v="0"/>
    <n v="27"/>
    <b v="1"/>
    <s v="technology/wearables"/>
    <n v="1644"/>
    <x v="2"/>
    <s v="wearables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10-14T11:38:28"/>
    <n v="1409090013"/>
    <d v="2014-09-09T11:38:28"/>
    <x v="548"/>
    <x v="4"/>
    <b v="0"/>
    <n v="82"/>
    <b v="1"/>
    <s v="technology/wearables"/>
    <n v="42.670731707317074"/>
    <x v="2"/>
    <s v="wearables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09-16T16:53:33"/>
    <n v="1413766384"/>
    <d v="2014-08-26T16:53:33"/>
    <x v="549"/>
    <x v="4"/>
    <b v="0"/>
    <n v="48"/>
    <b v="1"/>
    <s v="technology/wearables"/>
    <n v="35.125"/>
    <x v="2"/>
    <s v="wearables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8T20:53:04"/>
    <n v="1415838311"/>
    <d v="2014-10-19T19:53:04"/>
    <x v="550"/>
    <x v="4"/>
    <b v="0"/>
    <n v="105"/>
    <b v="1"/>
    <s v="technology/wearables"/>
    <n v="239.35238095238094"/>
    <x v="2"/>
    <s v="wearables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4-12-12T19:25:11"/>
    <n v="1478018050"/>
    <d v="2014-11-12T19:25:11"/>
    <x v="551"/>
    <x v="4"/>
    <b v="0"/>
    <n v="28"/>
    <b v="1"/>
    <s v="technology/wearables"/>
    <n v="107.64285714285714"/>
    <x v="2"/>
    <s v="wearables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6-12-01T12:34:10"/>
    <n v="1436885440"/>
    <d v="2016-11-01T11:34:10"/>
    <x v="464"/>
    <x v="3"/>
    <b v="0"/>
    <n v="1107"/>
    <b v="1"/>
    <s v="technology/wearables"/>
    <n v="95.830623306233065"/>
    <x v="2"/>
    <s v="wearables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8-20T09:50:40"/>
    <n v="1433804313"/>
    <d v="2015-07-14T09:50:40"/>
    <x v="544"/>
    <x v="1"/>
    <b v="0"/>
    <n v="1013"/>
    <b v="1"/>
    <s v="technology/wearables"/>
    <n v="31.663376110562684"/>
    <x v="2"/>
    <s v="wearables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7-08T17:58:33"/>
    <n v="1423609112"/>
    <d v="2015-06-08T17:58:33"/>
    <x v="324"/>
    <x v="1"/>
    <b v="0"/>
    <n v="274"/>
    <b v="1"/>
    <s v="technology/wearables"/>
    <n v="42.886861313868614"/>
    <x v="2"/>
    <s v="wearables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5-03-12T16:58:32"/>
    <n v="1455736719"/>
    <d v="2015-02-10T17:58:32"/>
    <x v="552"/>
    <x v="1"/>
    <b v="0"/>
    <n v="87"/>
    <b v="1"/>
    <s v="technology/wearables"/>
    <n v="122.73563218390805"/>
    <x v="2"/>
    <s v="wearables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6-04-17T13:18:39"/>
    <n v="1448309872"/>
    <d v="2016-02-17T14:18:39"/>
    <x v="352"/>
    <x v="3"/>
    <b v="0"/>
    <n v="99"/>
    <b v="1"/>
    <s v="technology/wearables"/>
    <n v="190.45454545454547"/>
    <x v="2"/>
    <s v="wearables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12-23T15:17:52"/>
    <n v="1435117889"/>
    <d v="2015-11-23T15:17:52"/>
    <x v="291"/>
    <x v="1"/>
    <b v="0"/>
    <n v="276"/>
    <b v="1"/>
    <s v="technology/wearables"/>
    <n v="109.33695652173913"/>
    <x v="2"/>
    <s v="wearables"/>
  </r>
  <r>
    <n v="1.0056666666666667"/>
    <n v="659"/>
    <s v="Lulu Watch Designs - Apple Watch"/>
    <s v="Sync up your lifestyle"/>
    <n v="3000"/>
    <n v="3017"/>
    <x v="0"/>
    <s v="US"/>
    <s v="USD"/>
    <n v="1440339295"/>
    <d v="2015-07-26T13:00:00"/>
    <n v="1437747295"/>
    <d v="2015-06-23T22:51:29"/>
    <x v="369"/>
    <x v="1"/>
    <b v="0"/>
    <n v="21"/>
    <b v="1"/>
    <s v="technology/wearables"/>
    <n v="143.66666666666666"/>
    <x v="2"/>
    <s v="wearables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5-08-23T09:14:55"/>
    <n v="1412963279"/>
    <d v="2015-07-24T09:14:55"/>
    <x v="553"/>
    <x v="1"/>
    <b v="0"/>
    <n v="18"/>
    <b v="0"/>
    <s v="technology/wearables"/>
    <n v="84.944444444444443"/>
    <x v="2"/>
    <s v="wearables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4-11-09T13:47:59"/>
    <n v="1474644559"/>
    <d v="2014-10-10T12:47:59"/>
    <x v="554"/>
    <x v="4"/>
    <b v="0"/>
    <n v="9"/>
    <b v="0"/>
    <s v="technology/wearables"/>
    <n v="10.555555555555555"/>
    <x v="2"/>
    <s v="wearables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6-10-23T10:29:19"/>
    <n v="1418812247"/>
    <d v="2016-09-23T10:29:19"/>
    <x v="555"/>
    <x v="3"/>
    <b v="0"/>
    <n v="4"/>
    <b v="0"/>
    <s v="technology/wearables"/>
    <n v="39"/>
    <x v="2"/>
    <s v="wearables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1-16T05:30:47"/>
    <n v="1434658456"/>
    <d v="2014-12-17T05:30:47"/>
    <x v="556"/>
    <x v="4"/>
    <b v="0"/>
    <n v="7"/>
    <b v="0"/>
    <s v="technology/wearables"/>
    <n v="100"/>
    <x v="2"/>
    <s v="wearables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7-18T15:14:16"/>
    <n v="1426348775"/>
    <d v="2015-06-18T15:14:16"/>
    <x v="477"/>
    <x v="1"/>
    <b v="0"/>
    <n v="29"/>
    <b v="0"/>
    <s v="technology/wearables"/>
    <n v="31.172413793103448"/>
    <x v="2"/>
    <s v="wearables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5-04-13T10:59:35"/>
    <n v="1479143061"/>
    <d v="2015-03-14T10:59:35"/>
    <x v="557"/>
    <x v="1"/>
    <b v="0"/>
    <n v="12"/>
    <b v="0"/>
    <s v="technology/wearables"/>
    <n v="155.33333333333334"/>
    <x v="2"/>
    <s v="wearables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7-01-13T12:04:21"/>
    <n v="1405713498"/>
    <d v="2016-11-14T12:04:21"/>
    <x v="296"/>
    <x v="3"/>
    <b v="0"/>
    <n v="4"/>
    <b v="0"/>
    <s v="technology/wearables"/>
    <n v="2"/>
    <x v="2"/>
    <s v="wearables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4-08-17T14:58:18"/>
    <n v="1474275463"/>
    <d v="2014-07-18T14:58:18"/>
    <x v="558"/>
    <x v="4"/>
    <b v="0"/>
    <n v="28"/>
    <b v="0"/>
    <s v="technology/wearables"/>
    <n v="178.92857142857142"/>
    <x v="2"/>
    <s v="wearables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6-10-29T03:57:43"/>
    <n v="1427486222"/>
    <d v="2016-09-19T03:57:43"/>
    <x v="495"/>
    <x v="3"/>
    <b v="0"/>
    <n v="25"/>
    <b v="0"/>
    <s v="technology/wearables"/>
    <n v="27.36"/>
    <x v="2"/>
    <s v="wearables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5-05-11T14:57:02"/>
    <n v="1465225258"/>
    <d v="2015-03-27T14:57:02"/>
    <x v="559"/>
    <x v="1"/>
    <b v="0"/>
    <n v="28"/>
    <b v="0"/>
    <s v="technology/wearables"/>
    <n v="1536.25"/>
    <x v="2"/>
    <s v="wearables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7-06T10:00:58"/>
    <n v="1463418120"/>
    <d v="2016-06-06T10:00:58"/>
    <x v="178"/>
    <x v="3"/>
    <b v="0"/>
    <n v="310"/>
    <b v="0"/>
    <s v="technology/wearables"/>
    <n v="84.99677419354839"/>
    <x v="2"/>
    <s v="wearables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6-06-19T03:10:00"/>
    <n v="1418315852"/>
    <d v="2016-05-16T12:02:00"/>
    <x v="560"/>
    <x v="3"/>
    <b v="0"/>
    <n v="15"/>
    <b v="0"/>
    <s v="technology/wearables"/>
    <n v="788.5333333333333"/>
    <x v="2"/>
    <s v="wearables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13T23:00:00"/>
    <n v="1417410964"/>
    <d v="2014-12-11T11:37:32"/>
    <x v="561"/>
    <x v="4"/>
    <b v="0"/>
    <n v="215"/>
    <b v="0"/>
    <s v="technology/wearables"/>
    <n v="50.29767441860465"/>
    <x v="2"/>
    <s v="wearables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12-31T23:59:00"/>
    <n v="1405714217"/>
    <d v="2014-12-01T00:16:04"/>
    <x v="562"/>
    <x v="4"/>
    <b v="0"/>
    <n v="3"/>
    <b v="0"/>
    <s v="technology/wearables"/>
    <n v="68.333333333333329"/>
    <x v="2"/>
    <s v="wearables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9-01T15:10:17"/>
    <n v="1402627627"/>
    <d v="2014-07-18T15:10:17"/>
    <x v="558"/>
    <x v="4"/>
    <b v="0"/>
    <n v="2"/>
    <b v="0"/>
    <s v="technology/wearables"/>
    <n v="7.5"/>
    <x v="2"/>
    <s v="wearables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4-08-11T21:47:07"/>
    <n v="1417558804"/>
    <d v="2014-06-12T21:47:07"/>
    <x v="43"/>
    <x v="4"/>
    <b v="0"/>
    <n v="26"/>
    <b v="0"/>
    <s v="technology/wearables"/>
    <n v="34.269230769230766"/>
    <x v="2"/>
    <s v="wearables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1-01T01:59:00"/>
    <n v="1420741581"/>
    <d v="2014-12-02T17:20:04"/>
    <x v="490"/>
    <x v="4"/>
    <b v="0"/>
    <n v="24"/>
    <b v="0"/>
    <s v="technology/wearables"/>
    <n v="61.291666666666664"/>
    <x v="2"/>
    <s v="wearables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5-02-07T13:26:21"/>
    <n v="1463218895"/>
    <d v="2015-01-08T13:26:21"/>
    <x v="563"/>
    <x v="1"/>
    <b v="0"/>
    <n v="96"/>
    <b v="0"/>
    <s v="technology/wearables"/>
    <n v="133.25"/>
    <x v="2"/>
    <s v="wearables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6-28T04:41:35"/>
    <n v="1461229338"/>
    <d v="2016-05-14T04:41:35"/>
    <x v="564"/>
    <x v="3"/>
    <b v="0"/>
    <n v="17"/>
    <b v="0"/>
    <s v="technology/wearables"/>
    <n v="65.17647058823529"/>
    <x v="2"/>
    <s v="wearables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5-21T04:02:18"/>
    <n v="1467736909"/>
    <d v="2016-04-21T04:02:18"/>
    <x v="204"/>
    <x v="3"/>
    <b v="0"/>
    <n v="94"/>
    <b v="0"/>
    <s v="technology/wearables"/>
    <n v="93.90425531914893"/>
    <x v="2"/>
    <s v="wearables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6-09-03T11:41:49"/>
    <n v="1407931331"/>
    <d v="2016-07-05T11:41:49"/>
    <x v="177"/>
    <x v="3"/>
    <b v="0"/>
    <n v="129"/>
    <b v="0"/>
    <s v="technology/wearables"/>
    <n v="150.65116279069767"/>
    <x v="2"/>
    <s v="wearables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4-09-17T07:02:11"/>
    <n v="1474917604"/>
    <d v="2014-08-13T07:02:11"/>
    <x v="565"/>
    <x v="4"/>
    <b v="0"/>
    <n v="1"/>
    <b v="0"/>
    <s v="technology/wearables"/>
    <n v="1"/>
    <x v="2"/>
    <s v="wearables"/>
  </r>
  <r>
    <n v="1.06E-3"/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6-10-26T14:20:04"/>
    <n v="1486923722"/>
    <d v="2016-09-26T14:20:04"/>
    <x v="566"/>
    <x v="3"/>
    <b v="0"/>
    <n v="4"/>
    <b v="0"/>
    <s v="technology/wearables"/>
    <n v="13.25"/>
    <x v="2"/>
    <s v="wearables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7-03-14T12:22:02"/>
    <n v="1474493764"/>
    <d v="2017-02-12T13:22:02"/>
    <x v="567"/>
    <x v="2"/>
    <b v="0"/>
    <n v="3"/>
    <b v="0"/>
    <s v="technology/wearables"/>
    <n v="99.333333333333329"/>
    <x v="2"/>
    <s v="wearables"/>
  </r>
  <r>
    <n v="7.4837500000000001E-2"/>
    <n v="684"/>
    <s v="Arcus Motion Analyzer | The Versatile Smart Ring"/>
    <s v="Arcus gives your fingers super powers."/>
    <n v="320000"/>
    <n v="23948"/>
    <x v="2"/>
    <s v="US"/>
    <s v="USD"/>
    <n v="1406257200"/>
    <d v="2016-10-31T16:36:04"/>
    <n v="1403176891"/>
    <d v="2016-09-21T16:36:04"/>
    <x v="568"/>
    <x v="3"/>
    <b v="0"/>
    <n v="135"/>
    <b v="0"/>
    <s v="technology/wearables"/>
    <n v="177.39259259259259"/>
    <x v="2"/>
    <s v="wearables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4-07-24T22:00:00"/>
    <n v="1417207672"/>
    <d v="2014-06-19T06:21:31"/>
    <x v="569"/>
    <x v="4"/>
    <b v="0"/>
    <n v="10"/>
    <b v="0"/>
    <s v="technology/wearables"/>
    <n v="55.3"/>
    <x v="2"/>
    <s v="wearables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1-12T15:47:52"/>
    <n v="1436026170"/>
    <d v="2014-11-28T15:47:52"/>
    <x v="42"/>
    <x v="4"/>
    <b v="0"/>
    <n v="0"/>
    <b v="0"/>
    <s v="technology/wearables"/>
    <e v="#DIV/0!"/>
    <x v="2"/>
    <s v="wearables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5-08-03T11:09:30"/>
    <n v="1481133653"/>
    <d v="2015-07-04T11:09:30"/>
    <x v="570"/>
    <x v="1"/>
    <b v="0"/>
    <n v="6"/>
    <b v="0"/>
    <s v="technology/wearables"/>
    <n v="591.66666666666663"/>
    <x v="2"/>
    <s v="wearables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7-02-05T13:00:53"/>
    <n v="1442284253"/>
    <d v="2016-12-07T13:00:53"/>
    <x v="170"/>
    <x v="3"/>
    <b v="0"/>
    <n v="36"/>
    <b v="0"/>
    <s v="technology/wearables"/>
    <n v="405.5"/>
    <x v="2"/>
    <s v="wearables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5-10-14T21:30:53"/>
    <n v="1478016097"/>
    <d v="2015-09-14T21:30:53"/>
    <x v="312"/>
    <x v="1"/>
    <b v="0"/>
    <n v="336"/>
    <b v="0"/>
    <s v="technology/wearables"/>
    <n v="343.14732142857144"/>
    <x v="2"/>
    <s v="wearables"/>
  </r>
  <r>
    <n v="0.1234"/>
    <n v="690"/>
    <s v="BLOXSHIELD"/>
    <s v="A radiation shield for your fitness tracker, smartwatch or other wearable smart device"/>
    <n v="20000"/>
    <n v="2468"/>
    <x v="2"/>
    <s v="US"/>
    <s v="USD"/>
    <n v="1473400800"/>
    <d v="2016-12-07T23:59:00"/>
    <n v="1469718841"/>
    <d v="2016-11-01T11:01:37"/>
    <x v="464"/>
    <x v="3"/>
    <b v="0"/>
    <n v="34"/>
    <b v="0"/>
    <s v="technology/wearables"/>
    <n v="72.588235294117652"/>
    <x v="2"/>
    <s v="wearables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6-09-09T01:00:00"/>
    <n v="1433292046"/>
    <d v="2016-07-28T10:14:01"/>
    <x v="571"/>
    <x v="3"/>
    <b v="0"/>
    <n v="10"/>
    <b v="0"/>
    <s v="technology/wearables"/>
    <n v="26"/>
    <x v="2"/>
    <s v="wearables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5-06-30T19:40:46"/>
    <n v="1479805263"/>
    <d v="2015-06-02T19:40:46"/>
    <x v="463"/>
    <x v="1"/>
    <b v="0"/>
    <n v="201"/>
    <b v="0"/>
    <s v="technology/wearables"/>
    <n v="6.4975124378109452"/>
    <x v="2"/>
    <s v="wearables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6-12-22T04:01:03"/>
    <n v="1427829827"/>
    <d v="2016-11-22T04:01:03"/>
    <x v="572"/>
    <x v="3"/>
    <b v="0"/>
    <n v="296"/>
    <b v="0"/>
    <s v="technology/wearables"/>
    <n v="119.38513513513513"/>
    <x v="2"/>
    <s v="wearables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5-04-30T14:23:47"/>
    <n v="1483372559"/>
    <d v="2015-03-31T14:23:47"/>
    <x v="573"/>
    <x v="1"/>
    <b v="0"/>
    <n v="7"/>
    <b v="0"/>
    <s v="technology/wearables"/>
    <n v="84.285714285714292"/>
    <x v="2"/>
    <s v="wearables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7-02-01T10:55:59"/>
    <n v="1412166620"/>
    <d v="2017-01-02T10:55:59"/>
    <x v="574"/>
    <x v="2"/>
    <b v="0"/>
    <n v="7"/>
    <b v="0"/>
    <s v="technology/wearables"/>
    <n v="90.857142857142861"/>
    <x v="2"/>
    <s v="wearables"/>
  </r>
  <r>
    <n v="5.7142857142857145E-6"/>
    <n v="696"/>
    <s v="trustee"/>
    <s v="Show your fidelity by wearing the Trustee rings! Show where you are (at)!"/>
    <n v="175000"/>
    <n v="1"/>
    <x v="2"/>
    <s v="NL"/>
    <s v="EUR"/>
    <n v="1406326502"/>
    <d v="2014-10-31T07:30:20"/>
    <n v="1403734502"/>
    <d v="2014-10-01T07:30:20"/>
    <x v="471"/>
    <x v="4"/>
    <b v="0"/>
    <n v="1"/>
    <b v="0"/>
    <s v="technology/wearables"/>
    <n v="1"/>
    <x v="2"/>
    <s v="wearables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4-07-25T17:15:02"/>
    <n v="1453206789"/>
    <d v="2014-06-25T17:15:02"/>
    <x v="575"/>
    <x v="4"/>
    <b v="0"/>
    <n v="114"/>
    <b v="0"/>
    <s v="technology/wearables"/>
    <n v="20.342105263157894"/>
    <x v="2"/>
    <s v="wearables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6-02-03T07:33:09"/>
    <n v="1408141245"/>
    <d v="2016-01-19T07:33:09"/>
    <x v="493"/>
    <x v="3"/>
    <b v="0"/>
    <n v="29"/>
    <b v="0"/>
    <s v="technology/wearables"/>
    <n v="530.68965517241384"/>
    <x v="2"/>
    <s v="wearables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4-09-17T21:00:00"/>
    <n v="1381923548"/>
    <d v="2014-08-15T17:20:45"/>
    <x v="185"/>
    <x v="4"/>
    <b v="0"/>
    <n v="890"/>
    <b v="0"/>
    <s v="technology/wearables"/>
    <n v="120.39184269662923"/>
    <x v="2"/>
    <s v="wearables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3-11-22T11:00:00"/>
    <n v="1481473881"/>
    <d v="2013-10-16T06:39:08"/>
    <x v="576"/>
    <x v="5"/>
    <b v="0"/>
    <n v="31"/>
    <b v="0"/>
    <s v="technology/wearables"/>
    <n v="13"/>
    <x v="2"/>
    <s v="wearables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7-01-10T11:31:21"/>
    <n v="1403538880"/>
    <d v="2016-12-11T11:31:21"/>
    <x v="577"/>
    <x v="3"/>
    <b v="0"/>
    <n v="21"/>
    <b v="0"/>
    <s v="technology/wearables"/>
    <n v="291.33333333333331"/>
    <x v="2"/>
    <s v="wearables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4-07-23T10:54:40"/>
    <n v="1477416387"/>
    <d v="2014-06-23T10:54:40"/>
    <x v="578"/>
    <x v="4"/>
    <b v="0"/>
    <n v="37"/>
    <b v="0"/>
    <s v="technology/wearables"/>
    <n v="124.9191891891892"/>
    <x v="2"/>
    <s v="wearables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6-11-24T13:26:27"/>
    <n v="1481150949"/>
    <d v="2016-10-25T12:26:27"/>
    <x v="579"/>
    <x v="3"/>
    <b v="0"/>
    <n v="7"/>
    <b v="0"/>
    <s v="technology/wearables"/>
    <n v="119.57142857142857"/>
    <x v="2"/>
    <s v="wearables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1-31T18:32:00"/>
    <n v="1482381468"/>
    <d v="2016-12-07T17:49:09"/>
    <x v="170"/>
    <x v="3"/>
    <b v="0"/>
    <n v="4"/>
    <b v="0"/>
    <s v="technology/wearables"/>
    <n v="120.25"/>
    <x v="2"/>
    <s v="wearables"/>
  </r>
  <r>
    <n v="9.7699999999999992E-3"/>
    <n v="705"/>
    <s v="SomnoScope"/>
    <s v="The closest thing ever to the Holy Grail of wearables technology"/>
    <n v="100000"/>
    <n v="977"/>
    <x v="2"/>
    <s v="NL"/>
    <s v="EUR"/>
    <n v="1484999278"/>
    <d v="2017-02-19T23:37:48"/>
    <n v="1482407278"/>
    <d v="2016-12-21T23:37:48"/>
    <x v="580"/>
    <x v="3"/>
    <b v="0"/>
    <n v="5"/>
    <b v="0"/>
    <s v="technology/wearables"/>
    <n v="195.4"/>
    <x v="2"/>
    <s v="wearables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7-01-21T06:47:58"/>
    <n v="1478130783"/>
    <d v="2016-12-22T06:47:58"/>
    <x v="581"/>
    <x v="3"/>
    <b v="0"/>
    <n v="0"/>
    <b v="0"/>
    <s v="technology/wearables"/>
    <e v="#DIV/0!"/>
    <x v="2"/>
    <s v="wearables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6-12-14T13:39:00"/>
    <n v="1479830127"/>
    <d v="2016-11-02T18:53:03"/>
    <x v="482"/>
    <x v="3"/>
    <b v="0"/>
    <n v="456"/>
    <b v="0"/>
    <s v="technology/wearables"/>
    <n v="117.69868421052631"/>
    <x v="2"/>
    <s v="wearables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7-01-01T10:55:27"/>
    <n v="1405432600"/>
    <d v="2016-11-22T10:55:27"/>
    <x v="572"/>
    <x v="3"/>
    <b v="0"/>
    <n v="369"/>
    <b v="0"/>
    <s v="technology/wearables"/>
    <n v="23.948509485094849"/>
    <x v="2"/>
    <s v="wearables"/>
  </r>
  <r>
    <n v="4.0666666666666663E-3"/>
    <n v="709"/>
    <s v="lumiglove"/>
    <s v="A &quot;handheld&quot; light, which eases the way you illuminate objects and/or paths."/>
    <n v="15000"/>
    <n v="61"/>
    <x v="2"/>
    <s v="US"/>
    <s v="USD"/>
    <n v="1417741159"/>
    <d v="2014-09-13T08:56:40"/>
    <n v="1415149159"/>
    <d v="2014-07-15T08:56:40"/>
    <x v="63"/>
    <x v="4"/>
    <b v="0"/>
    <n v="2"/>
    <b v="0"/>
    <s v="technology/wearables"/>
    <n v="30.5"/>
    <x v="2"/>
    <s v="wearables"/>
  </r>
  <r>
    <n v="0"/>
    <n v="710"/>
    <s v="Hate York Shirt 2.0"/>
    <s v="Shirts, so technologically advanced, they connect mentally to their audience upon sight."/>
    <n v="1200"/>
    <n v="0"/>
    <x v="2"/>
    <s v="CA"/>
    <s v="CAD"/>
    <n v="1408495440"/>
    <d v="2014-12-04T19:59:19"/>
    <n v="1405640302"/>
    <d v="2014-11-04T19:59:19"/>
    <x v="510"/>
    <x v="4"/>
    <b v="0"/>
    <n v="0"/>
    <b v="0"/>
    <s v="technology/wearables"/>
    <e v="#DIV/0!"/>
    <x v="2"/>
    <s v="wearables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4-08-19T19:44:00"/>
    <n v="1478257268"/>
    <d v="2014-07-17T18:38:22"/>
    <x v="326"/>
    <x v="4"/>
    <b v="0"/>
    <n v="338"/>
    <b v="0"/>
    <s v="technology/wearables"/>
    <n v="99.973372781065095"/>
    <x v="2"/>
    <s v="wearables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12-14T07:01:08"/>
    <n v="1452874832"/>
    <d v="2016-11-04T06:01:08"/>
    <x v="582"/>
    <x v="3"/>
    <b v="0"/>
    <n v="4"/>
    <b v="0"/>
    <s v="technology/wearables"/>
    <n v="26.25"/>
    <x v="2"/>
    <s v="wearables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2-14T11:20:32"/>
    <n v="1462538532"/>
    <d v="2016-01-15T11:20:32"/>
    <x v="534"/>
    <x v="3"/>
    <b v="0"/>
    <n v="1"/>
    <b v="0"/>
    <s v="technology/wearables"/>
    <n v="199"/>
    <x v="2"/>
    <s v="wearables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6-06-05T07:42:12"/>
    <n v="1483124082"/>
    <d v="2016-05-06T07:42:12"/>
    <x v="54"/>
    <x v="3"/>
    <b v="0"/>
    <n v="28"/>
    <b v="0"/>
    <s v="technology/wearables"/>
    <n v="80.321428571428569"/>
    <x v="2"/>
    <s v="wearables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7-02-28T13:54:42"/>
    <n v="1443233440"/>
    <d v="2016-12-30T13:54:42"/>
    <x v="583"/>
    <x v="3"/>
    <b v="0"/>
    <n v="12"/>
    <b v="0"/>
    <s v="technology/wearables"/>
    <n v="115.75"/>
    <x v="2"/>
    <s v="wearables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5-11-04T22:10:40"/>
    <n v="1414511307"/>
    <d v="2015-09-25T21:10:40"/>
    <x v="424"/>
    <x v="1"/>
    <b v="0"/>
    <n v="16"/>
    <b v="0"/>
    <s v="technology/wearables"/>
    <n v="44.6875"/>
    <x v="2"/>
    <s v="wearables"/>
  </r>
  <r>
    <n v="3.0500000000000002E-3"/>
    <n v="717"/>
    <s v="cool air belt"/>
    <s v="Cool air flowing under clothing keeps you cool."/>
    <n v="100000"/>
    <n v="305"/>
    <x v="2"/>
    <s v="US"/>
    <s v="USD"/>
    <n v="1409949002"/>
    <d v="2014-11-30T19:00:00"/>
    <n v="1407357002"/>
    <d v="2014-10-28T10:48:27"/>
    <x v="584"/>
    <x v="4"/>
    <b v="0"/>
    <n v="4"/>
    <b v="0"/>
    <s v="technology/wearables"/>
    <n v="76.25"/>
    <x v="2"/>
    <s v="wearables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4-09-05T15:30:02"/>
    <n v="1484684247"/>
    <d v="2014-08-06T15:30:02"/>
    <x v="585"/>
    <x v="4"/>
    <b v="0"/>
    <n v="4"/>
    <b v="0"/>
    <s v="technology/wearables"/>
    <n v="22.5"/>
    <x v="2"/>
    <s v="wearables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7-02-18T00:59:00"/>
    <n v="1454979476"/>
    <d v="2017-01-17T15:17:27"/>
    <x v="460"/>
    <x v="2"/>
    <b v="0"/>
    <n v="10"/>
    <b v="0"/>
    <s v="technology/wearables"/>
    <n v="19.399999999999999"/>
    <x v="2"/>
    <s v="wearables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6-02-22T19:57:56"/>
    <n v="1325432091"/>
    <d v="2016-02-08T19:57:56"/>
    <x v="586"/>
    <x v="3"/>
    <b v="0"/>
    <n v="41"/>
    <b v="1"/>
    <s v="publishing/nonfiction"/>
    <n v="66.707317073170728"/>
    <x v="3"/>
    <s v="nonfiction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2-01-29T10:34:51"/>
    <n v="1403012607"/>
    <d v="2012-01-01T10:34:51"/>
    <x v="587"/>
    <x v="6"/>
    <b v="0"/>
    <n v="119"/>
    <b v="1"/>
    <s v="publishing/nonfiction"/>
    <n v="84.142857142857139"/>
    <x v="3"/>
    <s v="nonfiction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4-08-01T08:43:27"/>
    <n v="1331320778"/>
    <d v="2014-06-17T08:43:27"/>
    <x v="15"/>
    <x v="4"/>
    <b v="0"/>
    <n v="153"/>
    <b v="1"/>
    <s v="publishing/nonfiction"/>
    <n v="215.72549019607843"/>
    <x v="3"/>
    <s v="nonfiction"/>
  </r>
  <r>
    <n v="1.0938000000000001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2-04-08T13:19:38"/>
    <n v="1435606549"/>
    <d v="2012-03-09T14:19:38"/>
    <x v="588"/>
    <x v="6"/>
    <b v="0"/>
    <n v="100"/>
    <b v="1"/>
    <s v="publishing/nonfiction"/>
    <n v="54.69"/>
    <x v="3"/>
    <s v="nonfiction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5-07-29T22:59:00"/>
    <n v="1306855163"/>
    <d v="2015-06-29T14:35:49"/>
    <x v="295"/>
    <x v="1"/>
    <b v="0"/>
    <n v="143"/>
    <b v="1"/>
    <s v="publishing/nonfiction"/>
    <n v="51.62944055944056"/>
    <x v="3"/>
    <s v="nonfiction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1-06-30T10:19:23"/>
    <n v="1447426912"/>
    <d v="2011-05-31T10:19:23"/>
    <x v="589"/>
    <x v="7"/>
    <b v="0"/>
    <n v="140"/>
    <b v="1"/>
    <s v="publishing/nonfiction"/>
    <n v="143.35714285714286"/>
    <x v="3"/>
    <s v="nonfiction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5-12-13T10:01:52"/>
    <n v="1363136487"/>
    <d v="2015-11-13T10:01:52"/>
    <x v="484"/>
    <x v="1"/>
    <b v="0"/>
    <n v="35"/>
    <b v="1"/>
    <s v="publishing/nonfiction"/>
    <n v="72.428571428571431"/>
    <x v="3"/>
    <s v="nonfiction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4-11T20:01:27"/>
    <n v="1354580949"/>
    <d v="2013-03-12T20:01:27"/>
    <x v="590"/>
    <x v="5"/>
    <b v="0"/>
    <n v="149"/>
    <b v="1"/>
    <s v="publishing/nonfiction"/>
    <n v="36.530201342281877"/>
    <x v="3"/>
    <s v="nonfiction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3-01-14T16:20:00"/>
    <n v="1310069157"/>
    <d v="2012-12-03T19:29:09"/>
    <x v="591"/>
    <x v="6"/>
    <b v="0"/>
    <n v="130"/>
    <b v="1"/>
    <s v="publishing/nonfiction"/>
    <n v="60.903461538461535"/>
    <x v="3"/>
    <s v="nonfiction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1-08-21T15:05:57"/>
    <n v="1342844861"/>
    <d v="2011-07-07T15:05:57"/>
    <x v="592"/>
    <x v="7"/>
    <b v="0"/>
    <n v="120"/>
    <b v="1"/>
    <s v="publishing/nonfiction"/>
    <n v="43.55"/>
    <x v="3"/>
    <s v="nonfiction"/>
  </r>
  <r>
    <n v="1.3219000000000001"/>
    <n v="730"/>
    <s v="Encyclopedia of Surfing"/>
    <s v="A Massive but Cheerful Online Digital Archive of Surfing"/>
    <n v="20000"/>
    <n v="26438"/>
    <x v="0"/>
    <s v="US"/>
    <s v="USD"/>
    <n v="1323280391"/>
    <d v="2012-09-18T23:27:41"/>
    <n v="1320688391"/>
    <d v="2012-07-20T23:27:41"/>
    <x v="593"/>
    <x v="6"/>
    <b v="0"/>
    <n v="265"/>
    <b v="1"/>
    <s v="publishing/nonfiction"/>
    <n v="99.766037735849054"/>
    <x v="3"/>
    <s v="nonfiction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1-12-07T12:53:11"/>
    <n v="1322852747"/>
    <d v="2011-11-07T12:53:11"/>
    <x v="594"/>
    <x v="7"/>
    <b v="0"/>
    <n v="71"/>
    <b v="1"/>
    <s v="publishing/nonfiction"/>
    <n v="88.732394366197184"/>
    <x v="3"/>
    <s v="nonfiction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2-01-22T01:00:00"/>
    <n v="1375265461"/>
    <d v="2011-12-02T14:05:47"/>
    <x v="595"/>
    <x v="7"/>
    <b v="0"/>
    <n v="13"/>
    <b v="1"/>
    <s v="publishing/nonfiction"/>
    <n v="4.9230769230769234"/>
    <x v="3"/>
    <s v="nonfiction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09-29T05:11:01"/>
    <n v="1384941892"/>
    <d v="2013-07-31T05:11:01"/>
    <x v="596"/>
    <x v="5"/>
    <b v="0"/>
    <n v="169"/>
    <b v="1"/>
    <s v="publishing/nonfiction"/>
    <n v="17.822485207100591"/>
    <x v="3"/>
    <s v="nonfiction"/>
  </r>
  <r>
    <n v="1.2552941176470589"/>
    <n v="734"/>
    <s v="Sideswiped"/>
    <s v="Sideswiped is my story of growing in and trusting God through the mess and mysteries of life."/>
    <n v="8500"/>
    <n v="10670"/>
    <x v="0"/>
    <s v="CA"/>
    <s v="CAD"/>
    <n v="1431147600"/>
    <d v="2013-12-20T05:04:52"/>
    <n v="1428465420"/>
    <d v="2013-11-20T05:04:52"/>
    <x v="597"/>
    <x v="5"/>
    <b v="0"/>
    <n v="57"/>
    <b v="1"/>
    <s v="publishing/nonfiction"/>
    <n v="187.19298245614036"/>
    <x v="3"/>
    <s v="nonfiction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5-05-09T00:00:00"/>
    <n v="1414975346"/>
    <d v="2015-04-07T22:57:00"/>
    <x v="303"/>
    <x v="1"/>
    <b v="0"/>
    <n v="229"/>
    <b v="1"/>
    <s v="publishing/nonfiction"/>
    <n v="234.80786026200875"/>
    <x v="3"/>
    <s v="nonfiction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4-12-03T19:39:00"/>
    <n v="1383327440"/>
    <d v="2014-11-02T19:42:26"/>
    <x v="598"/>
    <x v="4"/>
    <b v="0"/>
    <n v="108"/>
    <b v="1"/>
    <s v="publishing/nonfiction"/>
    <n v="105.04629629629629"/>
    <x v="3"/>
    <s v="nonfiction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3-11-20T23:59:00"/>
    <n v="1390890987"/>
    <d v="2013-11-01T12:37:20"/>
    <x v="599"/>
    <x v="5"/>
    <b v="0"/>
    <n v="108"/>
    <b v="1"/>
    <s v="publishing/nonfiction"/>
    <n v="56.666666666666664"/>
    <x v="3"/>
    <s v="nonfiction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02-14T15:00:00"/>
    <n v="1414765794"/>
    <d v="2014-01-28T01:36:27"/>
    <x v="600"/>
    <x v="4"/>
    <b v="0"/>
    <n v="41"/>
    <b v="1"/>
    <s v="publishing/nonfiction"/>
    <n v="39.048780487804876"/>
    <x v="3"/>
    <s v="nonfiction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11-30T23:59:00"/>
    <n v="1404907429"/>
    <d v="2014-10-31T09:29:54"/>
    <x v="320"/>
    <x v="4"/>
    <b v="0"/>
    <n v="139"/>
    <b v="1"/>
    <s v="publishing/nonfiction"/>
    <n v="68.345323741007192"/>
    <x v="3"/>
    <s v="nonfiction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4-08-11T07:03:49"/>
    <n v="1433647882"/>
    <d v="2014-07-09T07:03:49"/>
    <x v="601"/>
    <x v="4"/>
    <b v="0"/>
    <n v="19"/>
    <b v="1"/>
    <s v="publishing/nonfiction"/>
    <n v="169.57894736842104"/>
    <x v="3"/>
    <s v="nonfiction"/>
  </r>
  <r>
    <n v="1.0226"/>
    <n v="741"/>
    <s v="reVILNA: the vilna ghetto project"/>
    <s v="A revolutionary digital mapping project of the Vilna Ghetto"/>
    <n v="13000"/>
    <n v="13293.8"/>
    <x v="0"/>
    <s v="US"/>
    <s v="USD"/>
    <n v="1370964806"/>
    <d v="2015-06-20T22:31:22"/>
    <n v="1367940806"/>
    <d v="2015-06-06T22:31:22"/>
    <x v="602"/>
    <x v="1"/>
    <b v="0"/>
    <n v="94"/>
    <b v="1"/>
    <s v="publishing/nonfiction"/>
    <n v="141.42340425531913"/>
    <x v="3"/>
    <s v="nonfiction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3-06-11T10:33:26"/>
    <n v="1392847312"/>
    <d v="2013-05-07T10:33:26"/>
    <x v="226"/>
    <x v="5"/>
    <b v="0"/>
    <n v="23"/>
    <b v="1"/>
    <s v="publishing/nonfiction"/>
    <n v="67.391304347826093"/>
    <x v="3"/>
    <s v="nonfiction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4-03-21T16:01:52"/>
    <n v="1332435685"/>
    <d v="2014-02-19T17:01:52"/>
    <x v="603"/>
    <x v="4"/>
    <b v="0"/>
    <n v="15"/>
    <b v="1"/>
    <s v="publishing/nonfiction"/>
    <n v="54.266666666666666"/>
    <x v="3"/>
    <s v="nonfiction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04-16T16:00:00"/>
    <n v="1352847503"/>
    <d v="2012-03-22T12:01:25"/>
    <x v="353"/>
    <x v="6"/>
    <b v="0"/>
    <n v="62"/>
    <b v="1"/>
    <s v="publishing/nonfiction"/>
    <n v="82.516129032258064"/>
    <x v="3"/>
    <s v="nonfiction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2-12-13T17:58:23"/>
    <n v="1364996645"/>
    <d v="2012-11-13T17:58:23"/>
    <x v="604"/>
    <x v="6"/>
    <b v="0"/>
    <n v="74"/>
    <b v="1"/>
    <s v="publishing/nonfiction"/>
    <n v="53.729729729729726"/>
    <x v="3"/>
    <s v="nonfiction"/>
  </r>
  <r>
    <n v="1.1108135252761968"/>
    <n v="746"/>
    <s v="Attention: People With Body Parts"/>
    <s v="This is a book of letters. Letters to our body parts."/>
    <n v="2987"/>
    <n v="3318"/>
    <x v="0"/>
    <s v="US"/>
    <s v="USD"/>
    <n v="1348372740"/>
    <d v="2013-05-03T08:44:05"/>
    <n v="1346806909"/>
    <d v="2013-04-03T08:44:05"/>
    <x v="605"/>
    <x v="5"/>
    <b v="0"/>
    <n v="97"/>
    <b v="1"/>
    <s v="publishing/nonfiction"/>
    <n v="34.206185567010309"/>
    <x v="3"/>
    <s v="nonfiction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2-09-22T22:59:00"/>
    <n v="1418649019"/>
    <d v="2012-09-04T20:01:49"/>
    <x v="442"/>
    <x v="6"/>
    <b v="0"/>
    <n v="55"/>
    <b v="1"/>
    <s v="publishing/nonfiction"/>
    <n v="127.32727272727273"/>
    <x v="3"/>
    <s v="nonfiction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5-01-15T05:54:00"/>
    <n v="1405109966"/>
    <d v="2014-12-15T08:10:19"/>
    <x v="606"/>
    <x v="4"/>
    <b v="0"/>
    <n v="44"/>
    <b v="1"/>
    <s v="publishing/nonfiction"/>
    <n v="45.56818181818182"/>
    <x v="3"/>
    <s v="nonfiction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4-08-10T15:19:26"/>
    <n v="1483050930"/>
    <d v="2014-07-11T15:19:26"/>
    <x v="527"/>
    <x v="4"/>
    <b v="0"/>
    <n v="110"/>
    <b v="1"/>
    <s v="publishing/nonfiction"/>
    <n v="95.963636363636368"/>
    <x v="3"/>
    <s v="nonfiction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7-01-28T17:35:30"/>
    <n v="1359147872"/>
    <d v="2016-12-29T17:35:30"/>
    <x v="607"/>
    <x v="3"/>
    <b v="0"/>
    <n v="59"/>
    <b v="1"/>
    <s v="publishing/nonfiction"/>
    <n v="77.271186440677965"/>
    <x v="3"/>
    <s v="nonfiction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3-02-24T16:04:32"/>
    <n v="1308496075"/>
    <d v="2013-01-25T16:04:32"/>
    <x v="608"/>
    <x v="5"/>
    <b v="0"/>
    <n v="62"/>
    <b v="1"/>
    <s v="publishing/nonfiction"/>
    <n v="57.338709677419352"/>
    <x v="3"/>
    <s v="nonfiction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1-08-04T10:07:55"/>
    <n v="1474884417"/>
    <d v="2011-06-19T10:07:55"/>
    <x v="609"/>
    <x v="7"/>
    <b v="0"/>
    <n v="105"/>
    <b v="1"/>
    <s v="publishing/nonfiction"/>
    <n v="53.19047619047619"/>
    <x v="3"/>
    <s v="nonfiction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6-10-16T06:00:00"/>
    <n v="1421330991"/>
    <d v="2016-09-26T05:06:57"/>
    <x v="566"/>
    <x v="3"/>
    <b v="0"/>
    <n v="26"/>
    <b v="1"/>
    <s v="publishing/nonfiction"/>
    <n v="492.30769230769232"/>
    <x v="3"/>
    <s v="nonfiction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5-02-14T09:09:51"/>
    <n v="1354816721"/>
    <d v="2015-01-15T09:09:51"/>
    <x v="610"/>
    <x v="1"/>
    <b v="0"/>
    <n v="49"/>
    <b v="1"/>
    <s v="publishing/nonfiction"/>
    <n v="42.346938775510203"/>
    <x v="3"/>
    <s v="nonfiction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1-05T12:58:41"/>
    <n v="1366381877"/>
    <d v="2012-12-06T12:58:41"/>
    <x v="611"/>
    <x v="6"/>
    <b v="0"/>
    <n v="68"/>
    <b v="1"/>
    <s v="publishing/nonfiction"/>
    <n v="37.466029411764708"/>
    <x v="3"/>
    <s v="nonfiction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3-05-19T19:41:00"/>
    <n v="1297880659"/>
    <d v="2013-04-19T09:31:17"/>
    <x v="612"/>
    <x v="5"/>
    <b v="0"/>
    <n v="22"/>
    <b v="1"/>
    <s v="publishing/nonfiction"/>
    <n v="37.454545454545453"/>
    <x v="3"/>
    <s v="nonfiction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1-04-18T12:24:19"/>
    <n v="1353547114"/>
    <d v="2011-02-16T13:24:19"/>
    <x v="613"/>
    <x v="7"/>
    <b v="0"/>
    <n v="18"/>
    <b v="1"/>
    <s v="publishing/nonfiction"/>
    <n v="33.055555555555557"/>
    <x v="3"/>
    <s v="nonfiction"/>
  </r>
  <r>
    <n v="1.02"/>
    <n v="758"/>
    <s v="Publish Waiting On Humanity"/>
    <s v="I am publishing my book, Waiting on Humanity and need some finishing funds to do so."/>
    <n v="2500"/>
    <n v="2550"/>
    <x v="0"/>
    <s v="US"/>
    <s v="USD"/>
    <n v="1286568268"/>
    <d v="2012-12-05T20:18:34"/>
    <n v="1283976268"/>
    <d v="2012-11-21T20:18:34"/>
    <x v="614"/>
    <x v="6"/>
    <b v="0"/>
    <n v="19"/>
    <b v="1"/>
    <s v="publishing/nonfiction"/>
    <n v="134.21052631578948"/>
    <x v="3"/>
    <s v="nonfiction"/>
  </r>
  <r>
    <n v="1.0192000000000001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0-10-08T15:04:28"/>
    <n v="1401436539"/>
    <d v="2010-09-08T15:04:28"/>
    <x v="615"/>
    <x v="8"/>
    <b v="0"/>
    <n v="99"/>
    <b v="1"/>
    <s v="publishing/nonfiction"/>
    <n v="51.474747474747474"/>
    <x v="3"/>
    <s v="nonfiction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4-07-09T02:55:39"/>
    <n v="1477592413"/>
    <d v="2014-05-30T02:55:39"/>
    <x v="40"/>
    <x v="4"/>
    <b v="0"/>
    <n v="0"/>
    <b v="0"/>
    <s v="publishing/fiction"/>
    <e v="#DIV/0!"/>
    <x v="3"/>
    <s v="fiction"/>
  </r>
  <r>
    <n v="4.7E-2"/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6-11-26T14:20:13"/>
    <n v="1388772126"/>
    <d v="2016-10-27T13:20:13"/>
    <x v="616"/>
    <x v="3"/>
    <b v="0"/>
    <n v="6"/>
    <b v="0"/>
    <s v="publishing/fiction"/>
    <n v="39.166666666666664"/>
    <x v="3"/>
    <s v="fiction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4-02-02T13:02:06"/>
    <n v="1479328570"/>
    <d v="2014-01-03T13:02:06"/>
    <x v="617"/>
    <x v="4"/>
    <b v="0"/>
    <n v="0"/>
    <b v="0"/>
    <s v="publishing/fiction"/>
    <e v="#DIV/0!"/>
    <x v="3"/>
    <s v="fiction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6-12-04T01:00:00"/>
    <n v="1373971408"/>
    <d v="2016-11-16T15:36:10"/>
    <x v="618"/>
    <x v="3"/>
    <b v="0"/>
    <n v="1"/>
    <b v="0"/>
    <s v="publishing/fiction"/>
    <n v="5"/>
    <x v="3"/>
    <s v="fiction"/>
  </r>
  <r>
    <n v="0"/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3-08-15T05:43:28"/>
    <n v="1439266161"/>
    <d v="2013-07-16T05:43:28"/>
    <x v="619"/>
    <x v="5"/>
    <b v="0"/>
    <n v="0"/>
    <b v="0"/>
    <s v="publishing/fiction"/>
    <e v="#DIV/0!"/>
    <x v="3"/>
    <s v="fiction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5-09-09T23:09:21"/>
    <n v="1411131684"/>
    <d v="2015-08-10T23:09:21"/>
    <x v="620"/>
    <x v="1"/>
    <b v="0"/>
    <n v="44"/>
    <b v="0"/>
    <s v="publishing/fiction"/>
    <n v="57.295454545454547"/>
    <x v="3"/>
    <s v="fiction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4-10-19T08:01:24"/>
    <n v="1421520483"/>
    <d v="2014-09-19T08:01:24"/>
    <x v="479"/>
    <x v="4"/>
    <b v="0"/>
    <n v="0"/>
    <b v="0"/>
    <s v="publishing/fiction"/>
    <e v="#DIV/0!"/>
    <x v="3"/>
    <s v="fiction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2-16T13:48:03"/>
    <n v="1429586810"/>
    <d v="2015-01-17T13:48:03"/>
    <x v="487"/>
    <x v="1"/>
    <b v="0"/>
    <n v="3"/>
    <b v="0"/>
    <s v="publishing/fiction"/>
    <n v="59"/>
    <x v="3"/>
    <s v="fiction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5-05-20T22:26:50"/>
    <n v="1384577890"/>
    <d v="2015-04-20T22:26:50"/>
    <x v="122"/>
    <x v="1"/>
    <b v="0"/>
    <n v="0"/>
    <b v="0"/>
    <s v="publishing/fiction"/>
    <e v="#DIV/0!"/>
    <x v="3"/>
    <s v="fiction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15T23:58:10"/>
    <n v="1385510094"/>
    <d v="2013-11-15T23:58:10"/>
    <x v="621"/>
    <x v="5"/>
    <b v="0"/>
    <n v="52"/>
    <b v="0"/>
    <s v="publishing/fiction"/>
    <n v="31.846153846153847"/>
    <x v="3"/>
    <s v="fiction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12-26T18:54:54"/>
    <n v="1358294369"/>
    <d v="2013-11-26T18:54:54"/>
    <x v="413"/>
    <x v="5"/>
    <b v="0"/>
    <n v="0"/>
    <b v="0"/>
    <s v="publishing/fiction"/>
    <e v="#DIV/0!"/>
    <x v="3"/>
    <s v="fiction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3-02-24T18:59:29"/>
    <n v="1449863202"/>
    <d v="2013-01-15T18:59:29"/>
    <x v="622"/>
    <x v="5"/>
    <b v="0"/>
    <n v="1"/>
    <b v="0"/>
    <s v="publishing/fiction"/>
    <n v="10"/>
    <x v="3"/>
    <s v="fiction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16-01-30T14:46:42"/>
    <n v="1252718519"/>
    <d v="2015-12-11T14:46:42"/>
    <x v="623"/>
    <x v="1"/>
    <b v="0"/>
    <n v="1"/>
    <b v="0"/>
    <s v="publishing/fiction"/>
    <n v="50"/>
    <x v="3"/>
    <s v="fiction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09-10-31T22:59:00"/>
    <n v="1428341985"/>
    <d v="2009-09-11T20:21:59"/>
    <x v="624"/>
    <x v="9"/>
    <b v="0"/>
    <n v="2"/>
    <b v="0"/>
    <s v="publishing/fiction"/>
    <n v="16"/>
    <x v="3"/>
    <s v="fiction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5-05-10T18:01:00"/>
    <n v="1390589018"/>
    <d v="2015-04-06T12:39:45"/>
    <x v="545"/>
    <x v="1"/>
    <b v="0"/>
    <n v="9"/>
    <b v="0"/>
    <s v="publishing/fiction"/>
    <n v="39"/>
    <x v="3"/>
    <s v="fiction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4-02-23T13:43:38"/>
    <n v="1321406795"/>
    <d v="2014-01-24T13:43:38"/>
    <x v="66"/>
    <x v="4"/>
    <b v="0"/>
    <n v="5"/>
    <b v="0"/>
    <s v="publishing/fiction"/>
    <n v="34"/>
    <x v="3"/>
    <s v="fiction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1-12-15T20:26:35"/>
    <n v="1441297645"/>
    <d v="2011-11-15T20:26:35"/>
    <x v="218"/>
    <x v="7"/>
    <b v="0"/>
    <n v="57"/>
    <b v="0"/>
    <s v="publishing/fiction"/>
    <n v="63.122807017543863"/>
    <x v="3"/>
    <s v="fiction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5-10-11T00:00:00"/>
    <n v="1372721577"/>
    <d v="2015-09-03T11:27:25"/>
    <x v="625"/>
    <x v="1"/>
    <b v="0"/>
    <n v="3"/>
    <b v="0"/>
    <s v="publishing/fiction"/>
    <n v="7"/>
    <x v="3"/>
    <s v="fiction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3-07-31T18:32:57"/>
    <n v="1396284680"/>
    <d v="2013-07-01T18:32:57"/>
    <x v="384"/>
    <x v="5"/>
    <b v="0"/>
    <n v="1"/>
    <b v="0"/>
    <s v="publishing/fiction"/>
    <n v="2"/>
    <x v="3"/>
    <s v="fiction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4-04-30T11:51:20"/>
    <n v="1284567905"/>
    <d v="2014-03-31T11:51:20"/>
    <x v="626"/>
    <x v="4"/>
    <b v="0"/>
    <n v="6"/>
    <b v="0"/>
    <s v="publishing/fiction"/>
    <n v="66.666666666666671"/>
    <x v="3"/>
    <s v="fiction"/>
  </r>
  <r>
    <n v="1.04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0-10-14T23:00:00"/>
    <n v="1301847025"/>
    <d v="2010-09-15T11:25:05"/>
    <x v="627"/>
    <x v="8"/>
    <b v="0"/>
    <n v="27"/>
    <b v="1"/>
    <s v="music/rock"/>
    <n v="38.518518518518519"/>
    <x v="4"/>
    <s v="rock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1-05-03T11:10:25"/>
    <n v="1368057674"/>
    <d v="2011-04-03T11:10:25"/>
    <x v="628"/>
    <x v="7"/>
    <b v="0"/>
    <n v="25"/>
    <b v="1"/>
    <s v="music/rock"/>
    <n v="42.609200000000001"/>
    <x v="4"/>
    <s v="rock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3-06-07T19:01:14"/>
    <n v="1343326302"/>
    <d v="2013-05-08T19:01:14"/>
    <x v="87"/>
    <x v="5"/>
    <b v="0"/>
    <n v="14"/>
    <b v="1"/>
    <s v="music/rock"/>
    <n v="50"/>
    <x v="4"/>
    <s v="rock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8-25T13:11:42"/>
    <n v="1332182049"/>
    <d v="2012-07-26T13:11:42"/>
    <x v="629"/>
    <x v="6"/>
    <b v="0"/>
    <n v="35"/>
    <b v="1"/>
    <s v="music/rock"/>
    <n v="63.485714285714288"/>
    <x v="4"/>
    <s v="rock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2-04-27T17:00:00"/>
    <n v="1391571319"/>
    <d v="2012-03-19T13:34:09"/>
    <x v="104"/>
    <x v="6"/>
    <b v="0"/>
    <n v="10"/>
    <b v="1"/>
    <s v="music/rock"/>
    <n v="102.5"/>
    <x v="4"/>
    <s v="rock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4-03-16T21:35:19"/>
    <n v="1359468915"/>
    <d v="2014-02-04T22:35:19"/>
    <x v="630"/>
    <x v="4"/>
    <b v="0"/>
    <n v="29"/>
    <b v="1"/>
    <s v="music/rock"/>
    <n v="31.142758620689655"/>
    <x v="4"/>
    <s v="rock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3-02-28T09:15:15"/>
    <n v="1331774434"/>
    <d v="2013-01-29T09:15:15"/>
    <x v="631"/>
    <x v="5"/>
    <b v="0"/>
    <n v="44"/>
    <b v="1"/>
    <s v="music/rock"/>
    <n v="162.27272727272728"/>
    <x v="4"/>
    <s v="rock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2-05-11T10:47:00"/>
    <n v="1380726226"/>
    <d v="2012-03-14T20:20:34"/>
    <x v="632"/>
    <x v="6"/>
    <b v="0"/>
    <n v="17"/>
    <b v="1"/>
    <s v="music/rock"/>
    <n v="80.588235294117652"/>
    <x v="4"/>
    <s v="rock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3-11-01T10:03:46"/>
    <n v="1338336588"/>
    <d v="2013-10-02T10:03:46"/>
    <x v="633"/>
    <x v="5"/>
    <b v="0"/>
    <n v="34"/>
    <b v="1"/>
    <s v="music/rock"/>
    <n v="59.85441176470588"/>
    <x v="4"/>
    <s v="rock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2-07-06T22:59:00"/>
    <n v="1357187280"/>
    <d v="2012-05-29T19:09:48"/>
    <x v="634"/>
    <x v="6"/>
    <b v="0"/>
    <n v="14"/>
    <b v="1"/>
    <s v="music/rock"/>
    <n v="132.85714285714286"/>
    <x v="4"/>
    <s v="rock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21T02:59:00"/>
    <n v="1357088939"/>
    <d v="2013-01-02T23:28:00"/>
    <x v="635"/>
    <x v="5"/>
    <b v="0"/>
    <n v="156"/>
    <b v="1"/>
    <s v="music/rock"/>
    <n v="92.547820512820508"/>
    <x v="4"/>
    <s v="rock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01-31T20:08:59"/>
    <n v="1381430646"/>
    <d v="2013-01-01T20:08:59"/>
    <x v="636"/>
    <x v="5"/>
    <b v="0"/>
    <n v="128"/>
    <b v="1"/>
    <s v="music/rock"/>
    <n v="60.859375"/>
    <x v="4"/>
    <s v="rock"/>
  </r>
  <r>
    <n v="1.0044440000000001"/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13T00:59:00"/>
    <n v="1381265883"/>
    <d v="2013-10-10T13:44:06"/>
    <x v="108"/>
    <x v="5"/>
    <b v="0"/>
    <n v="60"/>
    <b v="1"/>
    <s v="music/rock"/>
    <n v="41.851833333333339"/>
    <x v="4"/>
    <s v="rock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11-07T16:58:03"/>
    <n v="1371491244"/>
    <d v="2013-10-08T15:58:03"/>
    <x v="637"/>
    <x v="5"/>
    <b v="0"/>
    <n v="32"/>
    <b v="1"/>
    <s v="music/rock"/>
    <n v="88.325937499999995"/>
    <x v="4"/>
    <s v="rock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3-07-02T23:59:00"/>
    <n v="1310438737"/>
    <d v="2013-06-17T12:47:24"/>
    <x v="638"/>
    <x v="5"/>
    <b v="0"/>
    <n v="53"/>
    <b v="1"/>
    <s v="music/rock"/>
    <n v="158.96226415094338"/>
    <x v="4"/>
    <s v="rock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1-09-05T12:06:00"/>
    <n v="1330094566"/>
    <d v="2011-07-11T21:45:37"/>
    <x v="639"/>
    <x v="7"/>
    <b v="0"/>
    <n v="184"/>
    <b v="1"/>
    <s v="music/rock"/>
    <n v="85.054347826086953"/>
    <x v="4"/>
    <s v="rock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2-04-06T23:59:00"/>
    <n v="1376687485"/>
    <d v="2012-02-24T09:42:46"/>
    <x v="640"/>
    <x v="6"/>
    <b v="0"/>
    <n v="90"/>
    <b v="1"/>
    <s v="music/rock"/>
    <n v="112.61111111111111"/>
    <x v="4"/>
    <s v="rock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3-09-15T16:10:00"/>
    <n v="1332978688"/>
    <d v="2013-08-16T16:11:25"/>
    <x v="641"/>
    <x v="5"/>
    <b v="0"/>
    <n v="71"/>
    <b v="1"/>
    <s v="music/rock"/>
    <n v="45.436619718309856"/>
    <x v="4"/>
    <s v="rock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2-04-28T23:00:00"/>
    <n v="1409494187"/>
    <d v="2012-03-28T18:51:28"/>
    <x v="75"/>
    <x v="6"/>
    <b v="0"/>
    <n v="87"/>
    <b v="1"/>
    <s v="music/rock"/>
    <n v="46.218390804597703"/>
    <x v="4"/>
    <s v="rock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4-09-30T09:09:47"/>
    <n v="1332950446"/>
    <d v="2014-08-31T09:09:47"/>
    <x v="127"/>
    <x v="4"/>
    <b v="0"/>
    <n v="28"/>
    <b v="1"/>
    <s v="music/rock"/>
    <n v="178.60714285714286"/>
    <x v="4"/>
    <s v="rock"/>
  </r>
  <r>
    <n v="1.5213333333333334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2-04-27T11:00:46"/>
    <n v="1407839054"/>
    <d v="2012-03-28T11:00:46"/>
    <x v="75"/>
    <x v="6"/>
    <b v="0"/>
    <n v="56"/>
    <b v="1"/>
    <s v="music/rock"/>
    <n v="40.75"/>
    <x v="4"/>
    <s v="rock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4-09-11T05:24:14"/>
    <n v="1306955120"/>
    <d v="2014-08-12T05:24:14"/>
    <x v="372"/>
    <x v="4"/>
    <b v="0"/>
    <n v="51"/>
    <b v="1"/>
    <s v="music/rock"/>
    <n v="43.733921568627444"/>
    <x v="4"/>
    <s v="rock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1-07-01T14:05:20"/>
    <n v="1343867524"/>
    <d v="2011-06-01T14:05:20"/>
    <x v="642"/>
    <x v="7"/>
    <b v="0"/>
    <n v="75"/>
    <b v="1"/>
    <s v="music/rock"/>
    <n v="81.066666666666663"/>
    <x v="4"/>
    <s v="rock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2-09-16T23:05:00"/>
    <n v="1304376478"/>
    <d v="2012-08-01T19:32:04"/>
    <x v="643"/>
    <x v="6"/>
    <b v="0"/>
    <n v="38"/>
    <b v="1"/>
    <s v="music/rock"/>
    <n v="74.60526315789474"/>
    <x v="4"/>
    <s v="rock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5-28T20:00:00"/>
    <n v="1309919526"/>
    <d v="2011-05-02T17:47:58"/>
    <x v="644"/>
    <x v="7"/>
    <b v="0"/>
    <n v="18"/>
    <b v="1"/>
    <s v="music/rock"/>
    <n v="305.55555555555554"/>
    <x v="4"/>
    <s v="rock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22T22:59:00"/>
    <n v="1306525512"/>
    <d v="2011-07-05T21:32:06"/>
    <x v="645"/>
    <x v="7"/>
    <b v="0"/>
    <n v="54"/>
    <b v="1"/>
    <s v="music/rock"/>
    <n v="58.333333333333336"/>
    <x v="4"/>
    <s v="rock"/>
  </r>
  <r>
    <n v="1.0443750000000001"/>
    <n v="806"/>
    <s v="Golden Animals NEW Album!"/>
    <s v="Help Golden Animals finish their NEW Album!"/>
    <n v="8000"/>
    <n v="8355"/>
    <x v="0"/>
    <s v="US"/>
    <s v="USD"/>
    <n v="1315413339"/>
    <d v="2011-07-16T18:00:00"/>
    <n v="1312821339"/>
    <d v="2011-05-27T14:45:12"/>
    <x v="646"/>
    <x v="7"/>
    <b v="0"/>
    <n v="71"/>
    <b v="1"/>
    <s v="music/rock"/>
    <n v="117.67605633802818"/>
    <x v="4"/>
    <s v="rock"/>
  </r>
  <r>
    <n v="1.05125"/>
    <n v="807"/>
    <s v="Sic Vita - New EP Release - 2017"/>
    <s v="Join the Sic Vita family and lend a hand as we create a new album!"/>
    <n v="4000"/>
    <n v="4205"/>
    <x v="0"/>
    <s v="US"/>
    <s v="USD"/>
    <n v="1488333600"/>
    <d v="2011-09-07T11:35:39"/>
    <n v="1485270311"/>
    <d v="2011-08-08T11:35:39"/>
    <x v="350"/>
    <x v="7"/>
    <b v="0"/>
    <n v="57"/>
    <b v="1"/>
    <s v="music/rock"/>
    <n v="73.771929824561397"/>
    <x v="4"/>
    <s v="rock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7-02-28T21:00:00"/>
    <n v="1416363886"/>
    <d v="2017-01-24T10:05:11"/>
    <x v="254"/>
    <x v="2"/>
    <b v="0"/>
    <n v="43"/>
    <b v="1"/>
    <s v="music/rock"/>
    <n v="104.65116279069767"/>
    <x v="4"/>
    <s v="rock"/>
  </r>
  <r>
    <n v="1.03775"/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12-21T23:59:00"/>
    <n v="1387569630"/>
    <d v="2014-11-18T21:24:46"/>
    <x v="647"/>
    <x v="4"/>
    <b v="0"/>
    <n v="52"/>
    <b v="1"/>
    <s v="music/rock"/>
    <n v="79.82692307692308"/>
    <x v="4"/>
    <s v="rock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4-01-19T15:00:30"/>
    <n v="1343870462"/>
    <d v="2013-12-20T15:00:30"/>
    <x v="648"/>
    <x v="5"/>
    <b v="0"/>
    <n v="27"/>
    <b v="1"/>
    <s v="music/rock"/>
    <n v="58.333333333333336"/>
    <x v="4"/>
    <s v="rock"/>
  </r>
  <r>
    <n v="1.04"/>
    <n v="811"/>
    <s v="Love Water Tour"/>
    <s v="We need your financial support to cover the tour costs!  (Sound, lights, travel, stage design)"/>
    <n v="1000"/>
    <n v="1040"/>
    <x v="0"/>
    <s v="US"/>
    <s v="USD"/>
    <n v="1373475120"/>
    <d v="2012-08-31T20:21:02"/>
    <n v="1371569202"/>
    <d v="2012-08-01T20:21:02"/>
    <x v="643"/>
    <x v="6"/>
    <b v="0"/>
    <n v="12"/>
    <b v="1"/>
    <s v="music/rock"/>
    <n v="86.666666666666671"/>
    <x v="4"/>
    <s v="rock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7-10T11:52:00"/>
    <n v="1357604752"/>
    <d v="2013-06-18T10:26:42"/>
    <x v="649"/>
    <x v="5"/>
    <b v="0"/>
    <n v="33"/>
    <b v="1"/>
    <s v="music/rock"/>
    <n v="27.606060606060606"/>
    <x v="4"/>
    <s v="rock"/>
  </r>
  <r>
    <n v="1.59996"/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3-03-01T08:58:00"/>
    <n v="1340233365"/>
    <d v="2013-01-07T19:25:52"/>
    <x v="650"/>
    <x v="5"/>
    <b v="0"/>
    <n v="96"/>
    <b v="1"/>
    <s v="music/rock"/>
    <n v="24.999375000000001"/>
    <x v="4"/>
    <s v="rock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2-07-20T18:02:45"/>
    <n v="1305568201"/>
    <d v="2012-06-20T18:02:45"/>
    <x v="651"/>
    <x v="6"/>
    <b v="0"/>
    <n v="28"/>
    <b v="1"/>
    <s v="music/rock"/>
    <n v="45.464285714285715"/>
    <x v="4"/>
    <s v="rock"/>
  </r>
  <r>
    <n v="1.07"/>
    <n v="815"/>
    <s v="Some Late Help for The Early Reset"/>
    <s v="Be a part of helping The Early Reset finish their new 7 song EP."/>
    <n v="4000"/>
    <n v="4280"/>
    <x v="0"/>
    <s v="US"/>
    <s v="USD"/>
    <n v="1414879303"/>
    <d v="2011-05-31T13:04:00"/>
    <n v="1412287303"/>
    <d v="2011-05-16T12:50:01"/>
    <x v="652"/>
    <x v="7"/>
    <b v="0"/>
    <n v="43"/>
    <b v="1"/>
    <s v="music/rock"/>
    <n v="99.534883720930239"/>
    <x v="4"/>
    <s v="rock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4-11-01T17:01:43"/>
    <n v="1362776043"/>
    <d v="2014-10-02T17:01:43"/>
    <x v="653"/>
    <x v="4"/>
    <b v="0"/>
    <n v="205"/>
    <b v="1"/>
    <s v="music/rock"/>
    <n v="39.31"/>
    <x v="4"/>
    <s v="rock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3-04-09T01:30:00"/>
    <n v="1326810211"/>
    <d v="2013-03-08T15:54:03"/>
    <x v="654"/>
    <x v="5"/>
    <b v="0"/>
    <n v="23"/>
    <b v="1"/>
    <s v="music/rock"/>
    <n v="89.419999999999987"/>
    <x v="4"/>
    <s v="rock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3-10T23:59:00"/>
    <n v="1343682681"/>
    <d v="2012-01-17T09:23:31"/>
    <x v="655"/>
    <x v="6"/>
    <b v="0"/>
    <n v="19"/>
    <b v="1"/>
    <s v="music/rock"/>
    <n v="28.684210526315791"/>
    <x v="4"/>
    <s v="rock"/>
  </r>
  <r>
    <n v="1.0874999999999999"/>
    <n v="819"/>
    <s v="Winter Tour"/>
    <s v="We are touring the Southeast in support of our new EP"/>
    <n v="400"/>
    <n v="435"/>
    <x v="0"/>
    <s v="US"/>
    <s v="USD"/>
    <n v="1387601040"/>
    <d v="2012-08-07T12:01:00"/>
    <n v="1386806254"/>
    <d v="2012-07-30T16:11:21"/>
    <x v="656"/>
    <x v="6"/>
    <b v="0"/>
    <n v="14"/>
    <b v="1"/>
    <s v="music/rock"/>
    <n v="31.071428571428573"/>
    <x v="4"/>
    <s v="rock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3-12-20T23:44:00"/>
    <n v="1399666342"/>
    <d v="2013-12-11T18:57:34"/>
    <x v="657"/>
    <x v="5"/>
    <b v="0"/>
    <n v="38"/>
    <b v="1"/>
    <s v="music/rock"/>
    <n v="70.55263157894737"/>
    <x v="4"/>
    <s v="rock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4-06-09T00:00:00"/>
    <n v="1427753265"/>
    <d v="2014-05-09T15:12:22"/>
    <x v="658"/>
    <x v="4"/>
    <b v="0"/>
    <n v="78"/>
    <b v="1"/>
    <s v="music/rock"/>
    <n v="224.12820512820514"/>
    <x v="4"/>
    <s v="rock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5-05-03T23:01:00"/>
    <n v="1346885050"/>
    <d v="2015-03-30T17:07:45"/>
    <x v="306"/>
    <x v="1"/>
    <b v="0"/>
    <n v="69"/>
    <b v="1"/>
    <s v="music/rock"/>
    <n v="51.811594202898547"/>
    <x v="4"/>
    <s v="rock"/>
  </r>
  <r>
    <n v="1.7949999999999999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2-10-05T17:44:10"/>
    <n v="1424474452"/>
    <d v="2012-09-05T17:44:10"/>
    <x v="659"/>
    <x v="6"/>
    <b v="0"/>
    <n v="33"/>
    <b v="1"/>
    <s v="music/rock"/>
    <n v="43.515151515151516"/>
    <x v="4"/>
    <s v="rock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5-03-22T17:20:52"/>
    <n v="1268459318"/>
    <d v="2015-02-20T18:20:52"/>
    <x v="500"/>
    <x v="1"/>
    <b v="0"/>
    <n v="54"/>
    <b v="1"/>
    <s v="music/rock"/>
    <n v="39.816666666666663"/>
    <x v="4"/>
    <s v="rock"/>
  </r>
  <r>
    <n v="1.0043200000000001"/>
    <n v="825"/>
    <s v="KILL FREEMAN"/>
    <s v="Kickstarting Kill Freeman independently. Help fund the New Record, Video and Live Shows."/>
    <n v="12500"/>
    <n v="12554"/>
    <x v="0"/>
    <s v="US"/>
    <s v="USD"/>
    <n v="1351495284"/>
    <d v="2010-04-18T01:59:00"/>
    <n v="1349335284"/>
    <d v="2010-03-13T00:48:38"/>
    <x v="660"/>
    <x v="8"/>
    <b v="0"/>
    <n v="99"/>
    <b v="1"/>
    <s v="music/rock"/>
    <n v="126.8080808080808"/>
    <x v="4"/>
    <s v="rock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10-29T02:21:24"/>
    <n v="1330908930"/>
    <d v="2012-10-04T02:21:24"/>
    <x v="661"/>
    <x v="6"/>
    <b v="0"/>
    <n v="49"/>
    <b v="1"/>
    <s v="music/rock"/>
    <n v="113.87755102040816"/>
    <x v="4"/>
    <s v="rock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3-25T18:55:30"/>
    <n v="1326972107"/>
    <d v="2012-03-04T19:55:30"/>
    <x v="662"/>
    <x v="6"/>
    <b v="0"/>
    <n v="11"/>
    <b v="1"/>
    <s v="music/rock"/>
    <n v="28.181818181818183"/>
    <x v="4"/>
    <s v="rock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2-14T14:49:00"/>
    <n v="1339549982"/>
    <d v="2012-01-19T06:21:47"/>
    <x v="663"/>
    <x v="6"/>
    <b v="0"/>
    <n v="38"/>
    <b v="1"/>
    <s v="music/rock"/>
    <n v="36.60526315789474"/>
    <x v="4"/>
    <s v="rock"/>
  </r>
  <r>
    <n v="1.04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2-06-25T11:24:00"/>
    <n v="1463253240"/>
    <d v="2012-06-12T20:13:02"/>
    <x v="664"/>
    <x v="6"/>
    <b v="0"/>
    <n v="16"/>
    <b v="1"/>
    <s v="music/rock"/>
    <n v="32.5"/>
    <x v="4"/>
    <s v="rock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6-07-13T14:14:00"/>
    <n v="1361363825"/>
    <d v="2016-05-14T14:14:00"/>
    <x v="564"/>
    <x v="3"/>
    <b v="0"/>
    <n v="32"/>
    <b v="1"/>
    <s v="music/rock"/>
    <n v="60.65625"/>
    <x v="4"/>
    <s v="rock"/>
  </r>
  <r>
    <n v="2.3333333333333335"/>
    <n v="831"/>
    <s v="Let The 7Horse Run!"/>
    <s v="7Horse is a new band with a self-funded album and a show they want to rock in your town!"/>
    <n v="1500"/>
    <n v="3500"/>
    <x v="0"/>
    <s v="US"/>
    <s v="USD"/>
    <n v="1335540694"/>
    <d v="2013-03-22T06:37:05"/>
    <n v="1332948694"/>
    <d v="2013-02-20T07:37:05"/>
    <x v="665"/>
    <x v="5"/>
    <b v="0"/>
    <n v="20"/>
    <b v="1"/>
    <s v="music/rock"/>
    <n v="175"/>
    <x v="4"/>
    <s v="rock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4-27T10:31:34"/>
    <n v="1321978335"/>
    <d v="2012-03-28T10:31:34"/>
    <x v="75"/>
    <x v="6"/>
    <b v="0"/>
    <n v="154"/>
    <b v="1"/>
    <s v="music/rock"/>
    <n v="97.993896103896105"/>
    <x v="4"/>
    <s v="rock"/>
  </r>
  <r>
    <n v="1.0166666666666666"/>
    <n v="833"/>
    <s v="Ragman Rolls"/>
    <s v="This is an American rock album."/>
    <n v="6000"/>
    <n v="6100"/>
    <x v="0"/>
    <s v="US"/>
    <s v="USD"/>
    <n v="1397941475"/>
    <d v="2012-01-21T03:13:00"/>
    <n v="1395349475"/>
    <d v="2011-11-22T11:12:15"/>
    <x v="666"/>
    <x v="7"/>
    <b v="0"/>
    <n v="41"/>
    <b v="1"/>
    <s v="music/rock"/>
    <n v="148.78048780487805"/>
    <x v="4"/>
    <s v="rock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4-04-19T16:04:35"/>
    <n v="1369770292"/>
    <d v="2014-03-20T16:04:35"/>
    <x v="667"/>
    <x v="4"/>
    <b v="0"/>
    <n v="75"/>
    <b v="1"/>
    <s v="music/rock"/>
    <n v="96.08"/>
    <x v="4"/>
    <s v="rock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3-06-30T22:59:00"/>
    <n v="1333709958"/>
    <d v="2013-05-28T14:44:52"/>
    <x v="668"/>
    <x v="5"/>
    <b v="0"/>
    <n v="40"/>
    <b v="1"/>
    <s v="music/rock"/>
    <n v="58.625"/>
    <x v="4"/>
    <s v="rock"/>
  </r>
  <r>
    <n v="1.009304"/>
    <n v="836"/>
    <s v="DESMADRE Full Album + Press Kit"/>
    <s v="An album you can bring home to mom."/>
    <n v="5000"/>
    <n v="5046.5200000000004"/>
    <x v="0"/>
    <s v="US"/>
    <s v="USD"/>
    <n v="1381108918"/>
    <d v="2012-05-18T22:00:00"/>
    <n v="1378516918"/>
    <d v="2012-04-06T05:59:18"/>
    <x v="669"/>
    <x v="6"/>
    <b v="0"/>
    <n v="46"/>
    <b v="1"/>
    <s v="music/rock"/>
    <n v="109.70695652173914"/>
    <x v="4"/>
    <s v="rock"/>
  </r>
  <r>
    <n v="1.218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3-10-06T20:21:58"/>
    <n v="1396396662"/>
    <d v="2013-09-06T20:21:58"/>
    <x v="670"/>
    <x v="5"/>
    <b v="0"/>
    <n v="62"/>
    <b v="1"/>
    <s v="music/rock"/>
    <n v="49.112903225806448"/>
    <x v="4"/>
    <s v="rock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4-05-01T18:57:42"/>
    <n v="1324243985"/>
    <d v="2014-04-01T18:57:42"/>
    <x v="671"/>
    <x v="4"/>
    <b v="0"/>
    <n v="61"/>
    <b v="1"/>
    <s v="music/rock"/>
    <n v="47.672131147540981"/>
    <x v="4"/>
    <s v="rock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1-17T16:33:05"/>
    <n v="1345745956"/>
    <d v="2011-12-18T16:33:05"/>
    <x v="672"/>
    <x v="7"/>
    <b v="0"/>
    <n v="96"/>
    <b v="1"/>
    <s v="music/rock"/>
    <n v="60.737812499999997"/>
    <x v="4"/>
    <s v="rock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2-09-22T13:19:16"/>
    <n v="1472102787"/>
    <d v="2012-08-23T13:19:16"/>
    <x v="343"/>
    <x v="6"/>
    <b v="0"/>
    <n v="190"/>
    <b v="1"/>
    <s v="music/metal"/>
    <n v="63.37715789473684"/>
    <x v="4"/>
    <s v="metal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6-09-24T00:26:27"/>
    <n v="1413058063"/>
    <d v="2016-08-25T00:26:27"/>
    <x v="673"/>
    <x v="3"/>
    <b v="1"/>
    <n v="94"/>
    <b v="1"/>
    <s v="music/metal"/>
    <n v="53.893617021276597"/>
    <x v="4"/>
    <s v="metal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4-11-10T16:07:43"/>
    <n v="1378735983"/>
    <d v="2014-10-11T15:07:43"/>
    <x v="674"/>
    <x v="4"/>
    <b v="1"/>
    <n v="39"/>
    <b v="1"/>
    <s v="music/metal"/>
    <n v="66.871794871794876"/>
    <x v="4"/>
    <s v="metal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3-10-13T22:59:00"/>
    <n v="1479708680"/>
    <d v="2013-09-09T09:13:03"/>
    <x v="351"/>
    <x v="5"/>
    <b v="0"/>
    <n v="127"/>
    <b v="1"/>
    <s v="music/metal"/>
    <n v="63.102362204724407"/>
    <x v="4"/>
    <s v="metal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6-12-08T03:00:00"/>
    <n v="1411489552"/>
    <d v="2016-11-21T01:11:20"/>
    <x v="675"/>
    <x v="3"/>
    <b v="1"/>
    <n v="159"/>
    <b v="1"/>
    <s v="music/metal"/>
    <n v="36.628930817610062"/>
    <x v="4"/>
    <s v="metal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4-10-31T23:59:00"/>
    <n v="1469595396"/>
    <d v="2014-09-23T11:25:52"/>
    <x v="130"/>
    <x v="4"/>
    <b v="0"/>
    <n v="177"/>
    <b v="1"/>
    <s v="music/metal"/>
    <n v="34.005706214689269"/>
    <x v="4"/>
    <s v="metal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6-09-04T22:59:00"/>
    <n v="1393233855"/>
    <d v="2016-07-26T23:56:36"/>
    <x v="676"/>
    <x v="3"/>
    <b v="0"/>
    <n v="47"/>
    <b v="1"/>
    <s v="music/metal"/>
    <n v="28.553404255319148"/>
    <x v="4"/>
    <s v="metal"/>
  </r>
  <r>
    <n v="1"/>
    <n v="847"/>
    <s v="CENTROPYMUSIC"/>
    <s v="MUSIC WITH MEANING!  MUSIC THAT MATTERS!!!"/>
    <n v="10"/>
    <n v="10"/>
    <x v="0"/>
    <s v="US"/>
    <s v="USD"/>
    <n v="1436555376"/>
    <d v="2014-03-10T09:00:00"/>
    <n v="1433963376"/>
    <d v="2014-02-24T04:24:15"/>
    <x v="677"/>
    <x v="4"/>
    <b v="0"/>
    <n v="1"/>
    <b v="1"/>
    <s v="music/metal"/>
    <n v="10"/>
    <x v="4"/>
    <s v="metal"/>
  </r>
  <r>
    <n v="1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7-10T14:09:36"/>
    <n v="1426446033"/>
    <d v="2015-06-10T14:09:36"/>
    <x v="193"/>
    <x v="1"/>
    <b v="0"/>
    <n v="16"/>
    <b v="1"/>
    <s v="music/metal"/>
    <n v="18.75"/>
    <x v="4"/>
    <s v="metal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4-14T14:00:33"/>
    <n v="1424057664"/>
    <d v="2015-03-15T14:00:33"/>
    <x v="322"/>
    <x v="1"/>
    <b v="0"/>
    <n v="115"/>
    <b v="1"/>
    <s v="music/metal"/>
    <n v="41.704347826086959"/>
    <x v="4"/>
    <s v="metal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5-03-15T21:34:24"/>
    <n v="1458762717"/>
    <d v="2015-02-15T22:34:24"/>
    <x v="678"/>
    <x v="1"/>
    <b v="0"/>
    <n v="133"/>
    <b v="1"/>
    <s v="music/metal"/>
    <n v="46.669172932330824"/>
    <x v="4"/>
    <s v="metal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4-24T23:59:00"/>
    <n v="1464815253"/>
    <d v="2016-03-23T14:51:57"/>
    <x v="679"/>
    <x v="3"/>
    <b v="0"/>
    <n v="70"/>
    <b v="1"/>
    <s v="music/metal"/>
    <n v="37.271428571428572"/>
    <x v="4"/>
    <s v="metal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07-31T14:45:00"/>
    <n v="1476386395"/>
    <d v="2016-06-01T16:07:33"/>
    <x v="680"/>
    <x v="3"/>
    <b v="0"/>
    <n v="62"/>
    <b v="1"/>
    <s v="music/metal"/>
    <n v="59.258064516129032"/>
    <x v="4"/>
    <s v="metal"/>
  </r>
  <r>
    <n v="1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6-10-24T16:00:00"/>
    <n v="1421524709"/>
    <d v="2016-10-13T14:19:55"/>
    <x v="681"/>
    <x v="3"/>
    <b v="0"/>
    <n v="10"/>
    <b v="1"/>
    <s v="music/metal"/>
    <n v="30"/>
    <x v="4"/>
    <s v="metal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5-02-16T14:58:29"/>
    <n v="1480309546"/>
    <d v="2015-01-17T14:58:29"/>
    <x v="487"/>
    <x v="1"/>
    <b v="0"/>
    <n v="499"/>
    <b v="1"/>
    <s v="music/metal"/>
    <n v="65.8623246492986"/>
    <x v="4"/>
    <s v="metal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12-28T00:05:46"/>
    <n v="1466737217"/>
    <d v="2016-11-28T00:05:46"/>
    <x v="682"/>
    <x v="3"/>
    <b v="0"/>
    <n v="47"/>
    <b v="1"/>
    <s v="music/metal"/>
    <n v="31.914893617021278"/>
    <x v="4"/>
    <s v="metal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07-23T22:00:17"/>
    <n v="1472282956"/>
    <d v="2016-06-23T22:00:17"/>
    <x v="683"/>
    <x v="3"/>
    <b v="0"/>
    <n v="28"/>
    <b v="1"/>
    <s v="music/metal"/>
    <n v="19.464285714285715"/>
    <x v="4"/>
    <s v="metal"/>
  </r>
  <r>
    <n v="1"/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6-10-25T14:00:00"/>
    <n v="1444831031"/>
    <d v="2016-08-27T02:29:16"/>
    <x v="684"/>
    <x v="3"/>
    <b v="0"/>
    <n v="24"/>
    <b v="1"/>
    <s v="music/metal"/>
    <n v="50"/>
    <x v="4"/>
    <s v="metal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11-25T09:57:11"/>
    <n v="1426528418"/>
    <d v="2015-10-14T08:57:11"/>
    <x v="84"/>
    <x v="1"/>
    <b v="0"/>
    <n v="76"/>
    <b v="1"/>
    <s v="music/metal"/>
    <n v="22.737763157894737"/>
    <x v="4"/>
    <s v="metal"/>
  </r>
  <r>
    <n v="1.0467500000000001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4-15T17:59:00"/>
    <n v="1430768468"/>
    <d v="2015-03-16T12:53:38"/>
    <x v="200"/>
    <x v="1"/>
    <b v="0"/>
    <n v="98"/>
    <b v="1"/>
    <s v="music/metal"/>
    <n v="42.724489795918366"/>
    <x v="4"/>
    <s v="metal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5-06-03T19:00:00"/>
    <n v="1382528113"/>
    <d v="2015-05-04T14:41:08"/>
    <x v="685"/>
    <x v="1"/>
    <b v="0"/>
    <n v="48"/>
    <b v="0"/>
    <s v="music/jazz"/>
    <n v="52.916666666666664"/>
    <x v="4"/>
    <s v="jazz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3-11-22T07:35:13"/>
    <n v="1471475404"/>
    <d v="2013-10-23T06:35:13"/>
    <x v="686"/>
    <x v="5"/>
    <b v="0"/>
    <n v="2"/>
    <b v="0"/>
    <s v="music/jazz"/>
    <n v="50.5"/>
    <x v="4"/>
    <s v="jazz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6-09-16T18:10:04"/>
    <n v="1381583948"/>
    <d v="2016-08-17T18:10:04"/>
    <x v="687"/>
    <x v="3"/>
    <b v="0"/>
    <n v="4"/>
    <b v="0"/>
    <s v="music/jazz"/>
    <n v="42.5"/>
    <x v="4"/>
    <s v="jazz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3-11-11T09:19:08"/>
    <n v="1326422966"/>
    <d v="2013-10-12T08:19:08"/>
    <x v="688"/>
    <x v="5"/>
    <b v="0"/>
    <n v="5"/>
    <b v="0"/>
    <s v="music/jazz"/>
    <n v="18"/>
    <x v="4"/>
    <s v="jazz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2-02-11T21:49:26"/>
    <n v="1379990038"/>
    <d v="2012-01-12T21:49:26"/>
    <x v="689"/>
    <x v="6"/>
    <b v="0"/>
    <n v="79"/>
    <b v="0"/>
    <s v="music/jazz"/>
    <n v="34.177215189873415"/>
    <x v="4"/>
    <s v="jazz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10-16T04:59:00"/>
    <n v="1353177197"/>
    <d v="2013-09-23T21:33:58"/>
    <x v="690"/>
    <x v="5"/>
    <b v="0"/>
    <n v="2"/>
    <b v="0"/>
    <s v="music/jazz"/>
    <n v="22.5"/>
    <x v="4"/>
    <s v="jazz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3-01-16T13:33:17"/>
    <n v="1421853518"/>
    <d v="2012-11-17T13:33:17"/>
    <x v="691"/>
    <x v="6"/>
    <b v="0"/>
    <n v="11"/>
    <b v="0"/>
    <s v="music/jazz"/>
    <n v="58.18181818181818"/>
    <x v="4"/>
    <s v="jazz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15-02-28T10:10:00"/>
    <n v="1254450706"/>
    <d v="2015-01-21T10:18:38"/>
    <x v="692"/>
    <x v="1"/>
    <b v="0"/>
    <n v="11"/>
    <b v="0"/>
    <s v="music/jazz"/>
    <n v="109.18181818181819"/>
    <x v="4"/>
    <s v="jazz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09-11-30T23:59:00"/>
    <n v="1386463198"/>
    <d v="2009-10-01T21:31:46"/>
    <x v="693"/>
    <x v="9"/>
    <b v="0"/>
    <n v="1"/>
    <b v="0"/>
    <s v="music/jazz"/>
    <n v="50"/>
    <x v="4"/>
    <s v="jazz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4-01-06T19:39:58"/>
    <n v="1362860257"/>
    <d v="2013-12-07T19:39:58"/>
    <x v="694"/>
    <x v="5"/>
    <b v="0"/>
    <n v="3"/>
    <b v="0"/>
    <s v="music/jazz"/>
    <n v="346.66666666666669"/>
    <x v="4"/>
    <s v="jazz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4-08T14:17:37"/>
    <n v="1375403523"/>
    <d v="2013-03-09T15:17:37"/>
    <x v="695"/>
    <x v="5"/>
    <b v="0"/>
    <n v="5"/>
    <b v="0"/>
    <s v="music/jazz"/>
    <n v="12.4"/>
    <x v="4"/>
    <s v="jazz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08-31T19:32:03"/>
    <n v="1383139695"/>
    <d v="2013-08-01T19:32:03"/>
    <x v="696"/>
    <x v="5"/>
    <b v="0"/>
    <n v="12"/>
    <b v="0"/>
    <s v="music/jazz"/>
    <n v="27.083333333333332"/>
    <x v="4"/>
    <s v="jazz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3-11-29T09:28:15"/>
    <n v="1295898527"/>
    <d v="2013-10-30T08:28:15"/>
    <x v="697"/>
    <x v="5"/>
    <b v="0"/>
    <n v="2"/>
    <b v="0"/>
    <s v="music/jazz"/>
    <n v="32.5"/>
    <x v="4"/>
    <s v="jazz"/>
  </r>
  <r>
    <n v="1.2857142857142857E-2"/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1-03-10T14:48:47"/>
    <n v="1349150440"/>
    <d v="2011-01-24T14:48:47"/>
    <x v="281"/>
    <x v="7"/>
    <b v="0"/>
    <n v="5"/>
    <b v="0"/>
    <s v="music/jazz"/>
    <n v="9"/>
    <x v="4"/>
    <s v="jazz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2-11-11T00:00:40"/>
    <n v="1365084034"/>
    <d v="2012-10-01T23:00:40"/>
    <x v="698"/>
    <x v="6"/>
    <b v="0"/>
    <n v="21"/>
    <b v="0"/>
    <s v="music/jazz"/>
    <n v="34.761904761904759"/>
    <x v="4"/>
    <s v="jazz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3-05-04T09:00:34"/>
    <n v="1441128131"/>
    <d v="2013-04-04T09:00:34"/>
    <x v="699"/>
    <x v="5"/>
    <b v="0"/>
    <n v="0"/>
    <b v="0"/>
    <s v="music/jazz"/>
    <e v="#DIV/0!"/>
    <x v="4"/>
    <s v="jazz"/>
  </r>
  <r>
    <n v="0.40799492385786801"/>
    <n v="876"/>
    <s v="Sound Of Dobells"/>
    <s v="What was the greatest record shop ever?  DOBELLS!"/>
    <n v="3152"/>
    <n v="1286"/>
    <x v="2"/>
    <s v="GB"/>
    <s v="GBP"/>
    <n v="1359978927"/>
    <d v="2015-09-21T12:22:11"/>
    <n v="1357127727"/>
    <d v="2015-09-01T12:22:11"/>
    <x v="189"/>
    <x v="1"/>
    <b v="0"/>
    <n v="45"/>
    <b v="0"/>
    <s v="music/jazz"/>
    <n v="28.577777777777779"/>
    <x v="4"/>
    <s v="jazz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02-04T06:55:27"/>
    <n v="1384887360"/>
    <d v="2013-01-02T06:55:27"/>
    <x v="635"/>
    <x v="5"/>
    <b v="0"/>
    <n v="29"/>
    <b v="0"/>
    <s v="music/jazz"/>
    <n v="46.586206896551722"/>
    <x v="4"/>
    <s v="jazz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3-12-19T13:56:00"/>
    <n v="1290490524"/>
    <d v="2013-11-19T13:56:00"/>
    <x v="364"/>
    <x v="5"/>
    <b v="0"/>
    <n v="2"/>
    <b v="0"/>
    <s v="music/jazz"/>
    <n v="32.5"/>
    <x v="4"/>
    <s v="jazz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0-12-23T00:35:24"/>
    <n v="1336506905"/>
    <d v="2010-11-23T00:35:24"/>
    <x v="700"/>
    <x v="8"/>
    <b v="0"/>
    <n v="30"/>
    <b v="0"/>
    <s v="music/jazz"/>
    <n v="21.466666666666665"/>
    <x v="4"/>
    <s v="jazz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05-29T14:55:05"/>
    <n v="1348731738"/>
    <d v="2012-05-08T14:55:05"/>
    <x v="701"/>
    <x v="6"/>
    <b v="0"/>
    <n v="8"/>
    <b v="0"/>
    <s v="music/indie rock"/>
    <n v="14.125"/>
    <x v="4"/>
    <s v="indie rock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10-30T02:42:18"/>
    <n v="1322632886"/>
    <d v="2012-09-27T02:42:18"/>
    <x v="702"/>
    <x v="6"/>
    <b v="0"/>
    <n v="1"/>
    <b v="0"/>
    <s v="music/indie rock"/>
    <n v="30"/>
    <x v="4"/>
    <s v="indie rock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2-01-14T01:01:26"/>
    <n v="1312490350"/>
    <d v="2011-11-30T01:01:26"/>
    <x v="703"/>
    <x v="7"/>
    <b v="0"/>
    <n v="14"/>
    <b v="0"/>
    <s v="music/indie rock"/>
    <n v="21.571428571428573"/>
    <x v="4"/>
    <s v="indie rock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1-09-06T15:39:10"/>
    <n v="1451773635"/>
    <d v="2011-08-04T15:39:10"/>
    <x v="704"/>
    <x v="7"/>
    <b v="0"/>
    <n v="24"/>
    <b v="0"/>
    <s v="music/indie rock"/>
    <n v="83.375"/>
    <x v="4"/>
    <s v="indie rock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6-03-02T17:27:15"/>
    <n v="1331666146"/>
    <d v="2016-01-02T17:27:15"/>
    <x v="705"/>
    <x v="3"/>
    <b v="0"/>
    <n v="2"/>
    <b v="0"/>
    <s v="music/indie rock"/>
    <n v="10"/>
    <x v="4"/>
    <s v="indie rock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2-05-11T21:31:00"/>
    <n v="1481322911"/>
    <d v="2012-03-13T14:15:46"/>
    <x v="706"/>
    <x v="6"/>
    <b v="0"/>
    <n v="21"/>
    <b v="0"/>
    <s v="music/indie rock"/>
    <n v="35.714285714285715"/>
    <x v="4"/>
    <s v="indie rock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12-30T17:35:11"/>
    <n v="1471812813"/>
    <d v="2016-12-09T17:35:11"/>
    <x v="214"/>
    <x v="3"/>
    <b v="0"/>
    <n v="7"/>
    <b v="0"/>
    <s v="music/indie rock"/>
    <n v="29.285714285714285"/>
    <x v="4"/>
    <s v="indie rock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6-09-15T15:53:33"/>
    <n v="1335567655"/>
    <d v="2016-08-21T15:53:33"/>
    <x v="707"/>
    <x v="3"/>
    <b v="0"/>
    <n v="0"/>
    <b v="0"/>
    <s v="music/indie rock"/>
    <e v="#DIV/0!"/>
    <x v="4"/>
    <s v="indie rock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2-05-27T18:00:55"/>
    <n v="1311789885"/>
    <d v="2012-04-27T18:00:55"/>
    <x v="708"/>
    <x v="6"/>
    <b v="0"/>
    <n v="4"/>
    <b v="0"/>
    <s v="music/indie rock"/>
    <n v="18"/>
    <x v="4"/>
    <s v="indie rock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1-09-01T01:00:00"/>
    <n v="1409942943"/>
    <d v="2011-07-27T13:04:45"/>
    <x v="709"/>
    <x v="7"/>
    <b v="0"/>
    <n v="32"/>
    <b v="0"/>
    <s v="music/indie rock"/>
    <n v="73.760000000000005"/>
    <x v="4"/>
    <s v="indie rock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4-10-05T13:49:03"/>
    <n v="1382460379"/>
    <d v="2014-09-05T13:49:03"/>
    <x v="41"/>
    <x v="4"/>
    <b v="0"/>
    <n v="4"/>
    <b v="0"/>
    <s v="music/indie rock"/>
    <n v="31.25"/>
    <x v="4"/>
    <s v="indie rock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3-11-21T12:46:19"/>
    <n v="1405989930"/>
    <d v="2013-10-22T11:46:19"/>
    <x v="710"/>
    <x v="5"/>
    <b v="0"/>
    <n v="9"/>
    <b v="0"/>
    <s v="music/indie rock"/>
    <n v="28.888888888888889"/>
    <x v="4"/>
    <s v="indie rock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4-08-20T19:45:30"/>
    <n v="1273121283"/>
    <d v="2014-07-21T19:45:30"/>
    <x v="34"/>
    <x v="4"/>
    <b v="0"/>
    <n v="17"/>
    <b v="0"/>
    <s v="music/indie rock"/>
    <n v="143.8235294117647"/>
    <x v="4"/>
    <s v="indie rock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0-07-31T23:00:00"/>
    <n v="1425331963"/>
    <d v="2010-05-05T23:48:03"/>
    <x v="711"/>
    <x v="8"/>
    <b v="0"/>
    <n v="5"/>
    <b v="0"/>
    <s v="music/indie rock"/>
    <n v="40"/>
    <x v="4"/>
    <s v="indie rock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5-04-01T15:32:43"/>
    <n v="1462577610"/>
    <d v="2015-03-02T16:32:43"/>
    <x v="419"/>
    <x v="1"/>
    <b v="0"/>
    <n v="53"/>
    <b v="0"/>
    <s v="music/indie rock"/>
    <n v="147.81132075471697"/>
    <x v="4"/>
    <s v="indie rock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6-06-05T18:33:30"/>
    <n v="1284087829"/>
    <d v="2016-05-06T18:33:30"/>
    <x v="54"/>
    <x v="3"/>
    <b v="0"/>
    <n v="7"/>
    <b v="0"/>
    <s v="music/indie rock"/>
    <n v="27.857142857142858"/>
    <x v="4"/>
    <s v="indie rock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0-10-24T22:03:49"/>
    <n v="1438549026"/>
    <d v="2010-09-09T22:03:49"/>
    <x v="223"/>
    <x v="8"/>
    <b v="0"/>
    <n v="72"/>
    <b v="0"/>
    <s v="music/indie rock"/>
    <n v="44.444444444444443"/>
    <x v="4"/>
    <s v="indie rock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5-08-27T23:00:00"/>
    <n v="1351528308"/>
    <d v="2015-08-02T15:57:06"/>
    <x v="712"/>
    <x v="1"/>
    <b v="0"/>
    <n v="0"/>
    <b v="0"/>
    <s v="music/indie rock"/>
    <e v="#DIV/0!"/>
    <x v="4"/>
    <s v="indie rock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11-28T12:31:48"/>
    <n v="1322763110"/>
    <d v="2012-10-29T11:31:48"/>
    <x v="713"/>
    <x v="6"/>
    <b v="0"/>
    <n v="2"/>
    <b v="0"/>
    <s v="music/indie rock"/>
    <n v="35"/>
    <x v="4"/>
    <s v="indie rock"/>
  </r>
  <r>
    <n v="0.37333333333333335"/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2-01-15T13:11:50"/>
    <n v="1302661362"/>
    <d v="2011-12-01T13:11:50"/>
    <x v="714"/>
    <x v="7"/>
    <b v="0"/>
    <n v="8"/>
    <b v="0"/>
    <s v="music/indie rock"/>
    <n v="35"/>
    <x v="4"/>
    <s v="indie rock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1-05-27T21:22:42"/>
    <n v="1456777402"/>
    <d v="2011-04-12T21:22:42"/>
    <x v="715"/>
    <x v="7"/>
    <b v="0"/>
    <n v="2"/>
    <b v="0"/>
    <s v="music/jazz"/>
    <n v="10.5"/>
    <x v="4"/>
    <s v="jazz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6-03-30T14:23:22"/>
    <n v="1272050914"/>
    <d v="2016-02-29T15:23:22"/>
    <x v="201"/>
    <x v="3"/>
    <b v="0"/>
    <n v="0"/>
    <b v="0"/>
    <s v="music/jazz"/>
    <e v="#DIV/0!"/>
    <x v="4"/>
    <s v="jazz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0-06-08T14:11:00"/>
    <n v="1404947422"/>
    <d v="2010-04-23T14:28:34"/>
    <x v="716"/>
    <x v="8"/>
    <b v="0"/>
    <n v="3"/>
    <b v="0"/>
    <s v="music/jazz"/>
    <n v="30"/>
    <x v="4"/>
    <s v="jazz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4-08-30T10:30:00"/>
    <n v="1346180780"/>
    <d v="2014-07-09T18:10:22"/>
    <x v="601"/>
    <x v="4"/>
    <b v="0"/>
    <n v="4"/>
    <b v="0"/>
    <s v="music/jazz"/>
    <n v="40"/>
    <x v="4"/>
    <s v="jazz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2-09-22T21:25:00"/>
    <n v="1449194137"/>
    <d v="2012-08-28T14:06:20"/>
    <x v="238"/>
    <x v="6"/>
    <b v="0"/>
    <n v="3"/>
    <b v="0"/>
    <s v="music/jazz"/>
    <n v="50.333333333333336"/>
    <x v="4"/>
    <s v="jazz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6-01-02T20:55:37"/>
    <n v="1290663926"/>
    <d v="2015-12-03T20:55:37"/>
    <x v="210"/>
    <x v="1"/>
    <b v="0"/>
    <n v="6"/>
    <b v="0"/>
    <s v="music/jazz"/>
    <n v="32.666666666666664"/>
    <x v="4"/>
    <s v="jazz"/>
  </r>
  <r>
    <n v="0"/>
    <n v="906"/>
    <s v="24th Music Presents Channeling Motown (Live)"/>
    <s v="The DMV's most respected saxophonist pay tribute to Motown."/>
    <n v="15000"/>
    <n v="0"/>
    <x v="2"/>
    <s v="US"/>
    <s v="USD"/>
    <n v="1394681590"/>
    <d v="2011-01-24T00:45:26"/>
    <n v="1392093190"/>
    <d v="2010-11-25T00:45:26"/>
    <x v="717"/>
    <x v="8"/>
    <b v="0"/>
    <n v="0"/>
    <b v="0"/>
    <s v="music/jazz"/>
    <e v="#DIV/0!"/>
    <x v="4"/>
    <s v="jazz"/>
  </r>
  <r>
    <n v="0"/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4-03-12T22:33:10"/>
    <n v="1313123823"/>
    <d v="2014-02-10T23:33:10"/>
    <x v="718"/>
    <x v="4"/>
    <b v="0"/>
    <n v="0"/>
    <b v="0"/>
    <s v="music/jazz"/>
    <e v="#DIV/0!"/>
    <x v="4"/>
    <s v="jazz"/>
  </r>
  <r>
    <n v="0"/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1-09-10T23:37:03"/>
    <n v="1276283655"/>
    <d v="2011-08-11T23:37:03"/>
    <x v="719"/>
    <x v="7"/>
    <b v="0"/>
    <n v="0"/>
    <b v="0"/>
    <s v="music/jazz"/>
    <e v="#DIV/0!"/>
    <x v="4"/>
    <s v="jazz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0-07-26T23:59:00"/>
    <n v="1340296440"/>
    <d v="2010-06-11T14:14:15"/>
    <x v="720"/>
    <x v="8"/>
    <b v="0"/>
    <n v="8"/>
    <b v="0"/>
    <s v="music/jazz"/>
    <n v="65"/>
    <x v="4"/>
    <s v="jazz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2-07-22T23:00:00"/>
    <n v="1483362319"/>
    <d v="2012-06-21T11:34:00"/>
    <x v="721"/>
    <x v="6"/>
    <b v="0"/>
    <n v="5"/>
    <b v="0"/>
    <s v="music/jazz"/>
    <n v="24.6"/>
    <x v="4"/>
    <s v="jazz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7-03-03T08:05:19"/>
    <n v="1388707645"/>
    <d v="2017-01-02T08:05:19"/>
    <x v="574"/>
    <x v="2"/>
    <b v="0"/>
    <n v="0"/>
    <b v="0"/>
    <s v="music/jazz"/>
    <e v="#DIV/0!"/>
    <x v="4"/>
    <s v="jazz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4-01-23T19:07:25"/>
    <n v="1350009447"/>
    <d v="2014-01-02T19:07:25"/>
    <x v="722"/>
    <x v="4"/>
    <b v="0"/>
    <n v="2"/>
    <b v="0"/>
    <s v="music/jazz"/>
    <n v="15"/>
    <x v="4"/>
    <s v="jazz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12-10T22:37:27"/>
    <n v="1333596019"/>
    <d v="2012-10-11T21:37:27"/>
    <x v="723"/>
    <x v="6"/>
    <b v="0"/>
    <n v="24"/>
    <b v="0"/>
    <s v="music/jazz"/>
    <n v="82.583333333333329"/>
    <x v="4"/>
    <s v="jazz"/>
  </r>
  <r>
    <n v="0"/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5-04T22:20:19"/>
    <n v="1343326747"/>
    <d v="2012-04-04T22:20:19"/>
    <x v="724"/>
    <x v="6"/>
    <b v="0"/>
    <n v="0"/>
    <b v="0"/>
    <s v="music/jazz"/>
    <e v="#DIV/0!"/>
    <x v="4"/>
    <s v="jazz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8-25T13:19:07"/>
    <n v="1327853914"/>
    <d v="2012-07-26T13:19:07"/>
    <x v="629"/>
    <x v="6"/>
    <b v="0"/>
    <n v="9"/>
    <b v="0"/>
    <s v="music/jazz"/>
    <n v="41.666666666666664"/>
    <x v="4"/>
    <s v="jazz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2-02-29T23:59:00"/>
    <n v="1284409734"/>
    <d v="2012-01-29T11:18:34"/>
    <x v="725"/>
    <x v="6"/>
    <b v="0"/>
    <n v="0"/>
    <b v="0"/>
    <s v="music/jazz"/>
    <e v="#DIV/0!"/>
    <x v="4"/>
    <s v="jazz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0-10-22T00:00:00"/>
    <n v="1402612730"/>
    <d v="2010-09-13T15:28:54"/>
    <x v="726"/>
    <x v="8"/>
    <b v="0"/>
    <n v="1"/>
    <b v="0"/>
    <s v="music/jazz"/>
    <n v="30"/>
    <x v="4"/>
    <s v="jazz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07-13T21:30:00"/>
    <n v="1414879161"/>
    <d v="2014-06-12T17:38:50"/>
    <x v="43"/>
    <x v="4"/>
    <b v="0"/>
    <n v="10"/>
    <b v="0"/>
    <s v="music/jazz"/>
    <n v="19.600000000000001"/>
    <x v="4"/>
    <s v="jazz"/>
  </r>
  <r>
    <n v="5.0000000000000001E-3"/>
    <n v="919"/>
    <s v="Jazz CD:  Out of The Blue"/>
    <s v="Cool jazz with a New Orleans flavor."/>
    <n v="20000"/>
    <n v="100"/>
    <x v="2"/>
    <s v="US"/>
    <s v="USD"/>
    <n v="1355930645"/>
    <d v="2014-12-01T17:59:21"/>
    <n v="1352906645"/>
    <d v="2014-11-01T16:59:21"/>
    <x v="433"/>
    <x v="4"/>
    <b v="0"/>
    <n v="1"/>
    <b v="0"/>
    <s v="music/jazz"/>
    <n v="100"/>
    <x v="4"/>
    <s v="jazz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2-12-19T10:24:05"/>
    <n v="1381853222"/>
    <d v="2012-11-14T10:24:05"/>
    <x v="727"/>
    <x v="6"/>
    <b v="0"/>
    <n v="0"/>
    <b v="0"/>
    <s v="music/jazz"/>
    <e v="#DIV/0!"/>
    <x v="4"/>
    <s v="jazz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3-11-14T12:07:02"/>
    <n v="1320033976"/>
    <d v="2013-10-15T11:07:02"/>
    <x v="728"/>
    <x v="5"/>
    <b v="0"/>
    <n v="20"/>
    <b v="0"/>
    <s v="music/jazz"/>
    <n v="231.75"/>
    <x v="4"/>
    <s v="jazz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1-12-12T00:06:16"/>
    <n v="1409143393"/>
    <d v="2011-10-30T23:06:16"/>
    <x v="729"/>
    <x v="7"/>
    <b v="0"/>
    <n v="30"/>
    <b v="0"/>
    <s v="music/jazz"/>
    <n v="189.33333333333334"/>
    <x v="4"/>
    <s v="jazz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0-01T07:43:13"/>
    <n v="1414018923"/>
    <d v="2014-08-27T07:43:13"/>
    <x v="22"/>
    <x v="4"/>
    <b v="0"/>
    <n v="6"/>
    <b v="0"/>
    <s v="music/jazz"/>
    <n v="55"/>
    <x v="4"/>
    <s v="jazz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4-11-21T19:02:03"/>
    <n v="1358203069"/>
    <d v="2014-10-22T18:02:03"/>
    <x v="323"/>
    <x v="4"/>
    <b v="0"/>
    <n v="15"/>
    <b v="0"/>
    <s v="music/jazz"/>
    <n v="21.8"/>
    <x v="4"/>
    <s v="jazz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02-13T17:37:49"/>
    <n v="1382994511"/>
    <d v="2013-01-14T17:37:49"/>
    <x v="730"/>
    <x v="5"/>
    <b v="0"/>
    <n v="5"/>
    <b v="0"/>
    <s v="music/jazz"/>
    <n v="32"/>
    <x v="4"/>
    <s v="jazz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3-11-27T17:08:31"/>
    <n v="1276043330"/>
    <d v="2013-10-28T16:08:31"/>
    <x v="731"/>
    <x v="5"/>
    <b v="0"/>
    <n v="0"/>
    <b v="0"/>
    <s v="music/jazz"/>
    <e v="#DIV/0!"/>
    <x v="4"/>
    <s v="jazz"/>
  </r>
  <r>
    <n v="0"/>
    <n v="927"/>
    <s v="JETRO DA SILVA FUNK PROJECT"/>
    <s v="Studio CD/DVD Solo project of Pianist &amp; Keyboardist Jetro da Silva"/>
    <n v="20000"/>
    <n v="0"/>
    <x v="2"/>
    <s v="US"/>
    <s v="USD"/>
    <n v="1337024695"/>
    <d v="2010-07-08T17:40:00"/>
    <n v="1334432695"/>
    <d v="2010-06-08T19:28:50"/>
    <x v="732"/>
    <x v="8"/>
    <b v="0"/>
    <n v="0"/>
    <b v="0"/>
    <s v="music/jazz"/>
    <e v="#DIV/0!"/>
    <x v="4"/>
    <s v="jazz"/>
  </r>
  <r>
    <n v="0.10862068965517241"/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05-14T14:44:55"/>
    <n v="1348864913"/>
    <d v="2012-04-14T14:44:55"/>
    <x v="227"/>
    <x v="6"/>
    <b v="0"/>
    <n v="28"/>
    <b v="0"/>
    <s v="music/jazz"/>
    <n v="56.25"/>
    <x v="4"/>
    <s v="jazz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11-17T19:00:00"/>
    <n v="1331358169"/>
    <d v="2012-09-28T15:41:53"/>
    <x v="733"/>
    <x v="6"/>
    <b v="0"/>
    <n v="0"/>
    <b v="0"/>
    <s v="music/jazz"/>
    <e v="#DIV/0!"/>
    <x v="4"/>
    <s v="jazz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2-04-08T23:42:49"/>
    <n v="1273874306"/>
    <d v="2012-03-10T00:42:49"/>
    <x v="734"/>
    <x v="6"/>
    <b v="0"/>
    <n v="5"/>
    <b v="0"/>
    <s v="music/jazz"/>
    <n v="69"/>
    <x v="4"/>
    <s v="jazz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0-06-25T16:32:00"/>
    <n v="1392021502"/>
    <d v="2010-05-14T16:58:26"/>
    <x v="735"/>
    <x v="8"/>
    <b v="0"/>
    <n v="7"/>
    <b v="0"/>
    <s v="music/jazz"/>
    <n v="18.714285714285715"/>
    <x v="4"/>
    <s v="jazz"/>
  </r>
  <r>
    <n v="0.14536842105263159"/>
    <n v="932"/>
    <s v="Mandy Harvey Christmas Album"/>
    <s v="Help me to create my 3rd album, a Christmas CD with 16 Holiday/Original favorites!"/>
    <n v="9500"/>
    <n v="1381"/>
    <x v="2"/>
    <s v="US"/>
    <s v="USD"/>
    <n v="1363990545"/>
    <d v="2014-03-16T17:00:00"/>
    <n v="1360106145"/>
    <d v="2014-02-10T03:38:22"/>
    <x v="718"/>
    <x v="4"/>
    <b v="0"/>
    <n v="30"/>
    <b v="0"/>
    <s v="music/jazz"/>
    <n v="46.033333333333331"/>
    <x v="4"/>
    <s v="jazz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3-03-22T17:15:45"/>
    <n v="1394683409"/>
    <d v="2013-02-05T18:15:45"/>
    <x v="736"/>
    <x v="5"/>
    <b v="0"/>
    <n v="2"/>
    <b v="0"/>
    <s v="music/jazz"/>
    <n v="60"/>
    <x v="4"/>
    <s v="jazz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11T23:03:29"/>
    <n v="1396633284"/>
    <d v="2014-03-12T23:03:29"/>
    <x v="737"/>
    <x v="4"/>
    <b v="0"/>
    <n v="30"/>
    <b v="0"/>
    <s v="music/jazz"/>
    <n v="50.666666666666664"/>
    <x v="4"/>
    <s v="jazz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4-05-04T01:00:00"/>
    <n v="1451462429"/>
    <d v="2014-04-04T12:41:24"/>
    <x v="738"/>
    <x v="4"/>
    <b v="0"/>
    <n v="2"/>
    <b v="0"/>
    <s v="music/jazz"/>
    <n v="25"/>
    <x v="4"/>
    <s v="jazz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6-01-29T03:00:29"/>
    <n v="1323131689"/>
    <d v="2015-12-30T03:00:29"/>
    <x v="739"/>
    <x v="1"/>
    <b v="0"/>
    <n v="0"/>
    <b v="0"/>
    <s v="music/jazz"/>
    <e v="#DIV/0!"/>
    <x v="4"/>
    <s v="jazz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2-01-18T15:00:00"/>
    <n v="1380913757"/>
    <d v="2011-12-05T19:34:49"/>
    <x v="428"/>
    <x v="7"/>
    <b v="0"/>
    <n v="2"/>
    <b v="0"/>
    <s v="music/jazz"/>
    <n v="20"/>
    <x v="4"/>
    <s v="jazz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3-11-03T15:09:17"/>
    <n v="1343993448"/>
    <d v="2013-10-04T14:09:17"/>
    <x v="740"/>
    <x v="5"/>
    <b v="0"/>
    <n v="1"/>
    <b v="0"/>
    <s v="music/jazz"/>
    <n v="25"/>
    <x v="4"/>
    <s v="jazz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2-09-02T06:30:48"/>
    <n v="1369246738"/>
    <d v="2012-08-03T06:30:48"/>
    <x v="741"/>
    <x v="6"/>
    <b v="0"/>
    <n v="2"/>
    <b v="0"/>
    <s v="music/jazz"/>
    <n v="20"/>
    <x v="4"/>
    <s v="jazz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3-06-30T14:58:00"/>
    <n v="1435363926"/>
    <d v="2013-05-22T13:18:58"/>
    <x v="742"/>
    <x v="5"/>
    <b v="0"/>
    <n v="14"/>
    <b v="0"/>
    <s v="technology/wearables"/>
    <n v="110.28571428571429"/>
    <x v="2"/>
    <s v="wearables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5-08-10T19:12:06"/>
    <n v="1484101145"/>
    <d v="2015-06-26T19:12:06"/>
    <x v="743"/>
    <x v="1"/>
    <b v="0"/>
    <n v="31"/>
    <b v="0"/>
    <s v="technology/wearables"/>
    <n v="37.451612903225808"/>
    <x v="2"/>
    <s v="wearables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7-02-09T21:19:05"/>
    <n v="1452716060"/>
    <d v="2017-01-10T21:19:05"/>
    <x v="744"/>
    <x v="2"/>
    <b v="0"/>
    <n v="16"/>
    <b v="0"/>
    <s v="technology/wearables"/>
    <n v="41.75"/>
    <x v="2"/>
    <s v="wearables"/>
  </r>
  <r>
    <n v="9.633333333333334E-2"/>
    <n v="943"/>
    <s v="SleepMode"/>
    <s v="A mask for home or travel that will give you the best, undisturbed sleep of your life."/>
    <n v="3000"/>
    <n v="289"/>
    <x v="2"/>
    <s v="US"/>
    <s v="USD"/>
    <n v="1480438905"/>
    <d v="2016-02-18T15:14:20"/>
    <n v="1477843305"/>
    <d v="2016-01-13T15:14:20"/>
    <x v="745"/>
    <x v="3"/>
    <b v="0"/>
    <n v="12"/>
    <b v="0"/>
    <s v="technology/wearables"/>
    <n v="24.083333333333332"/>
    <x v="2"/>
    <s v="wearables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11-29T12:01:45"/>
    <n v="1458050450"/>
    <d v="2016-10-30T11:01:45"/>
    <x v="746"/>
    <x v="3"/>
    <b v="0"/>
    <n v="96"/>
    <b v="0"/>
    <s v="technology/wearables"/>
    <n v="69.40625"/>
    <x v="2"/>
    <s v="wearables"/>
  </r>
  <r>
    <n v="2.4840000000000001E-2"/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6-04-18T09:00:00"/>
    <n v="1482958626"/>
    <d v="2016-03-15T09:00:50"/>
    <x v="747"/>
    <x v="3"/>
    <b v="0"/>
    <n v="16"/>
    <b v="0"/>
    <s v="technology/wearables"/>
    <n v="155.25"/>
    <x v="2"/>
    <s v="wearables"/>
  </r>
  <r>
    <n v="1.9066666666666666E-2"/>
    <n v="946"/>
    <s v="OmniTrade Apron"/>
    <s v="Soft edged-Hard working. The perfect wearable organization for the home and professional shop."/>
    <n v="15000"/>
    <n v="286"/>
    <x v="2"/>
    <s v="US"/>
    <s v="USD"/>
    <n v="1473444048"/>
    <d v="2017-02-18T18:59:00"/>
    <n v="1470852048"/>
    <d v="2016-12-28T15:57:06"/>
    <x v="748"/>
    <x v="3"/>
    <b v="0"/>
    <n v="5"/>
    <b v="0"/>
    <s v="technology/wearables"/>
    <n v="57.2"/>
    <x v="2"/>
    <s v="wearables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9-09T13:00:48"/>
    <n v="1462128306"/>
    <d v="2016-08-10T13:00:48"/>
    <x v="749"/>
    <x v="3"/>
    <b v="0"/>
    <n v="0"/>
    <b v="0"/>
    <s v="technology/wearables"/>
    <e v="#DIV/0!"/>
    <x v="2"/>
    <s v="wearables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6-30T13:45:06"/>
    <n v="1455220364"/>
    <d v="2016-05-01T13:45:06"/>
    <x v="131"/>
    <x v="3"/>
    <b v="0"/>
    <n v="8"/>
    <b v="0"/>
    <s v="technology/wearables"/>
    <n v="60"/>
    <x v="2"/>
    <s v="wearables"/>
  </r>
  <r>
    <n v="1.3650000000000001E-2"/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3-12T14:52:44"/>
    <n v="1450832576"/>
    <d v="2016-02-11T14:52:44"/>
    <x v="488"/>
    <x v="3"/>
    <b v="0"/>
    <n v="7"/>
    <b v="0"/>
    <s v="technology/wearables"/>
    <n v="39"/>
    <x v="2"/>
    <s v="wearables"/>
  </r>
  <r>
    <n v="0.28039999999999998"/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2-20T20:02:56"/>
    <n v="1450461661"/>
    <d v="2015-12-22T20:02:56"/>
    <x v="72"/>
    <x v="1"/>
    <b v="0"/>
    <n v="24"/>
    <b v="0"/>
    <s v="technology/wearables"/>
    <n v="58.416666666666664"/>
    <x v="2"/>
    <s v="wearables"/>
  </r>
  <r>
    <n v="0.38390000000000002"/>
    <n v="951"/>
    <s v="Smart Harness"/>
    <s v="Revolutionizing the way we walk our dogs!"/>
    <n v="50000"/>
    <n v="19195"/>
    <x v="2"/>
    <s v="US"/>
    <s v="USD"/>
    <n v="1465054872"/>
    <d v="2016-01-17T13:01:01"/>
    <n v="1461166872"/>
    <d v="2015-12-18T13:01:01"/>
    <x v="750"/>
    <x v="1"/>
    <b v="0"/>
    <n v="121"/>
    <b v="0"/>
    <s v="technology/wearables"/>
    <n v="158.63636363636363"/>
    <x v="2"/>
    <s v="wearables"/>
  </r>
  <r>
    <n v="0.39942857142857141"/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06-04T10:41:12"/>
    <n v="1476888212"/>
    <d v="2016-04-20T10:41:12"/>
    <x v="751"/>
    <x v="3"/>
    <b v="0"/>
    <n v="196"/>
    <b v="0"/>
    <s v="technology/wearables"/>
    <n v="99.857142857142861"/>
    <x v="2"/>
    <s v="wearables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6-11-18T10:43:32"/>
    <n v="1419566199"/>
    <d v="2016-10-19T09:43:32"/>
    <x v="752"/>
    <x v="3"/>
    <b v="0"/>
    <n v="5"/>
    <b v="0"/>
    <s v="technology/wearables"/>
    <n v="25.2"/>
    <x v="2"/>
    <s v="wearables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1-24T22:56:39"/>
    <n v="1436472039"/>
    <d v="2014-12-25T22:56:39"/>
    <x v="753"/>
    <x v="4"/>
    <b v="0"/>
    <n v="73"/>
    <b v="0"/>
    <s v="technology/wearables"/>
    <n v="89.191780821917803"/>
    <x v="2"/>
    <s v="wearables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5-08-20T15:00:39"/>
    <n v="1470294300"/>
    <d v="2015-07-09T15:00:39"/>
    <x v="514"/>
    <x v="1"/>
    <b v="0"/>
    <n v="93"/>
    <b v="0"/>
    <s v="technology/wearables"/>
    <n v="182.6236559139785"/>
    <x v="2"/>
    <s v="wearables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6-09-13T02:05:00"/>
    <n v="1424901359"/>
    <d v="2016-08-04T02:05:00"/>
    <x v="754"/>
    <x v="3"/>
    <b v="0"/>
    <n v="17"/>
    <b v="0"/>
    <s v="technology/wearables"/>
    <n v="50.647058823529413"/>
    <x v="2"/>
    <s v="wearables"/>
  </r>
  <r>
    <n v="1.9416666666666665E-2"/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5-04-26T15:55:59"/>
    <n v="1476710133"/>
    <d v="2015-02-25T16:55:59"/>
    <x v="755"/>
    <x v="1"/>
    <b v="0"/>
    <n v="7"/>
    <b v="0"/>
    <s v="technology/wearables"/>
    <n v="33.285714285714285"/>
    <x v="2"/>
    <s v="wearables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6-11-17T09:15:33"/>
    <n v="1426792563"/>
    <d v="2016-10-17T08:15:33"/>
    <x v="756"/>
    <x v="3"/>
    <b v="0"/>
    <n v="17"/>
    <b v="0"/>
    <s v="technology/wearables"/>
    <n v="51.823529411764703"/>
    <x v="2"/>
    <s v="wearables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4-09T23:59:00"/>
    <n v="1419048665"/>
    <d v="2015-03-19T14:16:03"/>
    <x v="507"/>
    <x v="1"/>
    <b v="0"/>
    <n v="171"/>
    <b v="0"/>
    <s v="technology/wearables"/>
    <n v="113.62573099415205"/>
    <x v="2"/>
    <s v="wearables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5-01-18T23:11:05"/>
    <n v="1485874955"/>
    <d v="2014-12-19T23:11:05"/>
    <x v="757"/>
    <x v="4"/>
    <b v="0"/>
    <n v="188"/>
    <b v="0"/>
    <s v="technology/wearables"/>
    <n v="136.46276595744681"/>
    <x v="2"/>
    <s v="wearables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3-14T09:02:35"/>
    <n v="1483634335"/>
    <d v="2017-01-31T10:02:35"/>
    <x v="2"/>
    <x v="2"/>
    <b v="0"/>
    <n v="110"/>
    <b v="0"/>
    <s v="technology/wearables"/>
    <n v="364.35454545454547"/>
    <x v="2"/>
    <s v="wearables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7-02-20T14:00:00"/>
    <n v="1451927153"/>
    <d v="2017-01-05T11:38:55"/>
    <x v="758"/>
    <x v="2"/>
    <b v="0"/>
    <n v="37"/>
    <b v="0"/>
    <s v="technology/wearables"/>
    <n v="19.243243243243242"/>
    <x v="2"/>
    <s v="wearables"/>
  </r>
  <r>
    <n v="1.0771428571428571E-2"/>
    <n v="963"/>
    <s v="The Ultimate Learning Center"/>
    <s v="WE are molding an educated, motivated, non violent GENERATION!"/>
    <n v="35000"/>
    <n v="377"/>
    <x v="2"/>
    <s v="US"/>
    <s v="USD"/>
    <n v="1476717319"/>
    <d v="2016-02-11T12:05:53"/>
    <n v="1473693319"/>
    <d v="2016-01-04T12:05:53"/>
    <x v="759"/>
    <x v="3"/>
    <b v="0"/>
    <n v="9"/>
    <b v="0"/>
    <s v="technology/wearables"/>
    <n v="41.888888888888886"/>
    <x v="2"/>
    <s v="wearables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6-10-17T10:15:19"/>
    <n v="1437663919"/>
    <d v="2016-09-12T10:15:19"/>
    <x v="760"/>
    <x v="3"/>
    <b v="0"/>
    <n v="29"/>
    <b v="0"/>
    <s v="technology/wearables"/>
    <n v="30.310344827586206"/>
    <x v="2"/>
    <s v="wearables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5-09-01T10:05:19"/>
    <n v="1474676646"/>
    <d v="2015-07-23T10:05:19"/>
    <x v="761"/>
    <x v="1"/>
    <b v="0"/>
    <n v="6"/>
    <b v="0"/>
    <s v="technology/wearables"/>
    <n v="49.666666666666664"/>
    <x v="2"/>
    <s v="wearables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25T22:59:00"/>
    <n v="1473174932"/>
    <d v="2016-09-23T19:24:06"/>
    <x v="555"/>
    <x v="3"/>
    <b v="0"/>
    <n v="30"/>
    <b v="0"/>
    <s v="technology/wearables"/>
    <n v="59.2"/>
    <x v="2"/>
    <s v="wearables"/>
  </r>
  <r>
    <n v="0.17810000000000001"/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10-06T10:15:32"/>
    <n v="1456121174"/>
    <d v="2016-09-06T10:15:32"/>
    <x v="762"/>
    <x v="3"/>
    <b v="0"/>
    <n v="81"/>
    <b v="0"/>
    <s v="technology/wearables"/>
    <n v="43.97530864197531"/>
    <x v="2"/>
    <s v="wearables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6-04-22T00:06:14"/>
    <n v="1405542034"/>
    <d v="2016-02-22T01:06:14"/>
    <x v="763"/>
    <x v="3"/>
    <b v="0"/>
    <n v="4"/>
    <b v="0"/>
    <s v="technology/wearables"/>
    <n v="26.5"/>
    <x v="2"/>
    <s v="wearables"/>
  </r>
  <r>
    <n v="0.46666666666666667"/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4-08-15T15:20:34"/>
    <n v="1483773407"/>
    <d v="2014-07-16T15:20:34"/>
    <x v="764"/>
    <x v="4"/>
    <b v="0"/>
    <n v="11"/>
    <b v="0"/>
    <s v="technology/wearables"/>
    <n v="1272.7272727272727"/>
    <x v="2"/>
    <s v="wearables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2-09T02:16:47"/>
    <n v="1481951853"/>
    <d v="2017-01-07T02:16:47"/>
    <x v="765"/>
    <x v="2"/>
    <b v="0"/>
    <n v="14"/>
    <b v="0"/>
    <s v="technology/wearables"/>
    <n v="164"/>
    <x v="2"/>
    <s v="wearables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7-01-22T23:59:00"/>
    <n v="1429290060"/>
    <d v="2016-12-17T00:17:33"/>
    <x v="766"/>
    <x v="3"/>
    <b v="0"/>
    <n v="5"/>
    <b v="0"/>
    <s v="technology/wearables"/>
    <n v="45.2"/>
    <x v="2"/>
    <s v="wearables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5-06-01T12:01:00"/>
    <n v="1407271598"/>
    <d v="2015-04-17T12:01:00"/>
    <x v="311"/>
    <x v="1"/>
    <b v="0"/>
    <n v="45"/>
    <b v="0"/>
    <s v="technology/wearables"/>
    <n v="153.88888888888889"/>
    <x v="2"/>
    <s v="wearables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4-09-04T01:59:00"/>
    <n v="1441844493"/>
    <d v="2014-08-05T15:46:38"/>
    <x v="176"/>
    <x v="4"/>
    <b v="0"/>
    <n v="8"/>
    <b v="0"/>
    <s v="technology/wearables"/>
    <n v="51.375"/>
    <x v="2"/>
    <s v="wearables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5-11-08T20:21:33"/>
    <n v="1456336756"/>
    <d v="2015-09-09T19:21:33"/>
    <x v="16"/>
    <x v="1"/>
    <b v="0"/>
    <n v="3"/>
    <b v="0"/>
    <s v="technology/wearables"/>
    <n v="93.333333333333329"/>
    <x v="2"/>
    <s v="wearables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3-25T11:59:16"/>
    <n v="1461948185"/>
    <d v="2016-02-24T12:59:16"/>
    <x v="767"/>
    <x v="3"/>
    <b v="0"/>
    <n v="24"/>
    <b v="0"/>
    <s v="technology/wearables"/>
    <n v="108.625"/>
    <x v="2"/>
    <s v="wearables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6-06-28T11:43:05"/>
    <n v="1435627497"/>
    <d v="2016-04-29T11:43:05"/>
    <x v="537"/>
    <x v="3"/>
    <b v="0"/>
    <n v="18"/>
    <b v="0"/>
    <s v="technology/wearables"/>
    <n v="160.5"/>
    <x v="2"/>
    <s v="wearables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5-08-13T20:24:57"/>
    <n v="1453502197"/>
    <d v="2015-06-29T20:24:57"/>
    <x v="295"/>
    <x v="1"/>
    <b v="0"/>
    <n v="12"/>
    <b v="0"/>
    <s v="technology/wearables"/>
    <n v="75.75"/>
    <x v="2"/>
    <s v="wearables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1T17:36:37"/>
    <n v="1453793101"/>
    <d v="2016-01-22T17:36:37"/>
    <x v="768"/>
    <x v="3"/>
    <b v="0"/>
    <n v="123"/>
    <b v="0"/>
    <s v="technology/wearables"/>
    <n v="790.83739837398377"/>
    <x v="2"/>
    <s v="wearables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2-25T02:25:01"/>
    <n v="1463392828"/>
    <d v="2016-01-26T02:25:01"/>
    <x v="769"/>
    <x v="3"/>
    <b v="0"/>
    <n v="96"/>
    <b v="0"/>
    <s v="technology/wearables"/>
    <n v="301.93916666666667"/>
    <x v="2"/>
    <s v="wearables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6-06-20T13:59:00"/>
    <n v="1413495722"/>
    <d v="2016-05-16T05:00:28"/>
    <x v="560"/>
    <x v="3"/>
    <b v="0"/>
    <n v="31"/>
    <b v="0"/>
    <s v="technology/wearables"/>
    <n v="47.935483870967744"/>
    <x v="2"/>
    <s v="wearables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11-30T17:42:02"/>
    <n v="1405032222"/>
    <d v="2014-10-16T16:42:02"/>
    <x v="27"/>
    <x v="4"/>
    <b v="0"/>
    <n v="4"/>
    <b v="0"/>
    <s v="technology/wearables"/>
    <n v="2.75"/>
    <x v="2"/>
    <s v="wearables"/>
  </r>
  <r>
    <n v="1.7142857142857143E-4"/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4-08-09T17:43:42"/>
    <n v="1472839486"/>
    <d v="2014-07-10T17:43:42"/>
    <x v="449"/>
    <x v="4"/>
    <b v="0"/>
    <n v="3"/>
    <b v="0"/>
    <s v="technology/wearables"/>
    <n v="1"/>
    <x v="2"/>
    <s v="wearables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10-02T13:04:46"/>
    <n v="1469289685"/>
    <d v="2016-09-02T13:04:46"/>
    <x v="118"/>
    <x v="3"/>
    <b v="0"/>
    <n v="179"/>
    <b v="0"/>
    <s v="technology/wearables"/>
    <n v="171.79329608938548"/>
    <x v="2"/>
    <s v="wearables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6-08-23T15:54:00"/>
    <n v="1424918808"/>
    <d v="2016-07-23T11:01:25"/>
    <x v="770"/>
    <x v="3"/>
    <b v="0"/>
    <n v="3"/>
    <b v="0"/>
    <s v="technology/wearables"/>
    <n v="35.333333333333336"/>
    <x v="2"/>
    <s v="wearables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03-27T20:46:48"/>
    <n v="1449011610"/>
    <d v="2015-02-25T21:46:48"/>
    <x v="755"/>
    <x v="1"/>
    <b v="0"/>
    <n v="23"/>
    <b v="0"/>
    <s v="technology/wearables"/>
    <n v="82.086956521739125"/>
    <x v="2"/>
    <s v="wearables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5-12-31T18:00:00"/>
    <n v="1447698300"/>
    <d v="2015-12-01T18:13:30"/>
    <x v="771"/>
    <x v="1"/>
    <b v="0"/>
    <n v="23"/>
    <b v="0"/>
    <s v="technology/wearables"/>
    <n v="110.8695652173913"/>
    <x v="2"/>
    <s v="wearables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6-01-09T19:00:00"/>
    <n v="1400051050"/>
    <d v="2015-11-16T13:25:00"/>
    <x v="28"/>
    <x v="1"/>
    <b v="0"/>
    <n v="41"/>
    <b v="0"/>
    <s v="technology/wearables"/>
    <n v="161.21951219512195"/>
    <x v="2"/>
    <s v="wearables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4-06-23T02:04:10"/>
    <n v="1472718825"/>
    <d v="2014-05-14T02:04:10"/>
    <x v="772"/>
    <x v="4"/>
    <b v="0"/>
    <n v="0"/>
    <b v="0"/>
    <s v="technology/wearables"/>
    <e v="#DIV/0!"/>
    <x v="2"/>
    <s v="wearables"/>
  </r>
  <r>
    <n v="0.16769999999999999"/>
    <n v="989"/>
    <s v="Power Rope"/>
    <s v="The most useful phone charger you will ever buy"/>
    <n v="10000"/>
    <n v="1677"/>
    <x v="2"/>
    <s v="US"/>
    <s v="USD"/>
    <n v="1475101495"/>
    <d v="2016-10-01T03:33:45"/>
    <n v="1472509495"/>
    <d v="2016-09-01T03:33:45"/>
    <x v="773"/>
    <x v="3"/>
    <b v="0"/>
    <n v="32"/>
    <b v="0"/>
    <s v="technology/wearables"/>
    <n v="52.40625"/>
    <x v="2"/>
    <s v="wearables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6-09-28T17:24:55"/>
    <n v="1407178164"/>
    <d v="2016-08-29T17:24:55"/>
    <x v="774"/>
    <x v="3"/>
    <b v="0"/>
    <n v="2"/>
    <b v="0"/>
    <s v="technology/wearables"/>
    <n v="13"/>
    <x v="2"/>
    <s v="wearables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4-09-03T13:49:24"/>
    <n v="1466186988"/>
    <d v="2014-08-04T13:49:24"/>
    <x v="164"/>
    <x v="4"/>
    <b v="0"/>
    <n v="7"/>
    <b v="0"/>
    <s v="technology/wearables"/>
    <n v="30.285714285714285"/>
    <x v="2"/>
    <s v="wearables"/>
  </r>
  <r>
    <n v="4.6699999999999997E-3"/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7-12T13:51:00"/>
    <n v="1457475119"/>
    <d v="2016-06-17T13:09:48"/>
    <x v="775"/>
    <x v="3"/>
    <b v="0"/>
    <n v="4"/>
    <b v="0"/>
    <s v="technology/wearables"/>
    <n v="116.75"/>
    <x v="2"/>
    <s v="wearables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05-07T16:11:59"/>
    <n v="1476054568"/>
    <d v="2016-03-08T17:11:59"/>
    <x v="302"/>
    <x v="3"/>
    <b v="0"/>
    <n v="196"/>
    <b v="0"/>
    <s v="technology/wearables"/>
    <n v="89.59693877551021"/>
    <x v="2"/>
    <s v="wearables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6-11-12T00:00:00"/>
    <n v="1412835530"/>
    <d v="2016-10-09T18:09:28"/>
    <x v="776"/>
    <x v="3"/>
    <b v="0"/>
    <n v="11"/>
    <b v="0"/>
    <s v="technology/wearables"/>
    <n v="424.45454545454544"/>
    <x v="2"/>
    <s v="wearables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30T17:59:00"/>
    <n v="1415140480"/>
    <d v="2014-10-09T01:18:50"/>
    <x v="777"/>
    <x v="4"/>
    <b v="0"/>
    <n v="9"/>
    <b v="0"/>
    <s v="technology/wearables"/>
    <n v="80.666666666666671"/>
    <x v="2"/>
    <s v="wearables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11-29T11:00:00"/>
    <n v="1403902060"/>
    <d v="2014-11-04T17:34:40"/>
    <x v="510"/>
    <x v="4"/>
    <b v="0"/>
    <n v="5"/>
    <b v="0"/>
    <s v="technology/wearables"/>
    <n v="13"/>
    <x v="2"/>
    <s v="wearables"/>
  </r>
  <r>
    <n v="1.2999999999999999E-2"/>
    <n v="997"/>
    <s v="iPhanny"/>
    <s v="The iPhanny keeps your iPhone 6 safe from bending in those dangerous pants pockets."/>
    <n v="5000"/>
    <n v="65"/>
    <x v="2"/>
    <s v="US"/>
    <s v="USD"/>
    <n v="1417145297"/>
    <d v="2014-07-27T10:27:00"/>
    <n v="1414549697"/>
    <d v="2014-06-27T15:47:40"/>
    <x v="778"/>
    <x v="4"/>
    <b v="0"/>
    <n v="8"/>
    <b v="0"/>
    <s v="technology/wearables"/>
    <n v="8.125"/>
    <x v="2"/>
    <s v="wearables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4-11-27T22:28:17"/>
    <n v="1444017801"/>
    <d v="2014-10-28T21:28:17"/>
    <x v="584"/>
    <x v="4"/>
    <b v="0"/>
    <n v="229"/>
    <b v="0"/>
    <s v="technology/wearables"/>
    <n v="153.42794759825327"/>
    <x v="2"/>
    <s v="wearables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5-11-19T00:03:21"/>
    <n v="1413270690"/>
    <d v="2015-10-04T23:03:21"/>
    <x v="779"/>
    <x v="1"/>
    <b v="0"/>
    <n v="40"/>
    <b v="0"/>
    <s v="technology/wearables"/>
    <n v="292.07499999999999"/>
    <x v="2"/>
    <s v="wearables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4-11-13T03:02:00"/>
    <n v="1484357160"/>
    <d v="2014-10-14T02:11:30"/>
    <x v="310"/>
    <x v="4"/>
    <b v="0"/>
    <n v="6"/>
    <b v="0"/>
    <s v="technology/wearables"/>
    <n v="3304"/>
    <x v="2"/>
    <s v="wearables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3-14T19:26:00"/>
    <n v="1481908613"/>
    <d v="2017-01-13T20:26:00"/>
    <x v="780"/>
    <x v="2"/>
    <b v="0"/>
    <n v="4"/>
    <b v="0"/>
    <s v="technology/wearables"/>
    <n v="1300"/>
    <x v="2"/>
    <s v="wearables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7-01-30T12:16:53"/>
    <n v="1447777514"/>
    <d v="2016-12-16T12:16:53"/>
    <x v="90"/>
    <x v="3"/>
    <b v="0"/>
    <n v="22"/>
    <b v="0"/>
    <s v="technology/wearables"/>
    <n v="134.54545454545453"/>
    <x v="2"/>
    <s v="wearables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5-12-17T00:59:00"/>
    <n v="1487091661"/>
    <d v="2015-11-17T11:25:14"/>
    <x v="781"/>
    <x v="1"/>
    <b v="0"/>
    <n v="15"/>
    <b v="0"/>
    <s v="technology/wearables"/>
    <n v="214.06666666666666"/>
    <x v="2"/>
    <s v="wearables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7-03-16T11:01:01"/>
    <n v="1453222827"/>
    <d v="2017-02-14T12:01:01"/>
    <x v="782"/>
    <x v="2"/>
    <b v="0"/>
    <n v="95"/>
    <b v="0"/>
    <s v="technology/wearables"/>
    <n v="216.33684210526314"/>
    <x v="2"/>
    <s v="wearables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6-02-18T12:00:27"/>
    <n v="1443538783"/>
    <d v="2016-01-19T12:00:27"/>
    <x v="493"/>
    <x v="3"/>
    <b v="0"/>
    <n v="161"/>
    <b v="0"/>
    <s v="technology/wearables"/>
    <n v="932.31055900621118"/>
    <x v="2"/>
    <s v="wearables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5-10-30T09:59:43"/>
    <n v="1417654672"/>
    <d v="2015-09-29T09:59:43"/>
    <x v="476"/>
    <x v="1"/>
    <b v="0"/>
    <n v="8"/>
    <b v="0"/>
    <s v="technology/wearables"/>
    <n v="29.25"/>
    <x v="2"/>
    <s v="wearables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4-12-12T02:11:00"/>
    <n v="1478095223"/>
    <d v="2014-12-03T19:57:52"/>
    <x v="783"/>
    <x v="4"/>
    <b v="0"/>
    <n v="76"/>
    <b v="0"/>
    <s v="technology/wearables"/>
    <n v="174.94736842105263"/>
    <x v="2"/>
    <s v="wearables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14T10:00:23"/>
    <n v="1480361115"/>
    <d v="2016-11-02T09:00:23"/>
    <x v="482"/>
    <x v="3"/>
    <b v="0"/>
    <n v="1"/>
    <b v="0"/>
    <s v="technology/wearables"/>
    <n v="250"/>
    <x v="2"/>
    <s v="wearables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12-28T14:25:15"/>
    <n v="1463754646"/>
    <d v="2016-11-28T14:25:15"/>
    <x v="682"/>
    <x v="3"/>
    <b v="0"/>
    <n v="101"/>
    <b v="0"/>
    <s v="technology/wearables"/>
    <n v="65"/>
    <x v="2"/>
    <s v="wearables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6-19T09:30:46"/>
    <n v="1468180462"/>
    <d v="2016-05-20T09:30:46"/>
    <x v="784"/>
    <x v="3"/>
    <b v="0"/>
    <n v="4"/>
    <b v="0"/>
    <s v="technology/wearables"/>
    <n v="55"/>
    <x v="2"/>
    <s v="wearables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6-09-04T21:59:00"/>
    <n v="1415050395"/>
    <d v="2016-07-10T14:54:22"/>
    <x v="785"/>
    <x v="3"/>
    <b v="0"/>
    <n v="1"/>
    <b v="0"/>
    <s v="technology/wearables"/>
    <n v="75"/>
    <x v="2"/>
    <s v="wearables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4-12-18T16:33:15"/>
    <n v="1481366052"/>
    <d v="2014-11-03T16:33:15"/>
    <x v="505"/>
    <x v="4"/>
    <b v="0"/>
    <n v="775"/>
    <b v="0"/>
    <s v="technology/wearables"/>
    <n v="1389.3561935483872"/>
    <x v="2"/>
    <s v="wearables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7-01-24T05:34:12"/>
    <n v="1449000056"/>
    <d v="2016-12-10T05:34:12"/>
    <x v="786"/>
    <x v="3"/>
    <b v="0"/>
    <n v="90"/>
    <b v="0"/>
    <s v="technology/wearables"/>
    <n v="95.911111111111111"/>
    <x v="2"/>
    <s v="wearables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12-29T15:00:00"/>
    <n v="1415750615"/>
    <d v="2015-12-01T15:00:56"/>
    <x v="771"/>
    <x v="1"/>
    <b v="0"/>
    <n v="16"/>
    <b v="0"/>
    <s v="technology/wearables"/>
    <n v="191.25"/>
    <x v="2"/>
    <s v="wearables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4-12-31T19:03:35"/>
    <n v="1445893495"/>
    <d v="2014-11-11T19:03:35"/>
    <x v="787"/>
    <x v="4"/>
    <b v="0"/>
    <n v="6"/>
    <b v="0"/>
    <s v="technology/wearables"/>
    <n v="40"/>
    <x v="2"/>
    <s v="wearables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5-11-25T17:04:55"/>
    <n v="1456108456"/>
    <d v="2015-10-26T16:04:55"/>
    <x v="538"/>
    <x v="1"/>
    <b v="0"/>
    <n v="38"/>
    <b v="0"/>
    <s v="technology/wearables"/>
    <n v="74.78947368421052"/>
    <x v="2"/>
    <s v="wearables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6-04-06T20:34:16"/>
    <n v="1444666335"/>
    <d v="2016-02-21T21:34:16"/>
    <x v="788"/>
    <x v="3"/>
    <b v="0"/>
    <n v="355"/>
    <b v="0"/>
    <s v="technology/wearables"/>
    <n v="161.11830985915492"/>
    <x v="2"/>
    <s v="wearables"/>
  </r>
  <r>
    <n v="3.1050000000000001E-2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5-11-21T12:12:15"/>
    <n v="1465904933"/>
    <d v="2015-10-12T11:12:15"/>
    <x v="789"/>
    <x v="1"/>
    <b v="0"/>
    <n v="7"/>
    <b v="0"/>
    <s v="technology/wearables"/>
    <n v="88.714285714285708"/>
    <x v="2"/>
    <s v="wearables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6-07-14T06:48:53"/>
    <n v="1420500149"/>
    <d v="2016-06-14T06:48:53"/>
    <x v="489"/>
    <x v="3"/>
    <b v="0"/>
    <n v="400"/>
    <b v="0"/>
    <s v="technology/wearables"/>
    <n v="53.25"/>
    <x v="2"/>
    <s v="wearables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2-04T18:22:29"/>
    <n v="1430617209"/>
    <d v="2015-01-05T18:22:29"/>
    <x v="197"/>
    <x v="1"/>
    <b v="0"/>
    <n v="30"/>
    <b v="1"/>
    <s v="music/electronic music"/>
    <n v="106.2"/>
    <x v="4"/>
    <s v="electronic music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06-01T19:47:00"/>
    <n v="1443074571"/>
    <d v="2015-05-02T20:40:09"/>
    <x v="790"/>
    <x v="1"/>
    <b v="1"/>
    <n v="478"/>
    <b v="1"/>
    <s v="music/electronic music"/>
    <n v="22.079728033472804"/>
    <x v="4"/>
    <s v="electronic music"/>
  </r>
  <r>
    <n v="1.149"/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10-16T23:00:00"/>
    <n v="1429284677"/>
    <d v="2015-09-24T01:02:51"/>
    <x v="791"/>
    <x v="1"/>
    <b v="1"/>
    <n v="74"/>
    <b v="1"/>
    <s v="music/electronic music"/>
    <n v="31.054054054054053"/>
    <x v="4"/>
    <s v="electronic music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5-17T10:31:17"/>
    <n v="1432245861"/>
    <d v="2015-04-17T10:31:17"/>
    <x v="311"/>
    <x v="1"/>
    <b v="0"/>
    <n v="131"/>
    <b v="1"/>
    <s v="music/electronic music"/>
    <n v="36.206106870229007"/>
    <x v="4"/>
    <s v="electronic music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5-06-20T17:04:21"/>
    <n v="1451656563"/>
    <d v="2015-05-21T17:04:21"/>
    <x v="792"/>
    <x v="1"/>
    <b v="1"/>
    <n v="61"/>
    <b v="1"/>
    <s v="music/electronic music"/>
    <n v="388.9762295081967"/>
    <x v="4"/>
    <s v="electronic music"/>
  </r>
  <r>
    <n v="1.099283142857143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6-01-31T08:56:03"/>
    <n v="1423944037"/>
    <d v="2016-01-01T08:56:03"/>
    <x v="340"/>
    <x v="3"/>
    <b v="1"/>
    <n v="1071"/>
    <b v="1"/>
    <s v="music/electronic music"/>
    <n v="71.848571428571432"/>
    <x v="4"/>
    <s v="electronic music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5-03-16T14:00:37"/>
    <n v="1456480016"/>
    <d v="2015-02-14T15:00:37"/>
    <x v="501"/>
    <x v="1"/>
    <b v="1"/>
    <n v="122"/>
    <b v="1"/>
    <s v="music/electronic music"/>
    <n v="57.381803278688523"/>
    <x v="4"/>
    <s v="electronic music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6-03-31T03:46:56"/>
    <n v="1411433347"/>
    <d v="2016-02-26T04:46:56"/>
    <x v="793"/>
    <x v="3"/>
    <b v="1"/>
    <n v="111"/>
    <b v="1"/>
    <s v="music/electronic music"/>
    <n v="69.666666666666671"/>
    <x v="4"/>
    <s v="electronic music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4-10-22T19:49:07"/>
    <n v="1484924605"/>
    <d v="2014-09-22T19:49:07"/>
    <x v="121"/>
    <x v="4"/>
    <b v="1"/>
    <n v="255"/>
    <b v="1"/>
    <s v="music/electronic music"/>
    <n v="45.988235294117644"/>
    <x v="4"/>
    <s v="electronic music"/>
  </r>
  <r>
    <n v="1.1175999999999999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7-03-06T15:00:00"/>
    <n v="1423501507"/>
    <d v="2017-01-20T10:03:25"/>
    <x v="794"/>
    <x v="2"/>
    <b v="0"/>
    <n v="141"/>
    <b v="1"/>
    <s v="music/electronic music"/>
    <n v="79.262411347517727"/>
    <x v="4"/>
    <s v="electronic music"/>
  </r>
  <r>
    <n v="3.4209999999999998"/>
    <n v="1030"/>
    <s v="The Gothsicles - I FEEL SICLE"/>
    <s v="Help fund the latest Gothsicles mega-album, I FEEL SICLE!"/>
    <n v="2000"/>
    <n v="6842"/>
    <x v="0"/>
    <s v="US"/>
    <s v="USD"/>
    <n v="1473680149"/>
    <d v="2015-04-04T16:59:00"/>
    <n v="1472470549"/>
    <d v="2015-02-09T12:05:07"/>
    <x v="795"/>
    <x v="1"/>
    <b v="0"/>
    <n v="159"/>
    <b v="1"/>
    <s v="music/electronic music"/>
    <n v="43.031446540880502"/>
    <x v="4"/>
    <s v="electronic music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6-09-12T06:35:49"/>
    <n v="1447698010"/>
    <d v="2016-08-29T06:35:49"/>
    <x v="774"/>
    <x v="3"/>
    <b v="0"/>
    <n v="99"/>
    <b v="1"/>
    <s v="music/electronic music"/>
    <n v="108.48484848484848"/>
    <x v="4"/>
    <s v="electronic music"/>
  </r>
  <r>
    <n v="1.0849703703703704"/>
    <n v="1032"/>
    <s v="Phantom Ship / Coastal (Album Preorder)"/>
    <s v="Ideal for living rooms and open spaces."/>
    <n v="5400"/>
    <n v="5858.84"/>
    <x v="0"/>
    <s v="US"/>
    <s v="USD"/>
    <n v="1466697625"/>
    <d v="2015-12-16T13:20:10"/>
    <n v="1464105625"/>
    <d v="2015-11-16T13:20:10"/>
    <x v="28"/>
    <x v="1"/>
    <b v="0"/>
    <n v="96"/>
    <b v="1"/>
    <s v="music/electronic music"/>
    <n v="61.029583333333335"/>
    <x v="4"/>
    <s v="electronic music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06-23T11:00:25"/>
    <n v="1479144880"/>
    <d v="2016-05-24T11:00:25"/>
    <x v="153"/>
    <x v="3"/>
    <b v="0"/>
    <n v="27"/>
    <b v="1"/>
    <s v="music/electronic music"/>
    <n v="50.592592592592595"/>
    <x v="4"/>
    <s v="electronic music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12-12T12:34:40"/>
    <n v="1467604804"/>
    <d v="2016-11-14T12:34:40"/>
    <x v="296"/>
    <x v="3"/>
    <b v="0"/>
    <n v="166"/>
    <b v="1"/>
    <s v="music/electronic music"/>
    <n v="39.157168674698795"/>
    <x v="4"/>
    <s v="electronic music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6-08-04T22:59:00"/>
    <n v="1421076220"/>
    <d v="2016-07-03T23:00:04"/>
    <x v="796"/>
    <x v="3"/>
    <b v="0"/>
    <n v="76"/>
    <b v="1"/>
    <s v="music/electronic music"/>
    <n v="65.15789473684211"/>
    <x v="4"/>
    <s v="electronic music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5-02-11T10:23:40"/>
    <n v="1354790790"/>
    <d v="2015-01-12T10:23:40"/>
    <x v="797"/>
    <x v="1"/>
    <b v="0"/>
    <n v="211"/>
    <b v="1"/>
    <s v="music/electronic music"/>
    <n v="23.963127962085309"/>
    <x v="4"/>
    <s v="electronic music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3-01-07T03:00:00"/>
    <n v="1429991062"/>
    <d v="2012-12-06T05:46:30"/>
    <x v="611"/>
    <x v="6"/>
    <b v="0"/>
    <n v="21"/>
    <b v="1"/>
    <s v="music/electronic music"/>
    <n v="48.61904761904762"/>
    <x v="4"/>
    <s v="electronic music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5-05-18T00:00:00"/>
    <n v="1455773623"/>
    <d v="2015-04-25T14:44:22"/>
    <x v="798"/>
    <x v="1"/>
    <b v="0"/>
    <n v="61"/>
    <b v="1"/>
    <s v="music/electronic music"/>
    <n v="35.73770491803279"/>
    <x v="4"/>
    <s v="electronic music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03-18T23:33:43"/>
    <n v="1479436646"/>
    <d v="2016-02-18T00:33:43"/>
    <x v="799"/>
    <x v="3"/>
    <b v="0"/>
    <n v="30"/>
    <b v="1"/>
    <s v="music/electronic music"/>
    <n v="21.366666666666667"/>
    <x v="4"/>
    <s v="electronic music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12-13T02:59:00"/>
    <n v="1469725209"/>
    <d v="2016-11-17T21:37:26"/>
    <x v="800"/>
    <x v="3"/>
    <b v="0"/>
    <n v="1"/>
    <b v="0"/>
    <s v="journalism/audio"/>
    <n v="250"/>
    <x v="5"/>
    <s v="audio"/>
  </r>
  <r>
    <n v="0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6-08-27T12:00:09"/>
    <n v="1405041992"/>
    <d v="2016-07-28T12:00:09"/>
    <x v="571"/>
    <x v="3"/>
    <b v="0"/>
    <n v="0"/>
    <b v="0"/>
    <s v="journalism/audio"/>
    <e v="#DIV/0!"/>
    <x v="5"/>
    <s v="audio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7-30T20:26:32"/>
    <n v="1406824948"/>
    <d v="2014-07-10T20:26:32"/>
    <x v="449"/>
    <x v="4"/>
    <b v="0"/>
    <n v="1"/>
    <b v="0"/>
    <s v="journalism/audio"/>
    <n v="10"/>
    <x v="5"/>
    <s v="audio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4-09-12T05:00:00"/>
    <n v="1429509855"/>
    <d v="2014-07-31T11:42:28"/>
    <x v="801"/>
    <x v="4"/>
    <b v="0"/>
    <n v="292"/>
    <b v="0"/>
    <s v="journalism/audio"/>
    <n v="29.236301369863014"/>
    <x v="5"/>
    <s v="audio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5-20T01:04:15"/>
    <n v="1420668801"/>
    <d v="2015-04-20T01:04:15"/>
    <x v="122"/>
    <x v="1"/>
    <b v="0"/>
    <n v="2"/>
    <b v="0"/>
    <s v="journalism/audio"/>
    <n v="3"/>
    <x v="5"/>
    <s v="audio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5-03-05T15:27:00"/>
    <n v="1406235550"/>
    <d v="2015-01-07T17:13:21"/>
    <x v="802"/>
    <x v="1"/>
    <b v="0"/>
    <n v="8"/>
    <b v="0"/>
    <s v="journalism/audio"/>
    <n v="33.25"/>
    <x v="5"/>
    <s v="audio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4-08-23T15:59:10"/>
    <n v="1447273560"/>
    <d v="2014-07-24T15:59:10"/>
    <x v="415"/>
    <x v="4"/>
    <b v="0"/>
    <n v="0"/>
    <b v="0"/>
    <s v="journalism/audio"/>
    <e v="#DIV/0!"/>
    <x v="5"/>
    <s v="audio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5-12-26T15:26:00"/>
    <n v="1412624315"/>
    <d v="2015-11-11T15:26:00"/>
    <x v="803"/>
    <x v="1"/>
    <b v="0"/>
    <n v="1"/>
    <b v="0"/>
    <s v="journalism/audio"/>
    <n v="1"/>
    <x v="5"/>
    <s v="audio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4-11-05T15:38:35"/>
    <n v="1471310189"/>
    <d v="2014-10-06T14:38:35"/>
    <x v="804"/>
    <x v="4"/>
    <b v="0"/>
    <n v="4"/>
    <b v="0"/>
    <s v="journalism/audio"/>
    <n v="53"/>
    <x v="5"/>
    <s v="audio"/>
  </r>
  <r>
    <n v="0"/>
    <n v="1049"/>
    <s v="J1 (Canceled)"/>
    <s v="------"/>
    <n v="12000"/>
    <n v="0"/>
    <x v="1"/>
    <s v="US"/>
    <s v="USD"/>
    <n v="1455272445"/>
    <d v="2016-09-24T20:16:29"/>
    <n v="1452680445"/>
    <d v="2016-08-15T20:16:29"/>
    <x v="805"/>
    <x v="3"/>
    <b v="0"/>
    <n v="0"/>
    <b v="0"/>
    <s v="journalism/audio"/>
    <e v="#DIV/0!"/>
    <x v="5"/>
    <s v="audio"/>
  </r>
  <r>
    <n v="0"/>
    <n v="1050"/>
    <s v="The (Secular) Barbershop Podcast (Canceled)"/>
    <s v="Secularism is on the rise and I hear you.Talk to me."/>
    <n v="2500"/>
    <n v="0"/>
    <x v="1"/>
    <s v="US"/>
    <s v="USD"/>
    <n v="1442257677"/>
    <d v="2016-02-12T05:20:45"/>
    <n v="1439665677"/>
    <d v="2016-01-13T05:20:45"/>
    <x v="745"/>
    <x v="3"/>
    <b v="0"/>
    <n v="0"/>
    <b v="0"/>
    <s v="journalism/audio"/>
    <e v="#DIV/0!"/>
    <x v="5"/>
    <s v="audio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5-09-14T14:07:57"/>
    <n v="1406679625"/>
    <d v="2015-08-15T14:07:57"/>
    <x v="806"/>
    <x v="1"/>
    <b v="0"/>
    <n v="0"/>
    <b v="0"/>
    <s v="journalism/audio"/>
    <e v="#DIV/0!"/>
    <x v="5"/>
    <s v="audio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4-08-26T19:20:25"/>
    <n v="1461438495"/>
    <d v="2014-07-29T19:20:25"/>
    <x v="807"/>
    <x v="4"/>
    <b v="0"/>
    <n v="0"/>
    <b v="0"/>
    <s v="journalism/audio"/>
    <e v="#DIV/0!"/>
    <x v="5"/>
    <s v="audio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6-06-06T15:09:00"/>
    <n v="1486613332"/>
    <d v="2016-04-23T14:08:15"/>
    <x v="808"/>
    <x v="3"/>
    <b v="0"/>
    <n v="1"/>
    <b v="0"/>
    <s v="journalism/audio"/>
    <n v="15"/>
    <x v="5"/>
    <s v="audio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7-03-05T23:08:52"/>
    <n v="1405110399"/>
    <d v="2017-02-08T23:08:52"/>
    <x v="809"/>
    <x v="2"/>
    <b v="0"/>
    <n v="0"/>
    <b v="0"/>
    <s v="journalism/audio"/>
    <e v="#DIV/0!"/>
    <x v="5"/>
    <s v="audio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4-08-10T17:00:00"/>
    <n v="1454802545"/>
    <d v="2014-07-11T15:26:39"/>
    <x v="527"/>
    <x v="4"/>
    <b v="0"/>
    <n v="0"/>
    <b v="0"/>
    <s v="journalism/audio"/>
    <e v="#DIV/0!"/>
    <x v="5"/>
    <s v="audio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6-03-07T18:49:05"/>
    <n v="1424711777"/>
    <d v="2016-02-06T18:49:05"/>
    <x v="810"/>
    <x v="3"/>
    <b v="0"/>
    <n v="0"/>
    <b v="0"/>
    <s v="journalism/audio"/>
    <e v="#DIV/0!"/>
    <x v="5"/>
    <s v="audio"/>
  </r>
  <r>
    <n v="0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5-04-24T11:16:17"/>
    <n v="1478292883"/>
    <d v="2015-02-23T12:16:17"/>
    <x v="298"/>
    <x v="1"/>
    <b v="0"/>
    <n v="0"/>
    <b v="0"/>
    <s v="journalism/audio"/>
    <e v="#DIV/0!"/>
    <x v="5"/>
    <s v="audio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6-12-04T16:54:43"/>
    <n v="1423777043"/>
    <d v="2016-11-04T15:54:43"/>
    <x v="582"/>
    <x v="3"/>
    <b v="0"/>
    <n v="0"/>
    <b v="0"/>
    <s v="journalism/audio"/>
    <e v="#DIV/0!"/>
    <x v="5"/>
    <s v="audio"/>
  </r>
  <r>
    <n v="0"/>
    <n v="1059"/>
    <s v="Voice Over Artist (Canceled)"/>
    <s v="Turning myself into a vocal artist."/>
    <n v="1100"/>
    <n v="0"/>
    <x v="1"/>
    <s v="US"/>
    <s v="USD"/>
    <n v="1426269456"/>
    <d v="2015-03-25T19:00:00"/>
    <n v="1423681056"/>
    <d v="2015-02-12T16:37:23"/>
    <x v="141"/>
    <x v="1"/>
    <b v="0"/>
    <n v="0"/>
    <b v="0"/>
    <s v="journalism/audio"/>
    <e v="#DIV/0!"/>
    <x v="5"/>
    <s v="audio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3-13T12:57:36"/>
    <n v="1426542893"/>
    <d v="2015-02-11T13:57:36"/>
    <x v="304"/>
    <x v="1"/>
    <b v="0"/>
    <n v="1"/>
    <b v="0"/>
    <s v="journalism/audio"/>
    <n v="50"/>
    <x v="5"/>
    <s v="audio"/>
  </r>
  <r>
    <n v="0"/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5-04-15T16:54:53"/>
    <n v="1456987108"/>
    <d v="2015-03-16T16:54:53"/>
    <x v="200"/>
    <x v="1"/>
    <b v="0"/>
    <n v="0"/>
    <b v="0"/>
    <s v="journalism/audio"/>
    <e v="#DIV/0!"/>
    <x v="5"/>
    <s v="audio"/>
  </r>
  <r>
    <n v="0.95477386934673369"/>
    <n v="1062"/>
    <s v="RETURNING AT A LATER DATE"/>
    <s v="SEE US ON PATREON www.badgirlartwork.com"/>
    <n v="199"/>
    <n v="190"/>
    <x v="1"/>
    <s v="US"/>
    <s v="USD"/>
    <n v="1468351341"/>
    <d v="2016-05-01T20:00:00"/>
    <n v="1467746541"/>
    <d v="2016-03-03T01:38:28"/>
    <x v="811"/>
    <x v="3"/>
    <b v="0"/>
    <n v="4"/>
    <b v="0"/>
    <s v="journalism/audio"/>
    <n v="47.5"/>
    <x v="5"/>
    <s v="audio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7-12T14:22:21"/>
    <n v="1470012262"/>
    <d v="2016-07-05T14:22:21"/>
    <x v="177"/>
    <x v="3"/>
    <b v="0"/>
    <n v="0"/>
    <b v="0"/>
    <s v="journalism/audio"/>
    <e v="#DIV/0!"/>
    <x v="5"/>
    <s v="audio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6-08-30T19:44:22"/>
    <n v="1369286903"/>
    <d v="2016-07-31T19:44:22"/>
    <x v="812"/>
    <x v="3"/>
    <b v="0"/>
    <n v="123"/>
    <b v="0"/>
    <s v="games/video games"/>
    <n v="65.666666666666671"/>
    <x v="6"/>
    <s v="video games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3-07-07T00:28:23"/>
    <n v="1390381722"/>
    <d v="2013-05-23T00:28:23"/>
    <x v="813"/>
    <x v="5"/>
    <b v="0"/>
    <n v="5"/>
    <b v="0"/>
    <s v="games/video games"/>
    <n v="16.2"/>
    <x v="6"/>
    <s v="video games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4-02-19T04:08:42"/>
    <n v="1371769582"/>
    <d v="2014-01-22T04:08:42"/>
    <x v="219"/>
    <x v="4"/>
    <b v="0"/>
    <n v="148"/>
    <b v="0"/>
    <s v="games/video games"/>
    <n v="34.128378378378379"/>
    <x v="6"/>
    <s v="video games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08-04T18:06:22"/>
    <n v="1385065931"/>
    <d v="2013-06-20T18:06:22"/>
    <x v="814"/>
    <x v="5"/>
    <b v="0"/>
    <n v="10"/>
    <b v="0"/>
    <s v="games/video games"/>
    <n v="13"/>
    <x v="6"/>
    <s v="video games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3-12-21T15:32:11"/>
    <n v="1457686464"/>
    <d v="2013-11-21T15:32:11"/>
    <x v="815"/>
    <x v="5"/>
    <b v="0"/>
    <n v="4"/>
    <b v="0"/>
    <s v="games/video games"/>
    <n v="11.25"/>
    <x v="6"/>
    <s v="video games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6-04-10T02:54:24"/>
    <n v="1382679059"/>
    <d v="2016-03-11T03:54:24"/>
    <x v="816"/>
    <x v="3"/>
    <b v="0"/>
    <n v="21"/>
    <b v="0"/>
    <s v="games/video games"/>
    <n v="40.476190476190474"/>
    <x v="6"/>
    <s v="video games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3-11-26T01:30:59"/>
    <n v="1347322622"/>
    <d v="2013-10-25T00:30:59"/>
    <x v="817"/>
    <x v="5"/>
    <b v="0"/>
    <n v="2"/>
    <b v="0"/>
    <s v="games/video games"/>
    <n v="35"/>
    <x v="6"/>
    <s v="video games"/>
  </r>
  <r>
    <n v="0"/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2-09-30T19:17:02"/>
    <n v="1445191493"/>
    <d v="2012-09-10T19:17:02"/>
    <x v="421"/>
    <x v="6"/>
    <b v="0"/>
    <n v="0"/>
    <b v="0"/>
    <s v="games/video games"/>
    <e v="#DIV/0!"/>
    <x v="6"/>
    <s v="video games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5-11-17T14:04:53"/>
    <n v="1389038297"/>
    <d v="2015-10-18T13:04:53"/>
    <x v="818"/>
    <x v="1"/>
    <b v="0"/>
    <n v="4"/>
    <b v="0"/>
    <s v="games/video games"/>
    <n v="12.75"/>
    <x v="6"/>
    <s v="video games"/>
  </r>
  <r>
    <n v="1.3333333333333334E-2"/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4-02-05T14:58:17"/>
    <n v="1316214541"/>
    <d v="2014-01-06T14:58:17"/>
    <x v="819"/>
    <x v="4"/>
    <b v="0"/>
    <n v="1"/>
    <b v="0"/>
    <s v="games/video games"/>
    <n v="10"/>
    <x v="6"/>
    <s v="video games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1-10-16T18:09:01"/>
    <n v="1386216545"/>
    <d v="2011-09-16T18:09:01"/>
    <x v="820"/>
    <x v="7"/>
    <b v="0"/>
    <n v="30"/>
    <b v="0"/>
    <s v="games/video games"/>
    <n v="113.56666666666666"/>
    <x v="6"/>
    <s v="video games"/>
  </r>
  <r>
    <n v="4.4999999999999998E-2"/>
    <n v="1075"/>
    <s v="Towers Of The Apocalypse"/>
    <s v="Fully 3D, post Apocalyptic themed tower defense video game. New take on the genre."/>
    <n v="1000"/>
    <n v="45"/>
    <x v="2"/>
    <s v="US"/>
    <s v="USD"/>
    <n v="1336340516"/>
    <d v="2014-01-03T23:09:05"/>
    <n v="1333748516"/>
    <d v="2013-12-04T23:09:05"/>
    <x v="61"/>
    <x v="5"/>
    <b v="0"/>
    <n v="3"/>
    <b v="0"/>
    <s v="games/video games"/>
    <n v="15"/>
    <x v="6"/>
    <s v="video games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2-05-06T16:41:56"/>
    <n v="1405674250"/>
    <d v="2012-04-06T16:41:56"/>
    <x v="669"/>
    <x v="6"/>
    <b v="0"/>
    <n v="975"/>
    <b v="0"/>
    <s v="games/video games"/>
    <n v="48.281025641025643"/>
    <x v="6"/>
    <s v="video games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4-09-11T04:04:10"/>
    <n v="1450152011"/>
    <d v="2014-07-18T04:04:10"/>
    <x v="558"/>
    <x v="4"/>
    <b v="0"/>
    <n v="167"/>
    <b v="0"/>
    <s v="games/video games"/>
    <n v="43.976047904191617"/>
    <x v="6"/>
    <s v="video games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6-01-13T23:00:11"/>
    <n v="1307421721"/>
    <d v="2015-12-14T23:00:11"/>
    <x v="821"/>
    <x v="1"/>
    <b v="0"/>
    <n v="5"/>
    <b v="0"/>
    <s v="games/video games"/>
    <n v="9"/>
    <x v="6"/>
    <s v="video games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1-07-21T23:42:01"/>
    <n v="1461072936"/>
    <d v="2011-06-06T23:42:01"/>
    <x v="822"/>
    <x v="7"/>
    <b v="0"/>
    <n v="18"/>
    <b v="0"/>
    <s v="games/video games"/>
    <n v="37.666666666666664"/>
    <x v="6"/>
    <s v="video games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6-05-14T08:35:36"/>
    <n v="1397186333"/>
    <d v="2016-04-19T08:35:36"/>
    <x v="233"/>
    <x v="3"/>
    <b v="0"/>
    <n v="98"/>
    <b v="0"/>
    <s v="games/video games"/>
    <n v="18.581632653061224"/>
    <x v="6"/>
    <s v="video games"/>
  </r>
  <r>
    <n v="1.7647058823529413E-4"/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4-05-10T22:18:53"/>
    <n v="1419891292"/>
    <d v="2014-04-10T22:18:53"/>
    <x v="823"/>
    <x v="4"/>
    <b v="0"/>
    <n v="4"/>
    <b v="0"/>
    <s v="games/video games"/>
    <n v="3"/>
    <x v="6"/>
    <s v="video games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5-01-28T17:14:52"/>
    <n v="1342043088"/>
    <d v="2014-12-29T17:14:52"/>
    <x v="824"/>
    <x v="4"/>
    <b v="0"/>
    <n v="3"/>
    <b v="0"/>
    <s v="games/video games"/>
    <n v="18.666666666666668"/>
    <x v="6"/>
    <s v="video games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2-08-10T16:44:48"/>
    <n v="1401810583"/>
    <d v="2012-07-11T16:44:48"/>
    <x v="825"/>
    <x v="6"/>
    <b v="0"/>
    <n v="1"/>
    <b v="0"/>
    <s v="games/video games"/>
    <n v="410"/>
    <x v="6"/>
    <s v="video games"/>
  </r>
  <r>
    <n v="0"/>
    <n v="1084"/>
    <s v="My own channel"/>
    <s v="I want to start my own channel for gaming"/>
    <n v="550"/>
    <n v="0"/>
    <x v="2"/>
    <s v="US"/>
    <s v="USD"/>
    <n v="1407534804"/>
    <d v="2014-08-02T10:49:43"/>
    <n v="1404942804"/>
    <d v="2014-06-03T10:49:43"/>
    <x v="7"/>
    <x v="4"/>
    <b v="0"/>
    <n v="0"/>
    <b v="0"/>
    <s v="games/video games"/>
    <e v="#DIV/0!"/>
    <x v="6"/>
    <s v="video games"/>
  </r>
  <r>
    <n v="3.4200000000000001E-2"/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4-08-08T16:53:24"/>
    <n v="1455379575"/>
    <d v="2014-07-09T16:53:24"/>
    <x v="601"/>
    <x v="4"/>
    <b v="0"/>
    <n v="9"/>
    <b v="0"/>
    <s v="games/video games"/>
    <n v="114"/>
    <x v="6"/>
    <s v="video games"/>
  </r>
  <r>
    <n v="8.3333333333333339E-4"/>
    <n v="1086"/>
    <s v="Cyber Universe Online"/>
    <s v="Humanity's future in the Galaxy"/>
    <n v="18000"/>
    <n v="15"/>
    <x v="2"/>
    <s v="US"/>
    <s v="USD"/>
    <n v="1408913291"/>
    <d v="2016-03-14T10:06:15"/>
    <n v="1406321291"/>
    <d v="2016-02-13T11:06:15"/>
    <x v="826"/>
    <x v="3"/>
    <b v="0"/>
    <n v="2"/>
    <b v="0"/>
    <s v="games/video games"/>
    <n v="7.5"/>
    <x v="6"/>
    <s v="video games"/>
  </r>
  <r>
    <n v="0"/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8-24T15:48:11"/>
    <n v="1400260087"/>
    <d v="2014-07-25T15:48:11"/>
    <x v="827"/>
    <x v="4"/>
    <b v="0"/>
    <n v="0"/>
    <b v="0"/>
    <s v="games/video games"/>
    <e v="#DIV/0!"/>
    <x v="6"/>
    <s v="video games"/>
  </r>
  <r>
    <n v="0.14182977777777778"/>
    <n v="1088"/>
    <s v="Still Alive"/>
    <s v="A fresh twist on survival games. Intense, high-stakes 30 minute rounds for up to 10 players."/>
    <n v="45000"/>
    <n v="6382.34"/>
    <x v="2"/>
    <s v="US"/>
    <s v="USD"/>
    <n v="1398366667"/>
    <d v="2014-06-15T12:08:07"/>
    <n v="1395774667"/>
    <d v="2014-05-16T12:08:07"/>
    <x v="828"/>
    <x v="4"/>
    <b v="0"/>
    <n v="147"/>
    <b v="0"/>
    <s v="games/video games"/>
    <n v="43.41727891156463"/>
    <x v="6"/>
    <s v="video games"/>
  </r>
  <r>
    <n v="7.8266666666666665E-2"/>
    <n v="1089"/>
    <s v="Farabel"/>
    <s v="Farabel is a single player turn-based fantasy strategy game for Mac/PC/Linux"/>
    <n v="15000"/>
    <n v="1174"/>
    <x v="2"/>
    <s v="FR"/>
    <s v="EUR"/>
    <n v="1435293175"/>
    <d v="2014-04-24T14:11:07"/>
    <n v="1432701175"/>
    <d v="2014-03-25T14:11:07"/>
    <x v="829"/>
    <x v="4"/>
    <b v="0"/>
    <n v="49"/>
    <b v="0"/>
    <s v="games/video games"/>
    <n v="23.959183673469386"/>
    <x v="6"/>
    <s v="video games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6-25T23:32:55"/>
    <n v="1430281653"/>
    <d v="2015-05-26T23:32:55"/>
    <x v="830"/>
    <x v="1"/>
    <b v="0"/>
    <n v="1"/>
    <b v="0"/>
    <s v="games/video games"/>
    <n v="5"/>
    <x v="6"/>
    <s v="video games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5-05-28T23:27:33"/>
    <n v="1457725272"/>
    <d v="2015-04-28T23:27:33"/>
    <x v="831"/>
    <x v="1"/>
    <b v="0"/>
    <n v="2"/>
    <b v="0"/>
    <s v="games/video games"/>
    <n v="12.5"/>
    <x v="6"/>
    <s v="video games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6-04-10T13:41:12"/>
    <n v="1354840638"/>
    <d v="2016-03-11T14:41:12"/>
    <x v="816"/>
    <x v="3"/>
    <b v="0"/>
    <n v="7"/>
    <b v="0"/>
    <s v="games/video games"/>
    <n v="3"/>
    <x v="6"/>
    <s v="video games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3-01-05T19:37:18"/>
    <n v="1453936937"/>
    <d v="2012-12-06T19:37:18"/>
    <x v="611"/>
    <x v="6"/>
    <b v="0"/>
    <n v="4"/>
    <b v="0"/>
    <s v="games/video games"/>
    <n v="10.5625"/>
    <x v="6"/>
    <s v="video games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6-02-11T18:22:17"/>
    <n v="1315588033"/>
    <d v="2016-01-27T18:22:17"/>
    <x v="151"/>
    <x v="3"/>
    <b v="0"/>
    <n v="27"/>
    <b v="0"/>
    <s v="games/video games"/>
    <n v="122.00037037037038"/>
    <x v="6"/>
    <s v="video games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1-10-09T12:07:13"/>
    <n v="1375275220"/>
    <d v="2011-09-09T12:07:13"/>
    <x v="80"/>
    <x v="7"/>
    <b v="0"/>
    <n v="94"/>
    <b v="0"/>
    <s v="games/video games"/>
    <n v="267.80851063829789"/>
    <x v="6"/>
    <s v="video games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3-08-30T07:53:40"/>
    <n v="1409747154"/>
    <d v="2013-07-31T07:53:40"/>
    <x v="596"/>
    <x v="5"/>
    <b v="0"/>
    <n v="29"/>
    <b v="0"/>
    <s v="games/video games"/>
    <n v="74.206896551724142"/>
    <x v="6"/>
    <s v="video games"/>
  </r>
  <r>
    <n v="4.6999999999999999E-4"/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10-03T22:30:00"/>
    <n v="1390330877"/>
    <d v="2014-09-03T07:25:54"/>
    <x v="832"/>
    <x v="4"/>
    <b v="0"/>
    <n v="7"/>
    <b v="0"/>
    <s v="games/video games"/>
    <n v="6.7142857142857144"/>
    <x v="6"/>
    <s v="video games"/>
  </r>
  <r>
    <n v="7.2120000000000004E-2"/>
    <n v="1098"/>
    <s v="Kick, Punch... Fireball"/>
    <s v="Kick, Punch... Fireball is an FPS type arena game set inside the fantasy world."/>
    <n v="25000"/>
    <n v="1803"/>
    <x v="2"/>
    <s v="US"/>
    <s v="USD"/>
    <n v="1397413095"/>
    <d v="2014-03-02T14:01:17"/>
    <n v="1394821095"/>
    <d v="2014-01-21T14:01:17"/>
    <x v="833"/>
    <x v="4"/>
    <b v="0"/>
    <n v="22"/>
    <b v="0"/>
    <s v="games/video games"/>
    <n v="81.954545454545453"/>
    <x v="6"/>
    <s v="video games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4-04-13T13:18:15"/>
    <n v="1428955468"/>
    <d v="2014-03-14T13:18:15"/>
    <x v="834"/>
    <x v="4"/>
    <b v="0"/>
    <n v="1"/>
    <b v="0"/>
    <s v="games/video games"/>
    <n v="25"/>
    <x v="6"/>
    <s v="video games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5-05-13T15:04:28"/>
    <n v="1452825571"/>
    <d v="2015-04-13T15:04:28"/>
    <x v="397"/>
    <x v="1"/>
    <b v="0"/>
    <n v="10"/>
    <b v="0"/>
    <s v="games/video games"/>
    <n v="10"/>
    <x v="6"/>
    <s v="video games"/>
  </r>
  <r>
    <n v="4.0999999999999999E-4"/>
    <n v="1101"/>
    <s v="Strain Wars"/>
    <s v="Different strains of marijuana leafs battling to the death to see which one is the top strain."/>
    <n v="100000"/>
    <n v="41"/>
    <x v="2"/>
    <s v="US"/>
    <s v="USD"/>
    <n v="1468519920"/>
    <d v="2016-02-13T21:39:31"/>
    <n v="1466188338"/>
    <d v="2016-01-14T21:39:31"/>
    <x v="208"/>
    <x v="3"/>
    <b v="0"/>
    <n v="6"/>
    <b v="0"/>
    <s v="games/video games"/>
    <n v="6.833333333333333"/>
    <x v="6"/>
    <s v="video games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6-07-14T13:12:00"/>
    <n v="1383095125"/>
    <d v="2016-06-17T13:32:18"/>
    <x v="775"/>
    <x v="3"/>
    <b v="0"/>
    <n v="24"/>
    <b v="0"/>
    <s v="games/video games"/>
    <n v="17.708333333333332"/>
    <x v="6"/>
    <s v="video games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3-12-09T00:59:00"/>
    <n v="1461043190"/>
    <d v="2013-10-29T20:05:25"/>
    <x v="382"/>
    <x v="5"/>
    <b v="0"/>
    <n v="15"/>
    <b v="0"/>
    <s v="games/video games"/>
    <n v="16.2"/>
    <x v="6"/>
    <s v="video games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6-06-18T00:19:50"/>
    <n v="1399888221"/>
    <d v="2016-04-19T00:19:50"/>
    <x v="233"/>
    <x v="3"/>
    <b v="0"/>
    <n v="37"/>
    <b v="0"/>
    <s v="games/video games"/>
    <n v="80.297297297297291"/>
    <x v="6"/>
    <s v="video games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6-11T04:50:21"/>
    <n v="1393038927"/>
    <d v="2014-05-12T04:50:21"/>
    <x v="835"/>
    <x v="4"/>
    <b v="0"/>
    <n v="20"/>
    <b v="0"/>
    <s v="games/video games"/>
    <n v="71.55"/>
    <x v="6"/>
    <s v="video games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4-03-23T21:15:27"/>
    <n v="1330969575"/>
    <d v="2014-02-21T22:15:27"/>
    <x v="836"/>
    <x v="4"/>
    <b v="0"/>
    <n v="7"/>
    <b v="0"/>
    <s v="games/video games"/>
    <n v="23.571428571428573"/>
    <x v="6"/>
    <s v="video games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2-04-04T11:46:15"/>
    <n v="1403556024"/>
    <d v="2012-03-05T12:46:15"/>
    <x v="837"/>
    <x v="6"/>
    <b v="0"/>
    <n v="0"/>
    <b v="0"/>
    <s v="games/video games"/>
    <e v="#DIV/0!"/>
    <x v="6"/>
    <s v="video games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4-07-23T15:40:24"/>
    <n v="1329146235"/>
    <d v="2014-06-23T15:40:24"/>
    <x v="578"/>
    <x v="4"/>
    <b v="0"/>
    <n v="21"/>
    <b v="0"/>
    <s v="games/video games"/>
    <n v="34.88095238095238"/>
    <x v="6"/>
    <s v="video games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2-04-13T09:17:15"/>
    <n v="1476900190"/>
    <d v="2012-02-13T10:17:15"/>
    <x v="838"/>
    <x v="6"/>
    <b v="0"/>
    <n v="3"/>
    <b v="0"/>
    <s v="games/video games"/>
    <n v="15"/>
    <x v="6"/>
    <s v="video games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6-11-18T14:03:10"/>
    <n v="1352327022"/>
    <d v="2016-10-19T13:03:10"/>
    <x v="752"/>
    <x v="3"/>
    <b v="0"/>
    <n v="11"/>
    <b v="0"/>
    <s v="games/video games"/>
    <n v="23.181818181818183"/>
    <x v="6"/>
    <s v="video games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2-12-07T17:23:42"/>
    <n v="1449636790"/>
    <d v="2012-11-07T17:23:42"/>
    <x v="839"/>
    <x v="6"/>
    <b v="0"/>
    <n v="1"/>
    <b v="0"/>
    <s v="games/video games"/>
    <n v="1"/>
    <x v="6"/>
    <s v="video games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6-01-07T23:53:10"/>
    <n v="1416507211"/>
    <d v="2015-12-08T23:53:10"/>
    <x v="840"/>
    <x v="1"/>
    <b v="0"/>
    <n v="312"/>
    <b v="0"/>
    <s v="games/video games"/>
    <n v="100.23371794871794"/>
    <x v="6"/>
    <s v="video games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5-01-19T03:30:00"/>
    <n v="1405466820"/>
    <d v="2014-11-20T13:13:31"/>
    <x v="841"/>
    <x v="4"/>
    <b v="0"/>
    <n v="1"/>
    <b v="0"/>
    <s v="games/video games"/>
    <n v="5"/>
    <x v="6"/>
    <s v="video games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4-08-14T18:27:00"/>
    <n v="1378714687"/>
    <d v="2014-07-15T18:27:00"/>
    <x v="63"/>
    <x v="4"/>
    <b v="0"/>
    <n v="3"/>
    <b v="0"/>
    <s v="games/video games"/>
    <n v="3.3333333333333335"/>
    <x v="6"/>
    <s v="video games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3-10-09T03:18:07"/>
    <n v="1456764095"/>
    <d v="2013-09-09T03:18:07"/>
    <x v="351"/>
    <x v="5"/>
    <b v="0"/>
    <n v="4"/>
    <b v="0"/>
    <s v="games/video games"/>
    <n v="13.25"/>
    <x v="6"/>
    <s v="video games"/>
  </r>
  <r>
    <n v="3.5704000000000004E-4"/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6-03-30T10:41:35"/>
    <n v="1334089208"/>
    <d v="2016-02-29T11:41:35"/>
    <x v="201"/>
    <x v="3"/>
    <b v="0"/>
    <n v="10"/>
    <b v="0"/>
    <s v="games/video games"/>
    <n v="17.852"/>
    <x v="6"/>
    <s v="video games"/>
  </r>
  <r>
    <n v="8.3000000000000004E-2"/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2-06-09T15:20:08"/>
    <n v="1448461313"/>
    <d v="2012-04-10T15:20:08"/>
    <x v="842"/>
    <x v="6"/>
    <b v="0"/>
    <n v="8"/>
    <b v="0"/>
    <s v="games/video games"/>
    <n v="10.375"/>
    <x v="6"/>
    <s v="video games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5-12-25T09:21:53"/>
    <n v="1394078379"/>
    <d v="2015-11-25T09:21:53"/>
    <x v="53"/>
    <x v="1"/>
    <b v="0"/>
    <n v="3"/>
    <b v="0"/>
    <s v="games/video games"/>
    <n v="36.333333333333336"/>
    <x v="6"/>
    <s v="video games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4T21:59:39"/>
    <n v="1395687664"/>
    <d v="2014-03-05T22:59:39"/>
    <x v="414"/>
    <x v="4"/>
    <b v="0"/>
    <n v="1"/>
    <b v="0"/>
    <s v="games/video games"/>
    <n v="5"/>
    <x v="6"/>
    <s v="video games"/>
  </r>
  <r>
    <n v="0"/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4-04-06T14:01:04"/>
    <n v="1315947400"/>
    <d v="2014-03-24T14:01:04"/>
    <x v="843"/>
    <x v="4"/>
    <b v="0"/>
    <n v="0"/>
    <b v="0"/>
    <s v="games/video games"/>
    <e v="#DIV/0!"/>
    <x v="6"/>
    <s v="video games"/>
  </r>
  <r>
    <n v="1.16E-4"/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1-10-28T15:56:40"/>
    <n v="1455315916"/>
    <d v="2011-09-13T15:56:40"/>
    <x v="844"/>
    <x v="7"/>
    <b v="0"/>
    <n v="5"/>
    <b v="0"/>
    <s v="games/video games"/>
    <n v="5.8"/>
    <x v="6"/>
    <s v="video games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6-03-13T16:25:16"/>
    <n v="1368723225"/>
    <d v="2016-02-12T17:25:16"/>
    <x v="845"/>
    <x v="3"/>
    <b v="0"/>
    <n v="0"/>
    <b v="0"/>
    <s v="games/video games"/>
    <e v="#DIV/0!"/>
    <x v="6"/>
    <s v="video games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3-05-30T11:53:45"/>
    <n v="1395318848"/>
    <d v="2013-05-16T11:53:45"/>
    <x v="846"/>
    <x v="5"/>
    <b v="0"/>
    <n v="3"/>
    <b v="0"/>
    <s v="games/video games"/>
    <n v="3.6666666666666665"/>
    <x v="6"/>
    <s v="video games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4-04-19T07:34:08"/>
    <n v="1427817651"/>
    <d v="2014-03-20T07:34:08"/>
    <x v="667"/>
    <x v="4"/>
    <b v="0"/>
    <n v="7"/>
    <b v="0"/>
    <s v="games/mobile games"/>
    <n v="60.714285714285715"/>
    <x v="6"/>
    <s v="mobile games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4-30T11:00:51"/>
    <n v="1438009130"/>
    <d v="2015-03-31T11:00:51"/>
    <x v="573"/>
    <x v="1"/>
    <b v="0"/>
    <n v="0"/>
    <b v="0"/>
    <s v="games/mobile games"/>
    <e v="#DIV/0!"/>
    <x v="6"/>
    <s v="mobile games"/>
  </r>
  <r>
    <n v="5.0000000000000001E-3"/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5-09-25T09:58:50"/>
    <n v="1465890694"/>
    <d v="2015-07-27T09:58:50"/>
    <x v="847"/>
    <x v="1"/>
    <b v="0"/>
    <n v="2"/>
    <b v="0"/>
    <s v="games/mobile games"/>
    <n v="5"/>
    <x v="6"/>
    <s v="mobile games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6-07-14T02:51:34"/>
    <n v="1413318600"/>
    <d v="2016-06-14T02:51:34"/>
    <x v="489"/>
    <x v="3"/>
    <b v="0"/>
    <n v="23"/>
    <b v="0"/>
    <s v="games/mobile games"/>
    <n v="25.434782608695652"/>
    <x v="6"/>
    <s v="mobile games"/>
  </r>
  <r>
    <n v="1E-3"/>
    <n v="1128"/>
    <s v="Flying Turds"/>
    <s v="#havingfunFTW"/>
    <n v="1000"/>
    <n v="1"/>
    <x v="2"/>
    <s v="GB"/>
    <s v="GBP"/>
    <n v="1407425717"/>
    <d v="2014-11-14T16:30:00"/>
    <n v="1404833717"/>
    <d v="2014-10-14T15:30:00"/>
    <x v="310"/>
    <x v="4"/>
    <b v="0"/>
    <n v="1"/>
    <b v="0"/>
    <s v="games/mobile games"/>
    <n v="1"/>
    <x v="6"/>
    <s v="mobile games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4-08-07T10:35:17"/>
    <n v="1462515693"/>
    <d v="2014-07-08T10:35:17"/>
    <x v="4"/>
    <x v="4"/>
    <b v="0"/>
    <n v="2"/>
    <b v="0"/>
    <s v="games/mobile games"/>
    <n v="10.5"/>
    <x v="6"/>
    <s v="mobile games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6-06-05T01:21:33"/>
    <n v="1411775700"/>
    <d v="2016-05-06T01:21:33"/>
    <x v="54"/>
    <x v="3"/>
    <b v="0"/>
    <n v="3"/>
    <b v="0"/>
    <s v="games/mobile games"/>
    <n v="3.6666666666666665"/>
    <x v="6"/>
    <s v="mobile games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4-11-25T19:55:00"/>
    <n v="1448401668"/>
    <d v="2014-09-26T18:55:00"/>
    <x v="526"/>
    <x v="4"/>
    <b v="0"/>
    <n v="0"/>
    <b v="0"/>
    <s v="games/mobile games"/>
    <e v="#DIV/0!"/>
    <x v="6"/>
    <s v="mobile games"/>
  </r>
  <r>
    <n v="0.14380000000000001"/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5-12-24T16:47:48"/>
    <n v="1480646771"/>
    <d v="2015-11-24T16:47:48"/>
    <x v="848"/>
    <x v="1"/>
    <b v="0"/>
    <n v="13"/>
    <b v="0"/>
    <s v="games/mobile games"/>
    <n v="110.61538461538461"/>
    <x v="6"/>
    <s v="mobile games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6-12-31T21:46:11"/>
    <n v="1404207981"/>
    <d v="2016-12-01T21:46:11"/>
    <x v="849"/>
    <x v="3"/>
    <b v="0"/>
    <n v="1"/>
    <b v="0"/>
    <s v="games/mobile games"/>
    <n v="20"/>
    <x v="6"/>
    <s v="mobile games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07-31T04:46:21"/>
    <n v="1416034228"/>
    <d v="2014-07-01T04:46:21"/>
    <x v="850"/>
    <x v="4"/>
    <b v="0"/>
    <n v="1"/>
    <b v="0"/>
    <s v="games/mobile games"/>
    <n v="1"/>
    <x v="6"/>
    <s v="mobile games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4-11-28T23:33:00"/>
    <n v="1467935094"/>
    <d v="2014-11-15T01:50:28"/>
    <x v="851"/>
    <x v="4"/>
    <b v="0"/>
    <n v="1"/>
    <b v="0"/>
    <s v="games/mobile games"/>
    <n v="50"/>
    <x v="6"/>
    <s v="mobile games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6-08-06T18:44:54"/>
    <n v="1447949229"/>
    <d v="2016-07-07T18:44:54"/>
    <x v="140"/>
    <x v="3"/>
    <b v="0"/>
    <n v="6"/>
    <b v="0"/>
    <s v="games/mobile games"/>
    <n v="45"/>
    <x v="6"/>
    <s v="mobile games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5-12-19T11:07:09"/>
    <n v="1458848421"/>
    <d v="2015-11-19T11:07:09"/>
    <x v="5"/>
    <x v="1"/>
    <b v="0"/>
    <n v="39"/>
    <b v="0"/>
    <s v="games/mobile games"/>
    <n v="253.2051282051282"/>
    <x v="6"/>
    <s v="mobile games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6-04-23T14:40:21"/>
    <n v="1483307131"/>
    <d v="2016-03-24T14:40:21"/>
    <x v="852"/>
    <x v="3"/>
    <b v="0"/>
    <n v="4"/>
    <b v="0"/>
    <s v="games/mobile games"/>
    <n v="31.25"/>
    <x v="6"/>
    <s v="mobile games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7-01-21T16:45:31"/>
    <n v="1417508426"/>
    <d v="2017-01-01T16:45:31"/>
    <x v="853"/>
    <x v="2"/>
    <b v="0"/>
    <n v="1"/>
    <b v="0"/>
    <s v="games/mobile games"/>
    <n v="5"/>
    <x v="6"/>
    <s v="mobile games"/>
  </r>
  <r>
    <n v="0"/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1-01T03:20:26"/>
    <n v="1436267121"/>
    <d v="2014-12-02T03:20:26"/>
    <x v="490"/>
    <x v="4"/>
    <b v="0"/>
    <n v="0"/>
    <b v="0"/>
    <s v="games/mobile games"/>
    <e v="#DIV/0!"/>
    <x v="6"/>
    <s v="mobile games"/>
  </r>
  <r>
    <n v="0"/>
    <n v="1141"/>
    <s v="Arena Z - Zombie Survival"/>
    <s v="I think this will be a great game!"/>
    <n v="500"/>
    <n v="0"/>
    <x v="2"/>
    <s v="DE"/>
    <s v="EUR"/>
    <n v="1436460450"/>
    <d v="2015-08-06T06:05:21"/>
    <n v="1433868450"/>
    <d v="2015-07-07T06:05:21"/>
    <x v="459"/>
    <x v="1"/>
    <b v="0"/>
    <n v="0"/>
    <b v="0"/>
    <s v="games/mobile games"/>
    <e v="#DIV/0!"/>
    <x v="6"/>
    <s v="mobile games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7-09T11:47:30"/>
    <n v="1421539727"/>
    <d v="2015-06-09T11:47:30"/>
    <x v="207"/>
    <x v="1"/>
    <b v="0"/>
    <n v="0"/>
    <b v="0"/>
    <s v="games/mobile games"/>
    <e v="#DIV/0!"/>
    <x v="6"/>
    <s v="mobile games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02-16T19:08:47"/>
    <n v="1447735126"/>
    <d v="2015-01-17T19:08:47"/>
    <x v="487"/>
    <x v="1"/>
    <b v="0"/>
    <n v="8"/>
    <b v="0"/>
    <s v="games/mobile games"/>
    <n v="23.25"/>
    <x v="6"/>
    <s v="mobile games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12-16T23:38:46"/>
    <n v="1427689320"/>
    <d v="2015-11-16T23:38:46"/>
    <x v="28"/>
    <x v="1"/>
    <b v="0"/>
    <n v="0"/>
    <b v="0"/>
    <s v="food/food trucks"/>
    <e v="#DIV/0!"/>
    <x v="7"/>
    <s v="food trucks"/>
  </r>
  <r>
    <n v="1.25E-3"/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5-04-28T23:22:00"/>
    <n v="1407088592"/>
    <d v="2015-03-29T23:22:00"/>
    <x v="854"/>
    <x v="1"/>
    <b v="0"/>
    <n v="1"/>
    <b v="0"/>
    <s v="food/food trucks"/>
    <n v="100"/>
    <x v="7"/>
    <s v="food trucks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10-02T12:56:32"/>
    <n v="1395787973"/>
    <d v="2014-08-03T12:56:32"/>
    <x v="855"/>
    <x v="4"/>
    <b v="0"/>
    <n v="12"/>
    <b v="0"/>
    <s v="food/food trucks"/>
    <n v="44.166666666666664"/>
    <x v="7"/>
    <s v="food trucks"/>
  </r>
  <r>
    <n v="0"/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05-02T17:52:53"/>
    <n v="1408576783"/>
    <d v="2014-03-25T17:52:53"/>
    <x v="829"/>
    <x v="4"/>
    <b v="0"/>
    <n v="0"/>
    <b v="0"/>
    <s v="food/food trucks"/>
    <e v="#DIV/0!"/>
    <x v="7"/>
    <s v="food trucks"/>
  </r>
  <r>
    <n v="4.8666666666666667E-3"/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4-10-19T18:19:43"/>
    <n v="1477973181"/>
    <d v="2014-08-20T18:19:43"/>
    <x v="856"/>
    <x v="4"/>
    <b v="0"/>
    <n v="3"/>
    <b v="0"/>
    <s v="food/food trucks"/>
    <n v="24.333333333333332"/>
    <x v="7"/>
    <s v="food trucks"/>
  </r>
  <r>
    <n v="1.5E-3"/>
    <n v="1149"/>
    <s v="The Floridian Food Truck"/>
    <s v="Bringing culturally diverse Floridian cuisine to the people!"/>
    <n v="50000"/>
    <n v="75"/>
    <x v="2"/>
    <s v="US"/>
    <s v="USD"/>
    <n v="1466096566"/>
    <d v="2016-12-01T00:06:21"/>
    <n v="1463504566"/>
    <d v="2016-10-31T23:06:21"/>
    <x v="857"/>
    <x v="3"/>
    <b v="0"/>
    <n v="2"/>
    <b v="0"/>
    <s v="food/food trucks"/>
    <n v="37.5"/>
    <x v="7"/>
    <s v="food trucks"/>
  </r>
  <r>
    <n v="0.1008"/>
    <n v="1150"/>
    <s v="Chef Po's Food Truck"/>
    <s v="Bringing delicious authentic and fusion Taiwanese Food to the West Coast."/>
    <n v="2500"/>
    <n v="252"/>
    <x v="2"/>
    <s v="US"/>
    <s v="USD"/>
    <n v="1452293675"/>
    <d v="2016-06-16T12:02:46"/>
    <n v="1447109675"/>
    <d v="2016-05-17T12:02:46"/>
    <x v="301"/>
    <x v="3"/>
    <b v="0"/>
    <n v="6"/>
    <b v="0"/>
    <s v="food/food trucks"/>
    <n v="42"/>
    <x v="7"/>
    <s v="food trucks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6-01-08T17:54:35"/>
    <n v="1439000863"/>
    <d v="2015-11-09T17:54:35"/>
    <x v="26"/>
    <x v="1"/>
    <b v="0"/>
    <n v="0"/>
    <b v="0"/>
    <s v="food/food trucks"/>
    <e v="#DIV/0!"/>
    <x v="7"/>
    <s v="food trucks"/>
  </r>
  <r>
    <n v="5.6937500000000002E-2"/>
    <n v="1152"/>
    <s v="Peruvian King Food Truck"/>
    <s v="Peruvian food truck with an LA twist."/>
    <n v="16000"/>
    <n v="911"/>
    <x v="2"/>
    <s v="US"/>
    <s v="USD"/>
    <n v="1431709312"/>
    <d v="2015-09-06T21:27:43"/>
    <n v="1429117312"/>
    <d v="2015-08-07T21:27:43"/>
    <x v="452"/>
    <x v="1"/>
    <b v="0"/>
    <n v="15"/>
    <b v="0"/>
    <s v="food/food trucks"/>
    <n v="60.733333333333334"/>
    <x v="7"/>
    <s v="food trucks"/>
  </r>
  <r>
    <n v="6.2500000000000003E-3"/>
    <n v="1153"/>
    <s v="The Cold Spot Mobile Trailer"/>
    <s v="A mobile concession trailer for snow cones, ice cream, smoothies and more"/>
    <n v="8000"/>
    <n v="50"/>
    <x v="2"/>
    <s v="US"/>
    <s v="USD"/>
    <n v="1434647305"/>
    <d v="2015-05-15T12:01:52"/>
    <n v="1432055305"/>
    <d v="2015-04-15T12:01:52"/>
    <x v="138"/>
    <x v="1"/>
    <b v="0"/>
    <n v="1"/>
    <b v="0"/>
    <s v="food/food trucks"/>
    <n v="50"/>
    <x v="7"/>
    <s v="food trucks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6-18T12:08:25"/>
    <n v="1438915006"/>
    <d v="2015-05-19T12:08:25"/>
    <x v="512"/>
    <x v="1"/>
    <b v="0"/>
    <n v="3"/>
    <b v="0"/>
    <s v="food/food trucks"/>
    <n v="108.33333333333333"/>
    <x v="7"/>
    <s v="food trucks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5-09-05T21:36:46"/>
    <n v="1405448408"/>
    <d v="2015-08-06T21:36:46"/>
    <x v="858"/>
    <x v="1"/>
    <b v="0"/>
    <n v="8"/>
    <b v="0"/>
    <s v="food/food trucks"/>
    <n v="23.5"/>
    <x v="7"/>
    <s v="food trucks"/>
  </r>
  <r>
    <n v="0"/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4-08-14T13:20:08"/>
    <n v="1422150162"/>
    <d v="2014-07-15T13:20:08"/>
    <x v="63"/>
    <x v="4"/>
    <b v="0"/>
    <n v="0"/>
    <b v="0"/>
    <s v="food/food trucks"/>
    <e v="#DIV/0!"/>
    <x v="7"/>
    <s v="food trucks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5-02-23T20:42:42"/>
    <n v="1412607880"/>
    <d v="2015-01-24T20:42:42"/>
    <x v="859"/>
    <x v="1"/>
    <b v="0"/>
    <n v="3"/>
    <b v="0"/>
    <s v="food/food trucks"/>
    <n v="50.333333333333336"/>
    <x v="7"/>
    <s v="food trucks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5T11:04:40"/>
    <n v="1415499128"/>
    <d v="2014-10-06T10:04:40"/>
    <x v="804"/>
    <x v="4"/>
    <b v="0"/>
    <n v="3"/>
    <b v="0"/>
    <s v="food/food trucks"/>
    <n v="11.666666666666666"/>
    <x v="7"/>
    <s v="food trucks"/>
  </r>
  <r>
    <n v="0"/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4-12-08T21:12:08"/>
    <n v="1433006765"/>
    <d v="2014-11-08T21:12:08"/>
    <x v="860"/>
    <x v="4"/>
    <b v="0"/>
    <n v="0"/>
    <b v="0"/>
    <s v="food/food trucks"/>
    <e v="#DIV/0!"/>
    <x v="7"/>
    <s v="food trucks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6-30T10:45:00"/>
    <n v="1424922186"/>
    <d v="2015-05-30T12:26:05"/>
    <x v="861"/>
    <x v="1"/>
    <b v="0"/>
    <n v="19"/>
    <b v="0"/>
    <s v="food/food trucks"/>
    <n v="60.789473684210527"/>
    <x v="7"/>
    <s v="food trucks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3-27T21:43:06"/>
    <n v="1430233589"/>
    <d v="2015-02-25T22:43:06"/>
    <x v="755"/>
    <x v="1"/>
    <b v="0"/>
    <n v="0"/>
    <b v="0"/>
    <s v="food/food trucks"/>
    <e v="#DIV/0!"/>
    <x v="7"/>
    <s v="food trucks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5-05-19T10:06:29"/>
    <n v="1408983864"/>
    <d v="2015-04-28T10:06:29"/>
    <x v="831"/>
    <x v="1"/>
    <b v="0"/>
    <n v="2"/>
    <b v="0"/>
    <s v="food/food trucks"/>
    <n v="17.5"/>
    <x v="7"/>
    <s v="food trucks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9-25T11:24:24"/>
    <n v="1405012920"/>
    <d v="2014-08-25T11:24:24"/>
    <x v="862"/>
    <x v="4"/>
    <b v="0"/>
    <n v="0"/>
    <b v="0"/>
    <s v="food/food trucks"/>
    <e v="#DIV/0!"/>
    <x v="7"/>
    <s v="food trucks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4-08-09T12:22:00"/>
    <n v="1463678582"/>
    <d v="2014-07-10T12:22:00"/>
    <x v="449"/>
    <x v="4"/>
    <b v="0"/>
    <n v="0"/>
    <b v="0"/>
    <s v="food/food trucks"/>
    <e v="#DIV/0!"/>
    <x v="7"/>
    <s v="food trucks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6-06-18T12:23:02"/>
    <n v="1401685730"/>
    <d v="2016-05-19T12:23:02"/>
    <x v="863"/>
    <x v="3"/>
    <b v="0"/>
    <n v="25"/>
    <b v="0"/>
    <s v="food/food trucks"/>
    <n v="82.82"/>
    <x v="7"/>
    <s v="food trucks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4-07-06T00:08:50"/>
    <n v="1432640342"/>
    <d v="2014-06-02T00:08:50"/>
    <x v="155"/>
    <x v="4"/>
    <b v="0"/>
    <n v="8"/>
    <b v="0"/>
    <s v="food/food trucks"/>
    <n v="358.875"/>
    <x v="7"/>
    <s v="food trucks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5-06-25T23:00:00"/>
    <n v="1407865095"/>
    <d v="2015-05-26T06:39:02"/>
    <x v="830"/>
    <x v="1"/>
    <b v="0"/>
    <n v="16"/>
    <b v="0"/>
    <s v="food/food trucks"/>
    <n v="61.1875"/>
    <x v="7"/>
    <s v="food trucks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4-09-12T12:38:15"/>
    <n v="1471915065"/>
    <d v="2014-08-12T12:38:15"/>
    <x v="372"/>
    <x v="4"/>
    <b v="0"/>
    <n v="3"/>
    <b v="0"/>
    <s v="food/food trucks"/>
    <n v="340"/>
    <x v="7"/>
    <s v="food trucks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6-09-21T20:17:45"/>
    <n v="1422001763"/>
    <d v="2016-08-22T20:17:45"/>
    <x v="76"/>
    <x v="3"/>
    <b v="0"/>
    <n v="3"/>
    <b v="0"/>
    <s v="food/food trucks"/>
    <n v="5.666666666666667"/>
    <x v="7"/>
    <s v="food trucks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2-22T03:29:23"/>
    <n v="1430429171"/>
    <d v="2015-01-23T03:29:23"/>
    <x v="864"/>
    <x v="1"/>
    <b v="0"/>
    <n v="2"/>
    <b v="0"/>
    <s v="food/food trucks"/>
    <n v="50"/>
    <x v="7"/>
    <s v="food trucks"/>
  </r>
  <r>
    <n v="1E-3"/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5-05-30T16:26:11"/>
    <n v="1414351127"/>
    <d v="2015-04-30T16:26:11"/>
    <x v="865"/>
    <x v="1"/>
    <b v="0"/>
    <n v="1"/>
    <b v="0"/>
    <s v="food/food trucks"/>
    <n v="25"/>
    <x v="7"/>
    <s v="food trucks"/>
  </r>
  <r>
    <n v="0"/>
    <n v="1172"/>
    <s v="let your dayz take you to the dogs."/>
    <s v="Bringing YOUR favorite dog recipes to the streets."/>
    <n v="9000"/>
    <n v="0"/>
    <x v="2"/>
    <s v="US"/>
    <s v="USD"/>
    <n v="1408551752"/>
    <d v="2014-11-13T15:18:47"/>
    <n v="1405959752"/>
    <d v="2014-10-26T14:18:47"/>
    <x v="139"/>
    <x v="4"/>
    <b v="0"/>
    <n v="0"/>
    <b v="0"/>
    <s v="food/food trucks"/>
    <e v="#DIV/0!"/>
    <x v="7"/>
    <s v="food trucks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4-08-20T11:22:32"/>
    <n v="1435552057"/>
    <d v="2014-07-21T11:22:32"/>
    <x v="34"/>
    <x v="4"/>
    <b v="0"/>
    <n v="1"/>
    <b v="0"/>
    <s v="food/food trucks"/>
    <n v="30"/>
    <x v="7"/>
    <s v="food trucks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5-08-02T23:27:37"/>
    <n v="1460146327"/>
    <d v="2015-06-28T23:27:37"/>
    <x v="866"/>
    <x v="1"/>
    <b v="0"/>
    <n v="19"/>
    <b v="0"/>
    <s v="food/food trucks"/>
    <n v="46.631578947368418"/>
    <x v="7"/>
    <s v="food trucks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6-05-08T15:12:07"/>
    <n v="1434389339"/>
    <d v="2016-04-08T15:12:07"/>
    <x v="9"/>
    <x v="3"/>
    <b v="0"/>
    <n v="9"/>
    <b v="0"/>
    <s v="food/food trucks"/>
    <n v="65"/>
    <x v="7"/>
    <s v="food trucks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5-07-15T12:28:59"/>
    <n v="1484094498"/>
    <d v="2015-06-15T12:28:59"/>
    <x v="867"/>
    <x v="1"/>
    <b v="0"/>
    <n v="1"/>
    <b v="0"/>
    <s v="food/food trucks"/>
    <n v="10"/>
    <x v="7"/>
    <s v="food trucks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7-03-06T08:00:00"/>
    <n v="1410796296"/>
    <d v="2017-01-10T19:28:18"/>
    <x v="744"/>
    <x v="2"/>
    <b v="0"/>
    <n v="0"/>
    <b v="0"/>
    <s v="food/food trucks"/>
    <e v="#DIV/0!"/>
    <x v="7"/>
    <s v="food trucks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10-15T10:51:36"/>
    <n v="1405633452"/>
    <d v="2014-09-15T10:51:36"/>
    <x v="868"/>
    <x v="4"/>
    <b v="0"/>
    <n v="1"/>
    <b v="0"/>
    <s v="food/food trucks"/>
    <n v="5"/>
    <x v="7"/>
    <s v="food trucks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4-08-16T16:44:12"/>
    <n v="1443460627"/>
    <d v="2014-07-17T16:44:12"/>
    <x v="326"/>
    <x v="4"/>
    <b v="0"/>
    <n v="5"/>
    <b v="0"/>
    <s v="food/food trucks"/>
    <n v="640"/>
    <x v="7"/>
    <s v="food trucks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5-10-28T12:17:07"/>
    <n v="1400786514"/>
    <d v="2015-09-28T12:17:07"/>
    <x v="374"/>
    <x v="1"/>
    <b v="0"/>
    <n v="85"/>
    <b v="0"/>
    <s v="food/food trucks"/>
    <n v="69.117647058823536"/>
    <x v="7"/>
    <s v="food trucks"/>
  </r>
  <r>
    <n v="8.0000000000000007E-5"/>
    <n v="1181"/>
    <s v="Gringo Loco Tacos Food Truck"/>
    <s v="Bringing the best tacos to the streets of Chicago!"/>
    <n v="50000"/>
    <n v="4"/>
    <x v="2"/>
    <s v="US"/>
    <s v="USD"/>
    <n v="1425197321"/>
    <d v="2014-06-28T14:21:54"/>
    <n v="1422605321"/>
    <d v="2014-05-22T14:21:54"/>
    <x v="869"/>
    <x v="4"/>
    <b v="0"/>
    <n v="3"/>
    <b v="0"/>
    <s v="food/food trucks"/>
    <n v="1.3333333333333333"/>
    <x v="7"/>
    <s v="food trucks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5-03-01T03:08:41"/>
    <n v="1482609088"/>
    <d v="2015-01-30T03:08:41"/>
    <x v="870"/>
    <x v="1"/>
    <b v="0"/>
    <n v="4"/>
    <b v="0"/>
    <s v="food/food trucks"/>
    <n v="10.5"/>
    <x v="7"/>
    <s v="food trucks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7-01-12T11:42:00"/>
    <n v="1476391223"/>
    <d v="2016-12-24T14:51:28"/>
    <x v="871"/>
    <x v="3"/>
    <b v="0"/>
    <n v="3"/>
    <b v="0"/>
    <s v="food/food trucks"/>
    <n v="33.333333333333336"/>
    <x v="7"/>
    <s v="food trucks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6-11-01T22:59:00"/>
    <n v="1483712611"/>
    <d v="2016-10-13T15:40:23"/>
    <x v="681"/>
    <x v="3"/>
    <b v="0"/>
    <n v="375"/>
    <b v="1"/>
    <s v="photography/photobooks"/>
    <n v="61.562666666666665"/>
    <x v="8"/>
    <s v="photobooks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7-02-06T09:23:31"/>
    <n v="1430945149"/>
    <d v="2017-01-06T09:23:31"/>
    <x v="183"/>
    <x v="2"/>
    <b v="0"/>
    <n v="111"/>
    <b v="1"/>
    <s v="photography/photobooks"/>
    <n v="118.73873873873873"/>
    <x v="8"/>
    <s v="photobooks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7T23:00:00"/>
    <n v="1430340195"/>
    <d v="2015-05-06T15:45:49"/>
    <x v="391"/>
    <x v="1"/>
    <b v="0"/>
    <n v="123"/>
    <b v="1"/>
    <s v="photography/photobooks"/>
    <n v="65.081300813008127"/>
    <x v="8"/>
    <s v="photobooks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6-01T17:42:00"/>
    <n v="1429133323"/>
    <d v="2015-04-29T15:43:15"/>
    <x v="872"/>
    <x v="1"/>
    <b v="0"/>
    <n v="70"/>
    <b v="1"/>
    <s v="photography/photobooks"/>
    <n v="130.15714285714284"/>
    <x v="8"/>
    <s v="photobooks"/>
  </r>
  <r>
    <n v="1.6054999999999999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5-05-17T13:00:00"/>
    <n v="1481129340"/>
    <d v="2015-04-15T16:28:43"/>
    <x v="138"/>
    <x v="1"/>
    <b v="0"/>
    <n v="85"/>
    <b v="1"/>
    <s v="photography/photobooks"/>
    <n v="37.776470588235291"/>
    <x v="8"/>
    <s v="photobooks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12-28T11:49:00"/>
    <n v="1465428595"/>
    <d v="2016-12-07T11:49:00"/>
    <x v="170"/>
    <x v="3"/>
    <b v="0"/>
    <n v="86"/>
    <b v="1"/>
    <s v="photography/photobooks"/>
    <n v="112.79069767441861"/>
    <x v="8"/>
    <s v="photobooks"/>
  </r>
  <r>
    <n v="1.35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6-06-29T18:29:55"/>
    <n v="1406908725"/>
    <d v="2016-06-08T18:29:55"/>
    <x v="873"/>
    <x v="3"/>
    <b v="0"/>
    <n v="13"/>
    <b v="1"/>
    <s v="photography/photobooks"/>
    <n v="51.92307692307692"/>
    <x v="8"/>
    <s v="photobooks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4-08-31T10:58:45"/>
    <n v="1455892160"/>
    <d v="2014-08-01T10:58:45"/>
    <x v="874"/>
    <x v="4"/>
    <b v="0"/>
    <n v="33"/>
    <b v="1"/>
    <s v="photography/photobooks"/>
    <n v="89.242424242424249"/>
    <x v="8"/>
    <s v="photobooks"/>
  </r>
  <r>
    <n v="2.9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6-03-20T08:29:20"/>
    <n v="1484222978"/>
    <d v="2016-02-19T09:29:20"/>
    <x v="875"/>
    <x v="3"/>
    <b v="0"/>
    <n v="15"/>
    <b v="1"/>
    <s v="photography/photobooks"/>
    <n v="19.333333333333332"/>
    <x v="8"/>
    <s v="photobooks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7-02-11T07:09:38"/>
    <n v="1455043053"/>
    <d v="2017-01-12T07:09:38"/>
    <x v="876"/>
    <x v="2"/>
    <b v="0"/>
    <n v="273"/>
    <b v="1"/>
    <s v="photography/photobooks"/>
    <n v="79.967032967032964"/>
    <x v="8"/>
    <s v="photobooks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6-04-09T12:37:33"/>
    <n v="1425901379"/>
    <d v="2016-02-09T13:37:33"/>
    <x v="877"/>
    <x v="3"/>
    <b v="0"/>
    <n v="714"/>
    <b v="1"/>
    <s v="photography/photobooks"/>
    <n v="56.414565826330531"/>
    <x v="8"/>
    <s v="photobooks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04-08T06:42:59"/>
    <n v="1445415653"/>
    <d v="2015-03-09T06:42:59"/>
    <x v="163"/>
    <x v="1"/>
    <b v="0"/>
    <n v="170"/>
    <b v="1"/>
    <s v="photography/photobooks"/>
    <n v="79.411764705882348"/>
    <x v="8"/>
    <s v="photobooks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20T04:00:00"/>
    <n v="1447875539"/>
    <d v="2015-10-21T03:20:53"/>
    <x v="878"/>
    <x v="1"/>
    <b v="0"/>
    <n v="512"/>
    <b v="1"/>
    <s v="photography/photobooks"/>
    <n v="76.439453125"/>
    <x v="8"/>
    <s v="photobooks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5-12-18T14:38:59"/>
    <n v="1463155034"/>
    <d v="2015-11-18T14:38:59"/>
    <x v="879"/>
    <x v="1"/>
    <b v="0"/>
    <n v="314"/>
    <b v="1"/>
    <s v="photography/photobooks"/>
    <n v="121"/>
    <x v="8"/>
    <s v="photobooks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6-06-13T00:59:00"/>
    <n v="1448463086"/>
    <d v="2016-05-13T10:57:14"/>
    <x v="480"/>
    <x v="3"/>
    <b v="0"/>
    <n v="167"/>
    <b v="1"/>
    <s v="photography/photobooks"/>
    <n v="54.616766467065865"/>
    <x v="8"/>
    <s v="photobooks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12-30T22:00:00"/>
    <n v="1433615400"/>
    <d v="2015-11-25T09:51:26"/>
    <x v="53"/>
    <x v="1"/>
    <b v="0"/>
    <n v="9"/>
    <b v="1"/>
    <s v="photography/photobooks"/>
    <n v="299.22222222222223"/>
    <x v="8"/>
    <s v="photobooks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7-08T13:30:00"/>
    <n v="1427369256"/>
    <d v="2015-06-06T13:30:00"/>
    <x v="602"/>
    <x v="1"/>
    <b v="0"/>
    <n v="103"/>
    <b v="1"/>
    <s v="photography/photobooks"/>
    <n v="58.533980582524272"/>
    <x v="8"/>
    <s v="photobooks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5-04-16T06:27:36"/>
    <n v="1466001246"/>
    <d v="2015-03-26T06:27:36"/>
    <x v="56"/>
    <x v="1"/>
    <b v="0"/>
    <n v="111"/>
    <b v="1"/>
    <s v="photography/photobooks"/>
    <n v="55.371801801801809"/>
    <x v="8"/>
    <s v="photobooks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6-07-15T09:34:06"/>
    <n v="1432796154"/>
    <d v="2016-06-15T09:34:06"/>
    <x v="880"/>
    <x v="3"/>
    <b v="0"/>
    <n v="271"/>
    <b v="1"/>
    <s v="photography/photobooks"/>
    <n v="183.80442804428046"/>
    <x v="8"/>
    <s v="photobooks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6-27T01:55:54"/>
    <n v="1430491527"/>
    <d v="2015-05-28T01:55:54"/>
    <x v="881"/>
    <x v="1"/>
    <b v="0"/>
    <n v="101"/>
    <b v="1"/>
    <s v="photography/photobooks"/>
    <n v="165.34653465346534"/>
    <x v="8"/>
    <s v="photobooks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05-31T09:45:27"/>
    <n v="1445363833"/>
    <d v="2015-05-01T09:45:27"/>
    <x v="109"/>
    <x v="1"/>
    <b v="0"/>
    <n v="57"/>
    <b v="1"/>
    <s v="photography/photobooks"/>
    <n v="234.78947368421052"/>
    <x v="8"/>
    <s v="photobooks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12-04T00:00:00"/>
    <n v="1431605351"/>
    <d v="2015-10-20T12:57:13"/>
    <x v="319"/>
    <x v="1"/>
    <b v="0"/>
    <n v="62"/>
    <b v="1"/>
    <s v="photography/photobooks"/>
    <n v="211.48387096774192"/>
    <x v="8"/>
    <s v="photobooks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5-06-13T07:09:11"/>
    <n v="1486406253"/>
    <d v="2015-05-14T07:09:11"/>
    <x v="496"/>
    <x v="1"/>
    <b v="0"/>
    <n v="32"/>
    <b v="1"/>
    <s v="photography/photobooks"/>
    <n v="32.34375"/>
    <x v="8"/>
    <s v="photobooks"/>
  </r>
  <r>
    <n v="1.0416766467065868"/>
    <n v="1207"/>
    <s v="ITALIANA"/>
    <s v="A humanistic photo book about ancestral &amp; post-modern Italy."/>
    <n v="16700"/>
    <n v="17396"/>
    <x v="0"/>
    <s v="IT"/>
    <s v="EUR"/>
    <n v="1459418400"/>
    <d v="2017-03-11T08:29:00"/>
    <n v="1456827573"/>
    <d v="2017-02-06T13:37:33"/>
    <x v="307"/>
    <x v="2"/>
    <b v="0"/>
    <n v="141"/>
    <b v="1"/>
    <s v="photography/photobooks"/>
    <n v="123.37588652482269"/>
    <x v="8"/>
    <s v="photobooks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31T05:00:00"/>
    <n v="1456246864"/>
    <d v="2016-03-01T05:19:33"/>
    <x v="882"/>
    <x v="3"/>
    <b v="0"/>
    <n v="75"/>
    <b v="1"/>
    <s v="photography/photobooks"/>
    <n v="207.06666666666666"/>
    <x v="8"/>
    <s v="photobooks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6-03-24T11:01:04"/>
    <n v="1485461905"/>
    <d v="2016-02-23T12:01:04"/>
    <x v="387"/>
    <x v="3"/>
    <b v="0"/>
    <n v="46"/>
    <b v="1"/>
    <s v="photography/photobooks"/>
    <n v="138.2608695652174"/>
    <x v="8"/>
    <s v="photobooks"/>
  </r>
  <r>
    <n v="2.5431499999999998"/>
    <n v="1210"/>
    <s v="Det Andra GÃ¶teborg"/>
    <s v="En fotobok om livet i det enda andra GÃ¶teborg i vÃ¤rlden"/>
    <n v="20000"/>
    <n v="50863"/>
    <x v="0"/>
    <s v="SE"/>
    <s v="SEK"/>
    <n v="1433106000"/>
    <d v="2017-02-25T15:18:25"/>
    <n v="1431124572"/>
    <d v="2017-01-26T15:18:25"/>
    <x v="524"/>
    <x v="2"/>
    <b v="0"/>
    <n v="103"/>
    <b v="1"/>
    <s v="photography/photobooks"/>
    <n v="493.81553398058253"/>
    <x v="8"/>
    <s v="photobooks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5-05-31T16:00:00"/>
    <n v="1464209261"/>
    <d v="2015-05-08T17:36:12"/>
    <x v="883"/>
    <x v="1"/>
    <b v="0"/>
    <n v="6"/>
    <b v="1"/>
    <s v="photography/photobooks"/>
    <n v="168.5"/>
    <x v="8"/>
    <s v="photobooks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6-06-09T15:47:41"/>
    <n v="1447195695"/>
    <d v="2016-05-25T15:47:41"/>
    <x v="8"/>
    <x v="3"/>
    <b v="0"/>
    <n v="83"/>
    <b v="1"/>
    <s v="photography/photobooks"/>
    <n v="38.867469879518069"/>
    <x v="8"/>
    <s v="photobooks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5-11-26T20:00:00"/>
    <n v="1482862100"/>
    <d v="2015-11-10T17:48:15"/>
    <x v="454"/>
    <x v="1"/>
    <b v="0"/>
    <n v="108"/>
    <b v="1"/>
    <s v="photography/photobooks"/>
    <n v="61.527777777777779"/>
    <x v="8"/>
    <s v="photobooks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7-01-31T13:08:20"/>
    <n v="1428696605"/>
    <d v="2016-12-27T13:08:20"/>
    <x v="884"/>
    <x v="3"/>
    <b v="0"/>
    <n v="25"/>
    <b v="1"/>
    <s v="photography/photobooks"/>
    <n v="105.44"/>
    <x v="8"/>
    <s v="photobooks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5-06-09T15:10:05"/>
    <n v="1398895756"/>
    <d v="2015-04-10T15:10:05"/>
    <x v="885"/>
    <x v="1"/>
    <b v="0"/>
    <n v="549"/>
    <b v="1"/>
    <s v="photography/photobooks"/>
    <n v="71.592003642987251"/>
    <x v="8"/>
    <s v="photobooks"/>
  </r>
  <r>
    <n v="1.4570000000000001"/>
    <n v="1216"/>
    <s v="In Training: a book of Bonsai photographs"/>
    <s v="A fine art photography book taking a new look at the art of bonsai."/>
    <n v="14000"/>
    <n v="20398"/>
    <x v="0"/>
    <s v="US"/>
    <s v="USD"/>
    <n v="1443826980"/>
    <d v="2014-05-30T17:09:16"/>
    <n v="1441032457"/>
    <d v="2014-04-30T17:09:16"/>
    <x v="403"/>
    <x v="4"/>
    <b v="0"/>
    <n v="222"/>
    <b v="1"/>
    <s v="photography/photobooks"/>
    <n v="91.882882882882882"/>
    <x v="8"/>
    <s v="photobooks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5-10-02T18:03:00"/>
    <n v="1465932340"/>
    <d v="2015-08-31T09:47:37"/>
    <x v="522"/>
    <x v="1"/>
    <b v="0"/>
    <n v="183"/>
    <b v="1"/>
    <s v="photography/photobooks"/>
    <n v="148.57377049180329"/>
    <x v="8"/>
    <s v="photobooks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6-07-14T14:25:40"/>
    <n v="1443714800"/>
    <d v="2016-06-14T14:25:40"/>
    <x v="489"/>
    <x v="3"/>
    <b v="0"/>
    <n v="89"/>
    <b v="1"/>
    <s v="photography/photobooks"/>
    <n v="174.2134831460674"/>
    <x v="8"/>
    <s v="photobooks"/>
  </r>
  <r>
    <n v="1.5916819571865444"/>
    <n v="1219"/>
    <s v="The Box"/>
    <s v="The Box is a fine art book of Ron Amato's innovative and seductive photography project."/>
    <n v="16350"/>
    <n v="26024"/>
    <x v="0"/>
    <s v="US"/>
    <s v="USD"/>
    <n v="1476961513"/>
    <d v="2015-10-31T22:00:00"/>
    <n v="1474369513"/>
    <d v="2015-10-01T10:53:20"/>
    <x v="299"/>
    <x v="1"/>
    <b v="0"/>
    <n v="253"/>
    <b v="1"/>
    <s v="photography/photobooks"/>
    <n v="102.86166007905139"/>
    <x v="8"/>
    <s v="photobooks"/>
  </r>
  <r>
    <n v="1.0376666666666667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6-10-20T06:05:13"/>
    <n v="1437923112"/>
    <d v="2016-09-20T06:05:13"/>
    <x v="886"/>
    <x v="3"/>
    <b v="0"/>
    <n v="140"/>
    <b v="1"/>
    <s v="photography/photobooks"/>
    <n v="111.17857142857143"/>
    <x v="8"/>
    <s v="photobooks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5-08-25T10:05:12"/>
    <n v="1478431488"/>
    <d v="2015-07-26T10:05:12"/>
    <x v="346"/>
    <x v="1"/>
    <b v="0"/>
    <n v="103"/>
    <b v="1"/>
    <s v="photography/photobooks"/>
    <n v="23.796213592233013"/>
    <x v="8"/>
    <s v="photobooks"/>
  </r>
  <r>
    <n v="2.80375"/>
    <n v="1222"/>
    <s v="Project Pilgrim"/>
    <s v="Project Pilgrim is my effort to work towards normalizing mental health."/>
    <n v="4000"/>
    <n v="11215"/>
    <x v="0"/>
    <s v="CA"/>
    <s v="CAD"/>
    <n v="1459483200"/>
    <d v="2016-12-03T19:00:00"/>
    <n v="1456852647"/>
    <d v="2016-11-06T06:24:48"/>
    <x v="887"/>
    <x v="3"/>
    <b v="0"/>
    <n v="138"/>
    <b v="1"/>
    <s v="photography/photobooks"/>
    <n v="81.268115942028984"/>
    <x v="8"/>
    <s v="photobooks"/>
  </r>
  <r>
    <n v="1.1210606060606061"/>
    <n v="1223"/>
    <s v="YOSEMITE PEOPLE"/>
    <s v="A photography book focusing on the people rather than the nature at Yosemite National Park."/>
    <n v="19800"/>
    <n v="22197"/>
    <x v="0"/>
    <s v="US"/>
    <s v="USD"/>
    <n v="1478754909"/>
    <d v="2016-03-31T23:00:00"/>
    <n v="1476159309"/>
    <d v="2016-03-01T12:17:27"/>
    <x v="882"/>
    <x v="3"/>
    <b v="0"/>
    <n v="191"/>
    <b v="1"/>
    <s v="photography/photobooks"/>
    <n v="116.21465968586388"/>
    <x v="8"/>
    <s v="photobooks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6-11-10T00:15:09"/>
    <n v="1396876302"/>
    <d v="2016-10-10T23:15:09"/>
    <x v="888"/>
    <x v="3"/>
    <b v="0"/>
    <n v="18"/>
    <b v="0"/>
    <s v="music/world music"/>
    <n v="58.888888888888886"/>
    <x v="4"/>
    <s v="world music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4-06-06T08:11:42"/>
    <n v="1377294278"/>
    <d v="2014-04-07T08:11:42"/>
    <x v="889"/>
    <x v="4"/>
    <b v="0"/>
    <n v="3"/>
    <b v="0"/>
    <s v="music/world music"/>
    <n v="44"/>
    <x v="4"/>
    <s v="world music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3-10-22T16:44:38"/>
    <n v="1395089981"/>
    <d v="2013-08-23T16:44:38"/>
    <x v="890"/>
    <x v="5"/>
    <b v="0"/>
    <n v="40"/>
    <b v="0"/>
    <s v="music/world music"/>
    <n v="48.424999999999997"/>
    <x v="4"/>
    <s v="world music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4-20T20:00:00"/>
    <n v="1404770616"/>
    <d v="2014-03-17T15:59:41"/>
    <x v="891"/>
    <x v="4"/>
    <b v="0"/>
    <n v="0"/>
    <b v="0"/>
    <s v="music/world music"/>
    <e v="#DIV/0!"/>
    <x v="4"/>
    <s v="world music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4-08-07T02:00:00"/>
    <n v="1312047008"/>
    <d v="2014-07-07T17:03:36"/>
    <x v="412"/>
    <x v="4"/>
    <b v="0"/>
    <n v="24"/>
    <b v="0"/>
    <s v="music/world music"/>
    <n v="61.041666666666664"/>
    <x v="4"/>
    <s v="world music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1-09-28T12:30:08"/>
    <n v="1331982127"/>
    <d v="2011-07-30T12:30:08"/>
    <x v="892"/>
    <x v="7"/>
    <b v="0"/>
    <n v="1"/>
    <b v="0"/>
    <s v="music/world music"/>
    <n v="25"/>
    <x v="4"/>
    <s v="world music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2-04-16T11:00:00"/>
    <n v="1295997630"/>
    <d v="2012-03-17T06:02:07"/>
    <x v="893"/>
    <x v="6"/>
    <b v="0"/>
    <n v="0"/>
    <b v="0"/>
    <s v="music/world music"/>
    <e v="#DIV/0!"/>
    <x v="4"/>
    <s v="world music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1-02-24T18:20:30"/>
    <n v="1436394968"/>
    <d v="2011-01-25T18:20:30"/>
    <x v="894"/>
    <x v="7"/>
    <b v="0"/>
    <n v="0"/>
    <b v="0"/>
    <s v="music/world music"/>
    <e v="#DIV/0!"/>
    <x v="4"/>
    <s v="world music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5-08-27T20:00:00"/>
    <n v="1377030070"/>
    <d v="2015-07-08T17:36:08"/>
    <x v="895"/>
    <x v="1"/>
    <b v="0"/>
    <n v="1"/>
    <b v="0"/>
    <s v="music/world music"/>
    <n v="40"/>
    <x v="4"/>
    <s v="world music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3-10-06T15:21:10"/>
    <n v="1328049974"/>
    <d v="2013-08-20T15:21:10"/>
    <x v="260"/>
    <x v="5"/>
    <b v="0"/>
    <n v="6"/>
    <b v="0"/>
    <s v="music/world music"/>
    <n v="19.333333333333332"/>
    <x v="4"/>
    <s v="world music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2-02-21T17:46:14"/>
    <n v="1420311342"/>
    <d v="2012-01-31T17:46:14"/>
    <x v="896"/>
    <x v="6"/>
    <b v="0"/>
    <n v="0"/>
    <b v="0"/>
    <s v="music/world music"/>
    <e v="#DIV/0!"/>
    <x v="4"/>
    <s v="world music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5-02-02T13:55:42"/>
    <n v="1383621299"/>
    <d v="2015-01-03T13:55:42"/>
    <x v="897"/>
    <x v="1"/>
    <b v="0"/>
    <n v="6"/>
    <b v="0"/>
    <s v="music/world music"/>
    <n v="35"/>
    <x v="4"/>
    <s v="world music"/>
  </r>
  <r>
    <n v="0"/>
    <n v="1236"/>
    <s v="&quot;Volando&quot; CD Release (Canceled)"/>
    <s v="Raising money to give the musicians their due."/>
    <n v="2500"/>
    <n v="0"/>
    <x v="1"/>
    <s v="US"/>
    <s v="USD"/>
    <n v="1343491200"/>
    <d v="2013-12-14T22:14:59"/>
    <n v="1342801164"/>
    <d v="2013-11-04T22:14:59"/>
    <x v="78"/>
    <x v="5"/>
    <b v="0"/>
    <n v="0"/>
    <b v="0"/>
    <s v="music/world music"/>
    <e v="#DIV/0!"/>
    <x v="4"/>
    <s v="world music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7-28T11:00:00"/>
    <n v="1344062865"/>
    <d v="2012-07-20T11:19:24"/>
    <x v="593"/>
    <x v="6"/>
    <b v="0"/>
    <n v="0"/>
    <b v="0"/>
    <s v="music/world music"/>
    <e v="#DIV/0!"/>
    <x v="4"/>
    <s v="world music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2-08-24T01:47:45"/>
    <n v="1310049536"/>
    <d v="2012-08-04T01:47:45"/>
    <x v="898"/>
    <x v="6"/>
    <b v="0"/>
    <n v="3"/>
    <b v="0"/>
    <s v="music/world music"/>
    <n v="59.333333333333336"/>
    <x v="4"/>
    <s v="world music"/>
  </r>
  <r>
    <n v="0"/>
    <n v="1239"/>
    <s v="Help Calmenco! finance new CD and Tour (Canceled)"/>
    <s v="Please consider helping us with our new CD and Riverdance Tour"/>
    <n v="2500"/>
    <n v="0"/>
    <x v="1"/>
    <s v="US"/>
    <s v="USD"/>
    <n v="1325804767"/>
    <d v="2011-08-06T09:38:56"/>
    <n v="1323212767"/>
    <d v="2011-07-07T09:38:56"/>
    <x v="592"/>
    <x v="7"/>
    <b v="0"/>
    <n v="0"/>
    <b v="0"/>
    <s v="music/world music"/>
    <e v="#DIV/0!"/>
    <x v="4"/>
    <s v="world music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2-01-05T18:06:07"/>
    <n v="1368579457"/>
    <d v="2011-12-06T18:06:07"/>
    <x v="899"/>
    <x v="7"/>
    <b v="0"/>
    <n v="8"/>
    <b v="0"/>
    <s v="music/world music"/>
    <n v="30.125"/>
    <x v="4"/>
    <s v="world music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3-07-12T16:51:00"/>
    <n v="1413057980"/>
    <d v="2013-05-14T19:57:37"/>
    <x v="900"/>
    <x v="5"/>
    <b v="0"/>
    <n v="34"/>
    <b v="0"/>
    <s v="music/world music"/>
    <n v="74.617647058823536"/>
    <x v="4"/>
    <s v="world music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4-11-03T00:59:00"/>
    <n v="1314417502"/>
    <d v="2014-10-11T15:06:20"/>
    <x v="674"/>
    <x v="4"/>
    <b v="0"/>
    <n v="1"/>
    <b v="0"/>
    <s v="music/world music"/>
    <n v="5"/>
    <x v="4"/>
    <s v="world music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9-11T08:18:00"/>
    <n v="1304888771"/>
    <d v="2011-08-26T22:58:22"/>
    <x v="901"/>
    <x v="7"/>
    <b v="0"/>
    <n v="38"/>
    <b v="0"/>
    <s v="music/world music"/>
    <n v="44.5"/>
    <x v="4"/>
    <s v="world music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1-07-08T16:00:00"/>
    <n v="1363981723"/>
    <d v="2011-05-08T16:06:11"/>
    <x v="902"/>
    <x v="7"/>
    <b v="1"/>
    <n v="45"/>
    <b v="1"/>
    <s v="music/rock"/>
    <n v="46.133333333333333"/>
    <x v="4"/>
    <s v="rock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3-04-22T16:00:00"/>
    <n v="1400163834"/>
    <d v="2013-03-22T14:48:43"/>
    <x v="331"/>
    <x v="5"/>
    <b v="1"/>
    <n v="17"/>
    <b v="1"/>
    <s v="music/rock"/>
    <n v="141.47058823529412"/>
    <x v="4"/>
    <s v="rock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4-06-14T09:23:54"/>
    <n v="1319245349"/>
    <d v="2014-05-15T09:23:54"/>
    <x v="903"/>
    <x v="4"/>
    <b v="1"/>
    <n v="31"/>
    <b v="1"/>
    <s v="music/rock"/>
    <n v="75.483870967741936"/>
    <x v="4"/>
    <s v="rock"/>
  </r>
  <r>
    <n v="1.2214285714285715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1-12-05T21:02:29"/>
    <n v="1365231655"/>
    <d v="2011-10-21T20:02:29"/>
    <x v="904"/>
    <x v="7"/>
    <b v="1"/>
    <n v="50"/>
    <b v="1"/>
    <s v="music/rock"/>
    <n v="85.5"/>
    <x v="4"/>
    <s v="rock"/>
  </r>
  <r>
    <n v="1.5164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3-05-06T02:00:55"/>
    <n v="1399563953"/>
    <d v="2013-04-06T02:00:55"/>
    <x v="905"/>
    <x v="5"/>
    <b v="1"/>
    <n v="59"/>
    <b v="1"/>
    <s v="music/rock"/>
    <n v="64.254237288135599"/>
    <x v="4"/>
    <s v="rock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4-06-13T01:59:00"/>
    <n v="1339091211"/>
    <d v="2014-05-08T10:45:53"/>
    <x v="906"/>
    <x v="4"/>
    <b v="1"/>
    <n v="81"/>
    <b v="1"/>
    <s v="music/rock"/>
    <n v="64.46913580246914"/>
    <x v="4"/>
    <s v="rock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2-07-07T12:46:51"/>
    <n v="1406129131"/>
    <d v="2012-06-07T12:46:51"/>
    <x v="907"/>
    <x v="6"/>
    <b v="1"/>
    <n v="508"/>
    <b v="1"/>
    <s v="music/rock"/>
    <n v="118.2007874015748"/>
    <x v="4"/>
    <s v="rock"/>
  </r>
  <r>
    <n v="1.018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4-09-06T10:25:31"/>
    <n v="1311795167"/>
    <d v="2014-07-23T10:25:31"/>
    <x v="908"/>
    <x v="4"/>
    <b v="1"/>
    <n v="74"/>
    <b v="1"/>
    <s v="music/rock"/>
    <n v="82.540540540540547"/>
    <x v="4"/>
    <s v="rock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1-09-25T14:32:47"/>
    <n v="1380238969"/>
    <d v="2011-07-27T14:32:47"/>
    <x v="709"/>
    <x v="7"/>
    <b v="1"/>
    <n v="141"/>
    <b v="1"/>
    <s v="music/rock"/>
    <n v="34.170212765957444"/>
    <x v="4"/>
    <s v="rock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3-10-24T18:42:49"/>
    <n v="1407178107"/>
    <d v="2013-09-26T18:42:49"/>
    <x v="362"/>
    <x v="5"/>
    <b v="1"/>
    <n v="711"/>
    <b v="1"/>
    <s v="music/rock"/>
    <n v="42.73322081575246"/>
    <x v="4"/>
    <s v="rock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4-09-03T13:48:27"/>
    <n v="1288968886"/>
    <d v="2014-08-04T13:48:27"/>
    <x v="164"/>
    <x v="4"/>
    <b v="1"/>
    <n v="141"/>
    <b v="1"/>
    <s v="music/rock"/>
    <n v="94.489361702127653"/>
    <x v="4"/>
    <s v="rock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0-12-31T23:59:00"/>
    <n v="1383337052"/>
    <d v="2010-11-05T09:54:46"/>
    <x v="909"/>
    <x v="8"/>
    <b v="1"/>
    <n v="109"/>
    <b v="1"/>
    <s v="music/rock"/>
    <n v="55.697247706422019"/>
    <x v="4"/>
    <s v="rock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3-12-01T16:17:32"/>
    <n v="1326492231"/>
    <d v="2013-11-01T15:17:32"/>
    <x v="599"/>
    <x v="5"/>
    <b v="1"/>
    <n v="361"/>
    <b v="1"/>
    <s v="music/rock"/>
    <n v="98.030831024930734"/>
    <x v="4"/>
    <s v="rock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2-02-12T17:03:51"/>
    <n v="1297562590"/>
    <d v="2012-01-13T17:03:51"/>
    <x v="910"/>
    <x v="6"/>
    <b v="1"/>
    <n v="176"/>
    <b v="1"/>
    <s v="music/rock"/>
    <n v="92.102272727272734"/>
    <x v="4"/>
    <s v="rock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1-04-02T20:03:10"/>
    <n v="1375368012"/>
    <d v="2011-02-12T21:03:10"/>
    <x v="911"/>
    <x v="7"/>
    <b v="1"/>
    <n v="670"/>
    <b v="1"/>
    <s v="music/rock"/>
    <n v="38.175462686567165"/>
    <x v="4"/>
    <s v="rock"/>
  </r>
  <r>
    <n v="1.0424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3-08-31T09:40:12"/>
    <n v="1399504664"/>
    <d v="2013-08-01T09:40:12"/>
    <x v="696"/>
    <x v="5"/>
    <b v="1"/>
    <n v="96"/>
    <b v="1"/>
    <s v="music/rock"/>
    <n v="27.145833333333332"/>
    <x v="4"/>
    <s v="rock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6-08T22:59:00"/>
    <n v="1390853620"/>
    <d v="2014-05-07T18:17:44"/>
    <x v="912"/>
    <x v="4"/>
    <b v="1"/>
    <n v="74"/>
    <b v="1"/>
    <s v="music/rock"/>
    <n v="50.689189189189186"/>
    <x v="4"/>
    <s v="rock"/>
  </r>
  <r>
    <n v="1.0125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2-26T15:13:40"/>
    <n v="1388391227"/>
    <d v="2014-01-27T15:13:40"/>
    <x v="913"/>
    <x v="4"/>
    <b v="1"/>
    <n v="52"/>
    <b v="1"/>
    <s v="music/rock"/>
    <n v="38.942307692307693"/>
    <x v="4"/>
    <s v="rock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1-29T03:13:47"/>
    <n v="1389982692"/>
    <d v="2013-12-30T03:13:47"/>
    <x v="914"/>
    <x v="5"/>
    <b v="1"/>
    <n v="105"/>
    <b v="1"/>
    <s v="music/rock"/>
    <n v="77.638095238095232"/>
    <x v="4"/>
    <s v="rock"/>
  </r>
  <r>
    <n v="1.19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2-16T13:18:12"/>
    <n v="1393034470"/>
    <d v="2014-01-17T13:18:12"/>
    <x v="915"/>
    <x v="4"/>
    <b v="1"/>
    <n v="41"/>
    <b v="1"/>
    <s v="music/rock"/>
    <n v="43.536585365853661"/>
    <x v="4"/>
    <s v="rock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4-03-28T20:00:00"/>
    <n v="1380556483"/>
    <d v="2014-02-21T21:01:10"/>
    <x v="836"/>
    <x v="4"/>
    <b v="1"/>
    <n v="34"/>
    <b v="1"/>
    <s v="music/rock"/>
    <n v="31.823529411764707"/>
    <x v="4"/>
    <s v="rock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3-10-29T10:54:43"/>
    <n v="1287071015"/>
    <d v="2013-09-30T10:54:43"/>
    <x v="400"/>
    <x v="5"/>
    <b v="1"/>
    <n v="66"/>
    <b v="1"/>
    <s v="music/rock"/>
    <n v="63.184393939393942"/>
    <x v="4"/>
    <s v="rock"/>
  </r>
  <r>
    <n v="1.0047368421052632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0-11-30T10:43:35"/>
    <n v="1386882145"/>
    <d v="2010-10-14T10:43:35"/>
    <x v="916"/>
    <x v="8"/>
    <b v="1"/>
    <n v="50"/>
    <b v="1"/>
    <s v="music/rock"/>
    <n v="190.9"/>
    <x v="4"/>
    <s v="rock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4-01-11T16:02:25"/>
    <n v="1372082558"/>
    <d v="2013-12-12T16:02:25"/>
    <x v="432"/>
    <x v="5"/>
    <b v="1"/>
    <n v="159"/>
    <b v="1"/>
    <s v="music/rock"/>
    <n v="140.85534591194968"/>
    <x v="4"/>
    <s v="rock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7-24T09:02:38"/>
    <n v="1377116247"/>
    <d v="2013-06-24T09:02:38"/>
    <x v="917"/>
    <x v="5"/>
    <b v="1"/>
    <n v="182"/>
    <b v="1"/>
    <s v="music/rock"/>
    <n v="76.92307692307692"/>
    <x v="4"/>
    <s v="rock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3-09-20T15:17:27"/>
    <n v="1458157512"/>
    <d v="2013-08-21T15:17:27"/>
    <x v="918"/>
    <x v="5"/>
    <b v="1"/>
    <n v="206"/>
    <b v="1"/>
    <s v="music/rock"/>
    <n v="99.15533980582525"/>
    <x v="4"/>
    <s v="rock"/>
  </r>
  <r>
    <n v="1.1472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6-04-15T19:00:00"/>
    <n v="1327523642"/>
    <d v="2016-03-16T14:45:12"/>
    <x v="919"/>
    <x v="3"/>
    <b v="1"/>
    <n v="169"/>
    <b v="1"/>
    <s v="music/rock"/>
    <n v="67.881656804733723"/>
    <x v="4"/>
    <s v="rock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2-03-25T14:34:02"/>
    <n v="1381767859"/>
    <d v="2012-01-25T15:34:02"/>
    <x v="275"/>
    <x v="6"/>
    <b v="1"/>
    <n v="31"/>
    <b v="1"/>
    <s v="music/rock"/>
    <n v="246.29032258064515"/>
    <x v="4"/>
    <s v="rock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3-11-13T12:24:19"/>
    <n v="1270576379"/>
    <d v="2013-10-14T11:24:19"/>
    <x v="920"/>
    <x v="5"/>
    <b v="1"/>
    <n v="28"/>
    <b v="1"/>
    <s v="music/rock"/>
    <n v="189.28571428571428"/>
    <x v="4"/>
    <s v="rock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0-06-14T23:00:00"/>
    <n v="1406914291"/>
    <d v="2010-04-06T12:52:59"/>
    <x v="921"/>
    <x v="8"/>
    <b v="1"/>
    <n v="54"/>
    <b v="1"/>
    <s v="music/rock"/>
    <n v="76.666666666666671"/>
    <x v="4"/>
    <s v="rock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4-08-31T12:31:31"/>
    <n v="1343320425"/>
    <d v="2014-08-01T12:31:31"/>
    <x v="874"/>
    <x v="4"/>
    <b v="1"/>
    <n v="467"/>
    <b v="1"/>
    <s v="music/rock"/>
    <n v="82.963254817987149"/>
    <x v="4"/>
    <s v="rock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2-08-30T11:33:45"/>
    <n v="1372884587"/>
    <d v="2012-07-26T11:33:45"/>
    <x v="629"/>
    <x v="6"/>
    <b v="1"/>
    <n v="389"/>
    <b v="1"/>
    <s v="music/rock"/>
    <n v="62.522107969151669"/>
    <x v="4"/>
    <s v="rock"/>
  </r>
  <r>
    <n v="1.0442100000000001"/>
    <n v="1276"/>
    <s v="MR. DREAM GOES TO JAIL"/>
    <s v="Sponsor this Brooklyn punk band's debut seven-inch, MR. DREAM GOES TO JAIL."/>
    <n v="3000"/>
    <n v="3132.63"/>
    <x v="0"/>
    <s v="US"/>
    <s v="USD"/>
    <n v="1251777600"/>
    <d v="2013-08-07T15:49:47"/>
    <n v="1247504047"/>
    <d v="2013-07-03T15:49:47"/>
    <x v="922"/>
    <x v="5"/>
    <b v="1"/>
    <n v="68"/>
    <b v="1"/>
    <s v="music/rock"/>
    <n v="46.06808823529412"/>
    <x v="4"/>
    <s v="rock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09-08-31T23:00:00"/>
    <n v="1343741347"/>
    <d v="2009-07-13T11:54:07"/>
    <x v="923"/>
    <x v="9"/>
    <b v="1"/>
    <n v="413"/>
    <b v="1"/>
    <s v="music/rock"/>
    <n v="38.543946731234868"/>
    <x v="4"/>
    <s v="rock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2-09-04T08:29:07"/>
    <n v="1401196766"/>
    <d v="2012-07-31T08:29:07"/>
    <x v="924"/>
    <x v="6"/>
    <b v="1"/>
    <n v="190"/>
    <b v="1"/>
    <s v="music/rock"/>
    <n v="53.005263157894738"/>
    <x v="4"/>
    <s v="rock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6-24T21:00:00"/>
    <n v="1392171770"/>
    <d v="2014-05-27T08:19:26"/>
    <x v="86"/>
    <x v="4"/>
    <b v="1"/>
    <n v="189"/>
    <b v="1"/>
    <s v="music/rock"/>
    <n v="73.355396825396824"/>
    <x v="4"/>
    <s v="rock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4-03-23T20:22:50"/>
    <n v="1291227054"/>
    <d v="2014-02-11T21:22:50"/>
    <x v="925"/>
    <x v="4"/>
    <b v="1"/>
    <n v="130"/>
    <b v="1"/>
    <s v="music/rock"/>
    <n v="127.97523076923076"/>
    <x v="4"/>
    <s v="rock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1-03-01T13:10:54"/>
    <n v="1373305836"/>
    <d v="2010-12-01T13:10:54"/>
    <x v="926"/>
    <x v="8"/>
    <b v="1"/>
    <n v="74"/>
    <b v="1"/>
    <s v="music/rock"/>
    <n v="104.72972972972973"/>
    <x v="4"/>
    <s v="rock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07-28T12:50:36"/>
    <n v="1383909855"/>
    <d v="2013-07-08T12:50:36"/>
    <x v="927"/>
    <x v="5"/>
    <b v="1"/>
    <n v="274"/>
    <b v="1"/>
    <s v="music/rock"/>
    <n v="67.671532846715323"/>
    <x v="4"/>
    <s v="rock"/>
  </r>
  <r>
    <n v="2.1105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12-08T23:59:00"/>
    <n v="1360948389"/>
    <d v="2013-11-08T06:24:15"/>
    <x v="928"/>
    <x v="5"/>
    <b v="1"/>
    <n v="22"/>
    <b v="1"/>
    <s v="music/rock"/>
    <n v="95.931818181818187"/>
    <x v="4"/>
    <s v="rock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3-03-10T23:00:00"/>
    <n v="1481175482"/>
    <d v="2013-02-15T12:13:09"/>
    <x v="929"/>
    <x v="5"/>
    <b v="0"/>
    <n v="31"/>
    <b v="1"/>
    <s v="theater/plays"/>
    <n v="65.161290322580641"/>
    <x v="1"/>
    <s v="plays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6-12-31T11:59:00"/>
    <n v="1433512775"/>
    <d v="2016-12-08T00:38:02"/>
    <x v="930"/>
    <x v="3"/>
    <b v="0"/>
    <n v="63"/>
    <b v="1"/>
    <s v="theater/plays"/>
    <n v="32.269841269841272"/>
    <x v="1"/>
    <s v="plays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6-20T08:59:35"/>
    <n v="1423041227"/>
    <d v="2015-06-05T08:59:35"/>
    <x v="159"/>
    <x v="1"/>
    <b v="0"/>
    <n v="20"/>
    <b v="1"/>
    <s v="theater/plays"/>
    <n v="81.25"/>
    <x v="1"/>
    <s v="plays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2-17T09:00:00"/>
    <n v="1428936856"/>
    <d v="2015-02-04T04:13:47"/>
    <x v="931"/>
    <x v="1"/>
    <b v="0"/>
    <n v="25"/>
    <b v="1"/>
    <s v="theater/plays"/>
    <n v="24.2"/>
    <x v="1"/>
    <s v="plays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5-06-12T09:54:16"/>
    <n v="1468122163"/>
    <d v="2015-04-13T09:54:16"/>
    <x v="397"/>
    <x v="1"/>
    <b v="0"/>
    <n v="61"/>
    <b v="1"/>
    <s v="theater/plays"/>
    <n v="65.868852459016395"/>
    <x v="1"/>
    <s v="plays"/>
  </r>
  <r>
    <n v="1.2506666666666666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6-08-09T23:00:00"/>
    <n v="1480907645"/>
    <d v="2016-07-09T22:42:43"/>
    <x v="932"/>
    <x v="3"/>
    <b v="0"/>
    <n v="52"/>
    <b v="1"/>
    <s v="theater/plays"/>
    <n v="36.07692307692308"/>
    <x v="1"/>
    <s v="plays"/>
  </r>
  <r>
    <n v="1.0857142857142856"/>
    <n v="1290"/>
    <s v="I Died... I Came Back, ... Whatever"/>
    <s v="Sometimes your Heart has to STOP for your Life to START."/>
    <n v="3500"/>
    <n v="3800"/>
    <x v="0"/>
    <s v="US"/>
    <s v="USD"/>
    <n v="1429772340"/>
    <d v="2017-01-03T22:14:05"/>
    <n v="1427121931"/>
    <d v="2016-12-04T22:14:05"/>
    <x v="933"/>
    <x v="3"/>
    <b v="0"/>
    <n v="86"/>
    <b v="1"/>
    <s v="theater/plays"/>
    <n v="44.186046511627907"/>
    <x v="1"/>
    <s v="plays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23T01:59:00"/>
    <n v="1425224391"/>
    <d v="2015-03-23T09:45:31"/>
    <x v="519"/>
    <x v="1"/>
    <b v="0"/>
    <n v="42"/>
    <b v="1"/>
    <s v="theater/plays"/>
    <n v="104.07142857142857"/>
    <x v="1"/>
    <s v="plays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04-07T02:00:00"/>
    <n v="1441822828"/>
    <d v="2015-03-01T10:39:51"/>
    <x v="934"/>
    <x v="1"/>
    <b v="0"/>
    <n v="52"/>
    <b v="1"/>
    <s v="theater/plays"/>
    <n v="35.96153846153846"/>
    <x v="1"/>
    <s v="plays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0-06T17:59:00"/>
    <n v="1444927771"/>
    <d v="2015-09-09T13:20:28"/>
    <x v="16"/>
    <x v="1"/>
    <b v="0"/>
    <n v="120"/>
    <b v="1"/>
    <s v="theater/plays"/>
    <n v="127.79166666666667"/>
    <x v="1"/>
    <s v="plays"/>
  </r>
  <r>
    <n v="1.22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1-14T12:49:31"/>
    <n v="1443696797"/>
    <d v="2015-10-15T11:49:31"/>
    <x v="313"/>
    <x v="1"/>
    <b v="0"/>
    <n v="22"/>
    <b v="1"/>
    <s v="theater/plays"/>
    <n v="27.727272727272727"/>
    <x v="1"/>
    <s v="plays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10-19T06:00:00"/>
    <n v="1435585497"/>
    <d v="2015-10-01T05:53:17"/>
    <x v="299"/>
    <x v="1"/>
    <b v="0"/>
    <n v="64"/>
    <b v="1"/>
    <s v="theater/plays"/>
    <n v="39.828125"/>
    <x v="1"/>
    <s v="plays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5-07-29T12:00:00"/>
    <n v="1456189973"/>
    <d v="2015-06-29T08:44:57"/>
    <x v="295"/>
    <x v="1"/>
    <b v="0"/>
    <n v="23"/>
    <b v="1"/>
    <s v="theater/plays"/>
    <n v="52.173913043478258"/>
    <x v="1"/>
    <s v="plays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3-13T19:12:53"/>
    <n v="1459533358"/>
    <d v="2016-02-22T20:12:53"/>
    <x v="763"/>
    <x v="3"/>
    <b v="0"/>
    <n v="238"/>
    <b v="1"/>
    <s v="theater/plays"/>
    <n v="92.037815126050418"/>
    <x v="1"/>
    <s v="plays"/>
  </r>
  <r>
    <n v="1.0465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5-01T12:55:58"/>
    <n v="1459268432"/>
    <d v="2016-04-01T12:55:58"/>
    <x v="32"/>
    <x v="3"/>
    <b v="0"/>
    <n v="33"/>
    <b v="1"/>
    <s v="theater/plays"/>
    <n v="63.424242424242422"/>
    <x v="1"/>
    <s v="plays"/>
  </r>
  <r>
    <n v="1.24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6-04-28T11:20:32"/>
    <n v="1434310359"/>
    <d v="2016-03-29T11:20:32"/>
    <x v="935"/>
    <x v="3"/>
    <b v="0"/>
    <n v="32"/>
    <b v="1"/>
    <s v="theater/plays"/>
    <n v="135.625"/>
    <x v="1"/>
    <s v="plays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5-07-14T14:32:39"/>
    <n v="1461427938"/>
    <d v="2015-06-14T14:32:39"/>
    <x v="936"/>
    <x v="1"/>
    <b v="0"/>
    <n v="24"/>
    <b v="1"/>
    <s v="theater/plays"/>
    <n v="168.75"/>
    <x v="1"/>
    <s v="plays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6-06-01T13:57:00"/>
    <n v="1436551178"/>
    <d v="2016-04-23T11:12:18"/>
    <x v="808"/>
    <x v="3"/>
    <b v="0"/>
    <n v="29"/>
    <b v="1"/>
    <s v="theater/plays"/>
    <n v="70.862068965517238"/>
    <x v="1"/>
    <s v="plays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5-07-20T22:00:00"/>
    <n v="1477963411"/>
    <d v="2015-07-10T12:59:38"/>
    <x v="202"/>
    <x v="1"/>
    <b v="0"/>
    <n v="50"/>
    <b v="1"/>
    <s v="theater/plays"/>
    <n v="50"/>
    <x v="1"/>
    <s v="plays"/>
  </r>
  <r>
    <n v="1.3026085714285716"/>
    <n v="1303"/>
    <s v="Forward Arena Theatre Company: Summer Season"/>
    <s v="Groundbreaking queer theatre."/>
    <n v="3500"/>
    <n v="4559.13"/>
    <x v="0"/>
    <s v="GB"/>
    <s v="GBP"/>
    <n v="1469962800"/>
    <d v="2016-11-30T21:23:31"/>
    <n v="1468578920"/>
    <d v="2016-10-31T20:23:31"/>
    <x v="857"/>
    <x v="3"/>
    <b v="0"/>
    <n v="108"/>
    <b v="1"/>
    <s v="theater/plays"/>
    <n v="42.214166666666671"/>
    <x v="1"/>
    <s v="plays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6-07-31T06:00:00"/>
    <n v="1484196005"/>
    <d v="2016-07-15T05:35:20"/>
    <x v="190"/>
    <x v="3"/>
    <b v="0"/>
    <n v="104"/>
    <b v="0"/>
    <s v="technology/wearables"/>
    <n v="152.41346153846155"/>
    <x v="2"/>
    <s v="wearables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7-03-12T22:40:05"/>
    <n v="1466611108"/>
    <d v="2017-01-11T23:40:05"/>
    <x v="937"/>
    <x v="2"/>
    <b v="0"/>
    <n v="86"/>
    <b v="0"/>
    <s v="technology/wearables"/>
    <n v="90.616279069767444"/>
    <x v="2"/>
    <s v="wearables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6-07-21T12:30:00"/>
    <n v="1415098734"/>
    <d v="2016-06-22T10:58:28"/>
    <x v="363"/>
    <x v="3"/>
    <b v="0"/>
    <n v="356"/>
    <b v="0"/>
    <s v="technology/wearables"/>
    <n v="201.60393258426967"/>
    <x v="2"/>
    <s v="wearables"/>
  </r>
  <r>
    <n v="0.11514000000000001"/>
    <n v="1307"/>
    <s v="VR Card - Customized Virtual Reality Viewer (Canceled)"/>
    <s v="Get VR to Everyone with Mailable, Ready to Use Viewers"/>
    <n v="50000"/>
    <n v="5757"/>
    <x v="1"/>
    <s v="US"/>
    <s v="USD"/>
    <n v="1455710679"/>
    <d v="2014-12-04T05:58:54"/>
    <n v="1453118679"/>
    <d v="2014-11-04T05:58:54"/>
    <x v="510"/>
    <x v="4"/>
    <b v="0"/>
    <n v="45"/>
    <b v="0"/>
    <s v="technology/wearables"/>
    <n v="127.93333333333334"/>
    <x v="2"/>
    <s v="wearables"/>
  </r>
  <r>
    <n v="0.11360000000000001"/>
    <n v="1308"/>
    <s v="Boost Band: Wristband Phone Charger (Canceled)"/>
    <s v="Boost Band, a wristband that charges any device"/>
    <n v="10000"/>
    <n v="1136"/>
    <x v="1"/>
    <s v="US"/>
    <s v="USD"/>
    <n v="1475937812"/>
    <d v="2016-02-17T07:04:39"/>
    <n v="1472481812"/>
    <d v="2016-01-18T07:04:39"/>
    <x v="938"/>
    <x v="3"/>
    <b v="0"/>
    <n v="38"/>
    <b v="0"/>
    <s v="technology/wearables"/>
    <n v="29.894736842105264"/>
    <x v="2"/>
    <s v="wearables"/>
  </r>
  <r>
    <n v="1.1199130434782609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6-10-08T09:43:32"/>
    <n v="1441919468"/>
    <d v="2016-08-29T09:43:32"/>
    <x v="774"/>
    <x v="3"/>
    <b v="0"/>
    <n v="35"/>
    <b v="0"/>
    <s v="technology/wearables"/>
    <n v="367.97142857142859"/>
    <x v="2"/>
    <s v="wearables"/>
  </r>
  <r>
    <n v="0.155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5-10-15T16:11:08"/>
    <n v="1467734450"/>
    <d v="2015-09-10T16:11:08"/>
    <x v="939"/>
    <x v="1"/>
    <b v="0"/>
    <n v="24"/>
    <b v="0"/>
    <s v="technology/wearables"/>
    <n v="129.16666666666666"/>
    <x v="2"/>
    <s v="wearables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08-19T11:00:50"/>
    <n v="1477509319"/>
    <d v="2016-07-05T11:00:50"/>
    <x v="177"/>
    <x v="3"/>
    <b v="0"/>
    <n v="100"/>
    <b v="0"/>
    <s v="technology/wearables"/>
    <n v="800.7"/>
    <x v="2"/>
    <s v="wearables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6-11-30T15:15:19"/>
    <n v="1426783922"/>
    <d v="2016-10-26T14:15:19"/>
    <x v="427"/>
    <x v="3"/>
    <b v="0"/>
    <n v="1"/>
    <b v="0"/>
    <s v="technology/wearables"/>
    <n v="28"/>
    <x v="2"/>
    <s v="wearables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5-04-18T11:52:02"/>
    <n v="1454432514"/>
    <d v="2015-03-19T11:52:02"/>
    <x v="507"/>
    <x v="1"/>
    <b v="0"/>
    <n v="122"/>
    <b v="0"/>
    <s v="technology/wearables"/>
    <n v="102.01639344262296"/>
    <x v="2"/>
    <s v="wearables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03-03T12:01:54"/>
    <n v="1471881860"/>
    <d v="2016-02-02T12:01:54"/>
    <x v="168"/>
    <x v="3"/>
    <b v="0"/>
    <n v="11"/>
    <b v="0"/>
    <s v="technology/wearables"/>
    <n v="184.36363636363637"/>
    <x v="2"/>
    <s v="wearables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6-10-21T11:04:20"/>
    <n v="1443700648"/>
    <d v="2016-08-22T11:04:20"/>
    <x v="76"/>
    <x v="3"/>
    <b v="0"/>
    <n v="248"/>
    <b v="0"/>
    <s v="technology/wearables"/>
    <n v="162.91935483870967"/>
    <x v="2"/>
    <s v="wearables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5-11-05T20:00:00"/>
    <n v="1453676709"/>
    <d v="2015-10-01T06:57:28"/>
    <x v="299"/>
    <x v="1"/>
    <b v="0"/>
    <n v="1"/>
    <b v="0"/>
    <s v="technology/wearables"/>
    <n v="1"/>
    <x v="2"/>
    <s v="wearables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2-28T18:05:09"/>
    <n v="1464586746"/>
    <d v="2016-01-24T18:05:09"/>
    <x v="940"/>
    <x v="3"/>
    <b v="0"/>
    <n v="19"/>
    <b v="0"/>
    <s v="technology/wearables"/>
    <n v="603.52631578947364"/>
    <x v="2"/>
    <s v="wearables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6-07-21T09:00:00"/>
    <n v="1418346172"/>
    <d v="2016-05-30T00:39:06"/>
    <x v="941"/>
    <x v="3"/>
    <b v="0"/>
    <n v="135"/>
    <b v="0"/>
    <s v="technology/wearables"/>
    <n v="45.407407407407405"/>
    <x v="2"/>
    <s v="wearables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5-01-10T20:02:52"/>
    <n v="1403810965"/>
    <d v="2014-12-11T20:02:52"/>
    <x v="561"/>
    <x v="4"/>
    <b v="0"/>
    <n v="9"/>
    <b v="0"/>
    <s v="technology/wearables"/>
    <n v="97.333333333333329"/>
    <x v="2"/>
    <s v="wearables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4-07-11T11:00:00"/>
    <n v="1480610046"/>
    <d v="2014-06-26T14:29:25"/>
    <x v="942"/>
    <x v="4"/>
    <b v="0"/>
    <n v="3"/>
    <b v="0"/>
    <s v="technology/wearables"/>
    <n v="167.66666666666666"/>
    <x v="2"/>
    <s v="wearables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30T18:00:00"/>
    <n v="1479923937"/>
    <d v="2016-12-01T11:34:06"/>
    <x v="849"/>
    <x v="3"/>
    <b v="0"/>
    <n v="7"/>
    <b v="0"/>
    <s v="technology/wearables"/>
    <n v="859.85714285714289"/>
    <x v="2"/>
    <s v="wearables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6-12-23T12:58:57"/>
    <n v="1429631125"/>
    <d v="2016-11-23T12:58:57"/>
    <x v="294"/>
    <x v="3"/>
    <b v="0"/>
    <n v="4"/>
    <b v="0"/>
    <s v="technology/wearables"/>
    <n v="26.5"/>
    <x v="2"/>
    <s v="wearables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5-05-21T10:45:25"/>
    <n v="1458665146"/>
    <d v="2015-04-21T10:45:25"/>
    <x v="149"/>
    <x v="1"/>
    <b v="0"/>
    <n v="44"/>
    <b v="0"/>
    <s v="technology/wearables"/>
    <n v="30.272727272727273"/>
    <x v="2"/>
    <s v="wearables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04-26T01:55:00"/>
    <n v="1473779552"/>
    <d v="2016-03-22T11:45:46"/>
    <x v="943"/>
    <x v="3"/>
    <b v="0"/>
    <n v="90"/>
    <b v="0"/>
    <s v="technology/wearables"/>
    <n v="54.666666666666664"/>
    <x v="2"/>
    <s v="wearables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0-13T10:12:32"/>
    <n v="1480471435"/>
    <d v="2016-09-13T10:12:32"/>
    <x v="944"/>
    <x v="3"/>
    <b v="0"/>
    <n v="8"/>
    <b v="0"/>
    <s v="technology/wearables"/>
    <n v="60.75"/>
    <x v="2"/>
    <s v="wearables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6-12-29T21:03:55"/>
    <n v="1417460428"/>
    <d v="2016-11-29T21:03:55"/>
    <x v="945"/>
    <x v="3"/>
    <b v="0"/>
    <n v="11"/>
    <b v="0"/>
    <s v="technology/wearables"/>
    <n v="102.72727272727273"/>
    <x v="2"/>
    <s v="wearables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1-15T14:00:28"/>
    <n v="1430324235"/>
    <d v="2014-12-01T14:00:28"/>
    <x v="562"/>
    <x v="4"/>
    <b v="0"/>
    <n v="41"/>
    <b v="0"/>
    <s v="technology/wearables"/>
    <n v="41.585365853658537"/>
    <x v="2"/>
    <s v="wearables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5-05-29T11:17:15"/>
    <n v="1472570734"/>
    <d v="2015-04-29T11:17:15"/>
    <x v="872"/>
    <x v="1"/>
    <b v="0"/>
    <n v="15"/>
    <b v="0"/>
    <s v="technology/wearables"/>
    <n v="116.53333333333333"/>
    <x v="2"/>
    <s v="wearables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6-10-14T10:25:34"/>
    <n v="1414041545"/>
    <d v="2016-08-30T10:25:34"/>
    <x v="211"/>
    <x v="3"/>
    <b v="0"/>
    <n v="9"/>
    <b v="0"/>
    <s v="technology/wearables"/>
    <n v="45.333333333333336"/>
    <x v="2"/>
    <s v="wearables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4-12-02T01:19:05"/>
    <n v="1464763109"/>
    <d v="2014-10-23T00:19:05"/>
    <x v="325"/>
    <x v="4"/>
    <b v="0"/>
    <n v="50"/>
    <b v="0"/>
    <s v="technology/wearables"/>
    <n v="157.46"/>
    <x v="2"/>
    <s v="wearables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7-01T23:00:00"/>
    <n v="1468843554"/>
    <d v="2016-06-01T01:38:29"/>
    <x v="680"/>
    <x v="3"/>
    <b v="0"/>
    <n v="34"/>
    <b v="0"/>
    <s v="technology/wearables"/>
    <n v="100.5"/>
    <x v="2"/>
    <s v="wearables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6-08-17T07:05:54"/>
    <n v="1482888408"/>
    <d v="2016-07-18T07:05:54"/>
    <x v="946"/>
    <x v="3"/>
    <b v="0"/>
    <n v="0"/>
    <b v="0"/>
    <s v="technology/wearables"/>
    <e v="#DIV/0!"/>
    <x v="2"/>
    <s v="wearables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7-01-26T20:26:48"/>
    <n v="1402886025"/>
    <d v="2016-12-27T20:26:48"/>
    <x v="884"/>
    <x v="3"/>
    <b v="0"/>
    <n v="0"/>
    <b v="0"/>
    <s v="technology/wearables"/>
    <e v="#DIV/0!"/>
    <x v="2"/>
    <s v="wearables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4-07-15T21:33:45"/>
    <n v="1455129287"/>
    <d v="2014-06-15T21:33:45"/>
    <x v="947"/>
    <x v="4"/>
    <b v="0"/>
    <n v="276"/>
    <b v="0"/>
    <s v="technology/wearables"/>
    <n v="51.822463768115945"/>
    <x v="2"/>
    <s v="wearables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6-03-11T13:34:47"/>
    <n v="1446762502"/>
    <d v="2016-02-10T13:34:47"/>
    <x v="948"/>
    <x v="3"/>
    <b v="0"/>
    <n v="16"/>
    <b v="0"/>
    <s v="technology/wearables"/>
    <n v="308.75"/>
    <x v="2"/>
    <s v="wearables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5-12-05T17:28:22"/>
    <n v="1415825028"/>
    <d v="2015-11-05T17:28:22"/>
    <x v="949"/>
    <x v="1"/>
    <b v="0"/>
    <n v="224"/>
    <b v="0"/>
    <s v="technology/wearables"/>
    <n v="379.22767857142856"/>
    <x v="2"/>
    <s v="wearables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4-12-17T15:43:48"/>
    <n v="1485957079"/>
    <d v="2014-11-12T15:43:48"/>
    <x v="551"/>
    <x v="4"/>
    <b v="0"/>
    <n v="140"/>
    <b v="0"/>
    <s v="technology/wearables"/>
    <n v="176.36428571428573"/>
    <x v="2"/>
    <s v="wearables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7-03-03T08:51:19"/>
    <n v="1435951033"/>
    <d v="2017-02-01T08:51:19"/>
    <x v="174"/>
    <x v="2"/>
    <b v="0"/>
    <n v="15"/>
    <b v="0"/>
    <s v="technology/wearables"/>
    <n v="66.066666666666663"/>
    <x v="2"/>
    <s v="wearables"/>
  </r>
  <r>
    <n v="6.6339999999999996E-2"/>
    <n v="1339"/>
    <s v="Linkoo (Canceled)"/>
    <s v="World's Smallest customizable Phone &amp; GPS Watch for kids !"/>
    <n v="50000"/>
    <n v="3317"/>
    <x v="1"/>
    <s v="US"/>
    <s v="USD"/>
    <n v="1418056315"/>
    <d v="2015-08-02T14:17:13"/>
    <n v="1414164715"/>
    <d v="2015-07-03T14:17:13"/>
    <x v="950"/>
    <x v="1"/>
    <b v="0"/>
    <n v="37"/>
    <b v="0"/>
    <s v="technology/wearables"/>
    <n v="89.648648648648646"/>
    <x v="2"/>
    <s v="wearables"/>
  </r>
  <r>
    <n v="0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12-08T11:31:55"/>
    <n v="1405520253"/>
    <d v="2014-10-24T10:31:55"/>
    <x v="951"/>
    <x v="4"/>
    <b v="0"/>
    <n v="0"/>
    <b v="0"/>
    <s v="technology/wearables"/>
    <e v="#DIV/0!"/>
    <x v="2"/>
    <s v="wearables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4-08-15T09:17:33"/>
    <n v="1472569117"/>
    <d v="2014-07-16T09:17:33"/>
    <x v="764"/>
    <x v="4"/>
    <b v="0"/>
    <n v="46"/>
    <b v="0"/>
    <s v="technology/wearables"/>
    <n v="382.39130434782606"/>
    <x v="2"/>
    <s v="wearables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6-10-01T09:58:37"/>
    <n v="1434569739"/>
    <d v="2016-08-30T09:58:37"/>
    <x v="211"/>
    <x v="3"/>
    <b v="0"/>
    <n v="1"/>
    <b v="0"/>
    <s v="technology/wearables"/>
    <n v="100"/>
    <x v="2"/>
    <s v="wearables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5-07-17T14:35:39"/>
    <n v="1466512683"/>
    <d v="2015-06-17T14:35:39"/>
    <x v="952"/>
    <x v="1"/>
    <b v="0"/>
    <n v="323"/>
    <b v="0"/>
    <s v="technology/wearables"/>
    <n v="158.35603715170279"/>
    <x v="2"/>
    <s v="wearables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8-18T22:59:00"/>
    <n v="1464807439"/>
    <d v="2016-06-21T07:38:03"/>
    <x v="953"/>
    <x v="3"/>
    <b v="0"/>
    <n v="139"/>
    <b v="1"/>
    <s v="publishing/nonfiction"/>
    <n v="40.762589928057551"/>
    <x v="3"/>
    <s v="nonfiction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6-06-30T13:57:19"/>
    <n v="1402342359"/>
    <d v="2016-06-01T13:57:19"/>
    <x v="680"/>
    <x v="3"/>
    <b v="0"/>
    <n v="7"/>
    <b v="1"/>
    <s v="publishing/nonfiction"/>
    <n v="53.571428571428569"/>
    <x v="3"/>
    <s v="nonfiction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4-07-14T14:32:39"/>
    <n v="1369705751"/>
    <d v="2014-06-09T14:32:39"/>
    <x v="431"/>
    <x v="4"/>
    <b v="0"/>
    <n v="149"/>
    <b v="1"/>
    <s v="publishing/nonfiction"/>
    <n v="48.449664429530202"/>
    <x v="3"/>
    <s v="nonfiction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3-06-26T20:49:11"/>
    <n v="1423149525"/>
    <d v="2013-05-27T20:49:11"/>
    <x v="954"/>
    <x v="5"/>
    <b v="0"/>
    <n v="31"/>
    <b v="1"/>
    <s v="publishing/nonfiction"/>
    <n v="82.41935483870968"/>
    <x v="3"/>
    <s v="nonfiction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5-03-07T10:18:45"/>
    <n v="1416485333"/>
    <d v="2015-02-05T10:18:45"/>
    <x v="955"/>
    <x v="1"/>
    <b v="0"/>
    <n v="26"/>
    <b v="1"/>
    <s v="publishing/nonfiction"/>
    <n v="230.19230769230768"/>
    <x v="3"/>
    <s v="nonfiction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4-12-18T07:08:53"/>
    <n v="1447055935"/>
    <d v="2014-11-20T07:08:53"/>
    <x v="841"/>
    <x v="4"/>
    <b v="0"/>
    <n v="172"/>
    <b v="1"/>
    <s v="publishing/nonfiction"/>
    <n v="59.360465116279073"/>
    <x v="3"/>
    <s v="nonfiction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16T01:59:00"/>
    <n v="1448497134"/>
    <d v="2015-11-09T02:58:55"/>
    <x v="26"/>
    <x v="1"/>
    <b v="0"/>
    <n v="78"/>
    <b v="1"/>
    <s v="publishing/nonfiction"/>
    <n v="66.698717948717942"/>
    <x v="3"/>
    <s v="nonfiction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5-12-25T19:18:54"/>
    <n v="1452707144"/>
    <d v="2015-11-25T19:18:54"/>
    <x v="53"/>
    <x v="1"/>
    <b v="0"/>
    <n v="120"/>
    <b v="1"/>
    <s v="publishing/nonfiction"/>
    <n v="168.77500000000001"/>
    <x v="3"/>
    <s v="nonfiction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6-02-12T12:45:44"/>
    <n v="1436968366"/>
    <d v="2016-01-13T12:45:44"/>
    <x v="745"/>
    <x v="3"/>
    <b v="0"/>
    <n v="227"/>
    <b v="1"/>
    <s v="publishing/nonfiction"/>
    <n v="59.973568281938327"/>
    <x v="3"/>
    <s v="nonfiction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5-09-04T22:59:00"/>
    <n v="1359946188"/>
    <d v="2015-07-15T08:52:46"/>
    <x v="21"/>
    <x v="1"/>
    <b v="0"/>
    <n v="42"/>
    <b v="1"/>
    <s v="publishing/nonfiction"/>
    <n v="31.80952380952381"/>
    <x v="3"/>
    <s v="nonfiction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3-03-10T19:00:00"/>
    <n v="1463080979"/>
    <d v="2013-02-03T21:49:48"/>
    <x v="956"/>
    <x v="5"/>
    <b v="0"/>
    <n v="64"/>
    <b v="1"/>
    <s v="publishing/nonfiction"/>
    <n v="24.421875"/>
    <x v="3"/>
    <s v="nonfiction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6-06-11T14:22:59"/>
    <n v="1351663605"/>
    <d v="2016-05-12T14:22:59"/>
    <x v="957"/>
    <x v="3"/>
    <b v="0"/>
    <n v="121"/>
    <b v="1"/>
    <s v="publishing/nonfiction"/>
    <n v="25.347107438016529"/>
    <x v="3"/>
    <s v="nonfiction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2-11-30T05:00:00"/>
    <n v="1370393760"/>
    <d v="2012-10-31T01:06:45"/>
    <x v="958"/>
    <x v="6"/>
    <b v="0"/>
    <n v="87"/>
    <b v="1"/>
    <s v="publishing/nonfiction"/>
    <n v="71.443218390804603"/>
    <x v="3"/>
    <s v="nonfiction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7-04T19:56:00"/>
    <n v="1359587137"/>
    <d v="2013-06-04T19:56:00"/>
    <x v="959"/>
    <x v="5"/>
    <b v="0"/>
    <n v="65"/>
    <b v="1"/>
    <s v="publishing/nonfiction"/>
    <n v="38.553846153846152"/>
    <x v="3"/>
    <s v="nonfiction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3-03-01T00:59:00"/>
    <n v="1306417323"/>
    <d v="2013-01-30T18:05:37"/>
    <x v="286"/>
    <x v="5"/>
    <b v="0"/>
    <n v="49"/>
    <b v="1"/>
    <s v="publishing/nonfiction"/>
    <n v="68.367346938775512"/>
    <x v="3"/>
    <s v="nonfiction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6-25T08:42:03"/>
    <n v="1304623990"/>
    <d v="2011-05-26T08:42:03"/>
    <x v="960"/>
    <x v="7"/>
    <b v="0"/>
    <n v="19"/>
    <b v="1"/>
    <s v="publishing/nonfiction"/>
    <n v="40.210526315789473"/>
    <x v="3"/>
    <s v="nonfiction"/>
  </r>
  <r>
    <n v="1.732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1-07-06T14:33:10"/>
    <n v="1341524220"/>
    <d v="2011-05-05T14:33:10"/>
    <x v="961"/>
    <x v="7"/>
    <b v="0"/>
    <n v="81"/>
    <b v="1"/>
    <s v="publishing/nonfiction"/>
    <n v="32.074074074074076"/>
    <x v="3"/>
    <s v="nonfiction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2-08-02T16:37:00"/>
    <n v="1400778772"/>
    <d v="2012-07-05T16:37:00"/>
    <x v="962"/>
    <x v="6"/>
    <b v="0"/>
    <n v="264"/>
    <b v="1"/>
    <s v="publishing/nonfiction"/>
    <n v="28.632575757575758"/>
    <x v="3"/>
    <s v="nonfiction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4-06-21T12:12:52"/>
    <n v="1373408731"/>
    <d v="2014-05-22T12:12:52"/>
    <x v="869"/>
    <x v="4"/>
    <b v="0"/>
    <n v="25"/>
    <b v="1"/>
    <s v="publishing/nonfiction"/>
    <n v="43.64"/>
    <x v="3"/>
    <s v="nonfiction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3-09-07T17:25:31"/>
    <n v="1453925727"/>
    <d v="2013-07-09T17:25:31"/>
    <x v="963"/>
    <x v="5"/>
    <b v="0"/>
    <n v="5"/>
    <b v="1"/>
    <s v="publishing/nonfiction"/>
    <n v="40"/>
    <x v="3"/>
    <s v="nonfiction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6-02-15T02:59:00"/>
    <n v="1415464906"/>
    <d v="2016-01-27T15:15:27"/>
    <x v="151"/>
    <x v="3"/>
    <b v="0"/>
    <n v="144"/>
    <b v="1"/>
    <s v="music/rock"/>
    <n v="346.04166666666669"/>
    <x v="4"/>
    <s v="rock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1-07T11:41:46"/>
    <n v="1423935352"/>
    <d v="2014-11-08T11:41:46"/>
    <x v="860"/>
    <x v="4"/>
    <b v="0"/>
    <n v="92"/>
    <b v="1"/>
    <s v="music/rock"/>
    <n v="81.739130434782609"/>
    <x v="4"/>
    <s v="rock"/>
  </r>
  <r>
    <n v="1.2648920000000001"/>
    <n v="1366"/>
    <s v="Kick It! A Tribute to the A.K.s"/>
    <s v="A musical memorial for Alexi Petersen."/>
    <n v="7500"/>
    <n v="9486.69"/>
    <x v="0"/>
    <s v="US"/>
    <s v="USD"/>
    <n v="1417049663"/>
    <d v="2015-03-16T11:35:52"/>
    <n v="1413158063"/>
    <d v="2015-02-14T12:35:52"/>
    <x v="501"/>
    <x v="1"/>
    <b v="0"/>
    <n v="147"/>
    <b v="1"/>
    <s v="music/rock"/>
    <n v="64.535306122448986"/>
    <x v="4"/>
    <s v="rock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4-11-26T19:54:23"/>
    <n v="1444867450"/>
    <d v="2014-10-12T18:54:23"/>
    <x v="964"/>
    <x v="4"/>
    <b v="0"/>
    <n v="90"/>
    <b v="1"/>
    <s v="music/rock"/>
    <n v="63.477777777777774"/>
    <x v="4"/>
    <s v="rock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11-13T20:04:10"/>
    <n v="1432269294"/>
    <d v="2015-10-14T19:04:10"/>
    <x v="84"/>
    <x v="1"/>
    <b v="0"/>
    <n v="87"/>
    <b v="1"/>
    <s v="music/rock"/>
    <n v="63.620689655172413"/>
    <x v="4"/>
    <s v="rock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5-06-14T23:34:54"/>
    <n v="1394633746"/>
    <d v="2015-05-21T23:34:54"/>
    <x v="792"/>
    <x v="1"/>
    <b v="0"/>
    <n v="406"/>
    <b v="1"/>
    <s v="music/rock"/>
    <n v="83.967068965517228"/>
    <x v="4"/>
    <s v="rock"/>
  </r>
  <r>
    <n v="1.0366666666666666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4-04-11T09:15:46"/>
    <n v="1380585890"/>
    <d v="2014-03-12T09:15:46"/>
    <x v="737"/>
    <x v="4"/>
    <b v="0"/>
    <n v="20"/>
    <b v="1"/>
    <s v="music/rock"/>
    <n v="77.75"/>
    <x v="4"/>
    <s v="rock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3-10-15T19:04:50"/>
    <n v="1428430342"/>
    <d v="2013-09-30T19:04:50"/>
    <x v="400"/>
    <x v="5"/>
    <b v="0"/>
    <n v="70"/>
    <b v="1"/>
    <s v="music/rock"/>
    <n v="107.07142857142857"/>
    <x v="4"/>
    <s v="rock"/>
  </r>
  <r>
    <n v="1.24"/>
    <n v="1372"/>
    <s v="Ted Lukas &amp; the Misled new CD - &quot;FEED&quot;"/>
    <s v="Please help us raise funds to press our new CD!"/>
    <n v="500"/>
    <n v="620"/>
    <x v="0"/>
    <s v="US"/>
    <s v="USD"/>
    <n v="1342115132"/>
    <d v="2015-05-07T13:12:22"/>
    <n v="1339523132"/>
    <d v="2015-04-07T13:12:22"/>
    <x v="303"/>
    <x v="1"/>
    <b v="0"/>
    <n v="16"/>
    <b v="1"/>
    <s v="music/rock"/>
    <n v="38.75"/>
    <x v="4"/>
    <s v="rock"/>
  </r>
  <r>
    <n v="1.0501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2-07-12T12:45:32"/>
    <n v="1480546233"/>
    <d v="2012-06-12T12:45:32"/>
    <x v="664"/>
    <x v="6"/>
    <b v="0"/>
    <n v="52"/>
    <b v="1"/>
    <s v="music/rock"/>
    <n v="201.94230769230768"/>
    <x v="4"/>
    <s v="rock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12-30T17:50:33"/>
    <n v="1456285988"/>
    <d v="2016-11-30T17:50:33"/>
    <x v="965"/>
    <x v="3"/>
    <b v="0"/>
    <n v="66"/>
    <b v="1"/>
    <s v="music/rock"/>
    <n v="43.060606060606062"/>
    <x v="4"/>
    <s v="rock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6-03-24T21:53:08"/>
    <n v="1481852119"/>
    <d v="2016-02-23T22:53:08"/>
    <x v="387"/>
    <x v="3"/>
    <b v="0"/>
    <n v="109"/>
    <b v="1"/>
    <s v="music/rock"/>
    <n v="62.871559633027523"/>
    <x v="4"/>
    <s v="rock"/>
  </r>
  <r>
    <n v="2.5248648648648651"/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7-01-14T20:35:19"/>
    <n v="1478189006"/>
    <d v="2016-12-15T20:35:19"/>
    <x v="966"/>
    <x v="3"/>
    <b v="0"/>
    <n v="168"/>
    <b v="1"/>
    <s v="music/rock"/>
    <n v="55.607142857142854"/>
    <x v="4"/>
    <s v="rock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6-12-03T12:03:26"/>
    <n v="1484198170"/>
    <d v="2016-11-03T11:03:26"/>
    <x v="967"/>
    <x v="3"/>
    <b v="0"/>
    <n v="31"/>
    <b v="1"/>
    <s v="music/rock"/>
    <n v="48.70967741935484"/>
    <x v="4"/>
    <s v="rock"/>
  </r>
  <r>
    <n v="2.0335000000000001"/>
    <n v="1378"/>
    <s v="SIX BY SEVEN"/>
    <s v="A psychedelic post rock masterpiece!"/>
    <n v="2000"/>
    <n v="4067"/>
    <x v="0"/>
    <s v="GB"/>
    <s v="GBP"/>
    <n v="1470075210"/>
    <d v="2017-02-02T23:11:00"/>
    <n v="1468779210"/>
    <d v="2017-01-12T00:16:10"/>
    <x v="876"/>
    <x v="2"/>
    <b v="0"/>
    <n v="133"/>
    <b v="1"/>
    <s v="music/rock"/>
    <n v="30.578947368421051"/>
    <x v="4"/>
    <s v="rock"/>
  </r>
  <r>
    <n v="1.1160000000000001"/>
    <n v="1379"/>
    <s v="J. Walter Makes a Record"/>
    <s v="---------The long-awaited debut full-length from Justin Ruddy--------"/>
    <n v="10000"/>
    <n v="11160"/>
    <x v="0"/>
    <s v="US"/>
    <s v="USD"/>
    <n v="1433504876"/>
    <d v="2016-08-01T13:13:30"/>
    <n v="1430912876"/>
    <d v="2016-07-17T13:13:30"/>
    <x v="968"/>
    <x v="3"/>
    <b v="0"/>
    <n v="151"/>
    <b v="1"/>
    <s v="music/rock"/>
    <n v="73.907284768211923"/>
    <x v="4"/>
    <s v="rock"/>
  </r>
  <r>
    <n v="4.24"/>
    <n v="1380"/>
    <s v="BARNFEST 2015"/>
    <s v="A DIY MUSIC FESTIVAL FROM ST. LOUIS MO! Bands make their own festival, help make it legit!"/>
    <n v="25"/>
    <n v="106"/>
    <x v="0"/>
    <s v="US"/>
    <s v="USD"/>
    <n v="1433815200"/>
    <d v="2015-06-05T06:47:56"/>
    <n v="1431886706"/>
    <d v="2015-05-06T06:47:56"/>
    <x v="391"/>
    <x v="1"/>
    <b v="0"/>
    <n v="5"/>
    <b v="1"/>
    <s v="music/rock"/>
    <n v="21.2"/>
    <x v="4"/>
    <s v="rock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5-06-08T21:00:00"/>
    <n v="1480396125"/>
    <d v="2015-05-17T13:18:26"/>
    <x v="969"/>
    <x v="1"/>
    <b v="0"/>
    <n v="73"/>
    <b v="1"/>
    <s v="music/rock"/>
    <n v="73.356164383561648"/>
    <x v="4"/>
    <s v="rock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6-12-29T00:08:45"/>
    <n v="1365275536"/>
    <d v="2016-11-29T00:08:45"/>
    <x v="945"/>
    <x v="3"/>
    <b v="0"/>
    <n v="148"/>
    <b v="1"/>
    <s v="music/rock"/>
    <n v="56.412162162162161"/>
    <x v="4"/>
    <s v="rock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3-05-06T14:12:16"/>
    <n v="1480729678"/>
    <d v="2013-04-06T14:12:16"/>
    <x v="905"/>
    <x v="5"/>
    <b v="0"/>
    <n v="93"/>
    <b v="1"/>
    <s v="music/rock"/>
    <n v="50.247311827956992"/>
    <x v="4"/>
    <s v="rock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6-12-22T20:47:58"/>
    <n v="1433525922"/>
    <d v="2016-12-02T20:47:58"/>
    <x v="970"/>
    <x v="3"/>
    <b v="0"/>
    <n v="63"/>
    <b v="1"/>
    <s v="music/rock"/>
    <n v="68.936507936507937"/>
    <x v="4"/>
    <s v="rock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5-07-05T12:38:42"/>
    <n v="1457109121"/>
    <d v="2015-06-05T12:38:42"/>
    <x v="159"/>
    <x v="1"/>
    <b v="0"/>
    <n v="134"/>
    <b v="1"/>
    <s v="music/rock"/>
    <n v="65.914104477611943"/>
    <x v="4"/>
    <s v="rock"/>
  </r>
  <r>
    <n v="2.1875"/>
    <n v="1386"/>
    <s v="MALTESE CROSS: The First Album"/>
    <s v="We are a classic hard rock/heavy metal band just trying to keep rock alive!"/>
    <n v="400"/>
    <n v="875"/>
    <x v="0"/>
    <s v="US"/>
    <s v="USD"/>
    <n v="1438183889"/>
    <d v="2016-04-29T07:11:00"/>
    <n v="1435591889"/>
    <d v="2016-03-04T11:32:01"/>
    <x v="470"/>
    <x v="3"/>
    <b v="0"/>
    <n v="14"/>
    <b v="1"/>
    <s v="music/rock"/>
    <n v="62.5"/>
    <x v="4"/>
    <s v="rock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7-29T10:31:29"/>
    <n v="1430604395"/>
    <d v="2015-06-29T10:31:29"/>
    <x v="295"/>
    <x v="1"/>
    <b v="0"/>
    <n v="78"/>
    <b v="1"/>
    <s v="music/rock"/>
    <n v="70.064102564102569"/>
    <x v="4"/>
    <s v="rock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5-06-02T23:30:00"/>
    <n v="1474469117"/>
    <d v="2015-05-02T17:06:35"/>
    <x v="790"/>
    <x v="1"/>
    <b v="0"/>
    <n v="112"/>
    <b v="1"/>
    <s v="music/rock"/>
    <n v="60.181874999999998"/>
    <x v="4"/>
    <s v="rock"/>
  </r>
  <r>
    <n v="1.454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10-17T11:14:00"/>
    <n v="1468495957"/>
    <d v="2016-09-21T09:45:17"/>
    <x v="568"/>
    <x v="3"/>
    <b v="0"/>
    <n v="34"/>
    <b v="1"/>
    <s v="music/rock"/>
    <n v="21.382352941176471"/>
    <x v="4"/>
    <s v="rock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6-08-13T06:32:37"/>
    <n v="1427224606"/>
    <d v="2016-07-14T06:32:37"/>
    <x v="971"/>
    <x v="3"/>
    <b v="0"/>
    <n v="19"/>
    <b v="1"/>
    <s v="music/rock"/>
    <n v="160.78947368421052"/>
    <x v="4"/>
    <s v="rock"/>
  </r>
  <r>
    <n v="1.1020000000000001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4-27T12:12:00"/>
    <n v="1436369818"/>
    <d v="2015-03-24T14:16:46"/>
    <x v="525"/>
    <x v="1"/>
    <b v="0"/>
    <n v="13"/>
    <b v="1"/>
    <s v="music/rock"/>
    <n v="42.384615384615387"/>
    <x v="4"/>
    <s v="rock"/>
  </r>
  <r>
    <n v="1.1364000000000001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5-08-21T23:59:00"/>
    <n v="1454298186"/>
    <d v="2015-07-08T10:36:58"/>
    <x v="895"/>
    <x v="1"/>
    <b v="0"/>
    <n v="104"/>
    <b v="1"/>
    <s v="music/rock"/>
    <n v="27.317307692307693"/>
    <x v="4"/>
    <s v="rock"/>
  </r>
  <r>
    <n v="1.0235000000000001"/>
    <n v="1393"/>
    <s v="WolfHunt | Social Commentary Rock Project"/>
    <s v="Rock n' Roll tales of our times"/>
    <n v="10000"/>
    <n v="10235"/>
    <x v="0"/>
    <s v="US"/>
    <s v="USD"/>
    <n v="1470068523"/>
    <d v="2016-03-02T22:43:06"/>
    <n v="1467476523"/>
    <d v="2016-01-31T22:43:06"/>
    <x v="375"/>
    <x v="3"/>
    <b v="0"/>
    <n v="52"/>
    <b v="1"/>
    <s v="music/rock"/>
    <n v="196.82692307692307"/>
    <x v="4"/>
    <s v="rock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6-08-01T11:22:03"/>
    <n v="1484623726"/>
    <d v="2016-07-02T11:22:03"/>
    <x v="972"/>
    <x v="3"/>
    <b v="0"/>
    <n v="17"/>
    <b v="1"/>
    <s v="music/rock"/>
    <n v="53.882352941176471"/>
    <x v="4"/>
    <s v="rock"/>
  </r>
  <r>
    <n v="1.1188571428571428"/>
    <n v="1395"/>
    <s v="Quiet Oaks Full Length Album"/>
    <s v="Help Quiet Oaks record their debut album!!!"/>
    <n v="3500"/>
    <n v="3916"/>
    <x v="0"/>
    <s v="US"/>
    <s v="USD"/>
    <n v="1484430481"/>
    <d v="2017-02-28T22:00:00"/>
    <n v="1481838481"/>
    <d v="2017-01-16T22:28:46"/>
    <x v="973"/>
    <x v="2"/>
    <b v="0"/>
    <n v="82"/>
    <b v="1"/>
    <s v="music/rock"/>
    <n v="47.756097560975611"/>
    <x v="4"/>
    <s v="rock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7-01-14T16:48:01"/>
    <n v="1421279882"/>
    <d v="2016-12-15T16:48:01"/>
    <x v="966"/>
    <x v="3"/>
    <b v="0"/>
    <n v="73"/>
    <b v="1"/>
    <s v="music/rock"/>
    <n v="88.191780821917803"/>
    <x v="4"/>
    <s v="rock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5-02-13T18:58:02"/>
    <n v="1475013710"/>
    <d v="2015-01-14T18:58:02"/>
    <x v="974"/>
    <x v="1"/>
    <b v="0"/>
    <n v="158"/>
    <b v="1"/>
    <s v="music/rock"/>
    <n v="72.056962025316452"/>
    <x v="4"/>
    <s v="rock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10-27T16:19:00"/>
    <n v="1465160334"/>
    <d v="2016-09-27T17:01:50"/>
    <x v="975"/>
    <x v="3"/>
    <b v="0"/>
    <n v="65"/>
    <b v="1"/>
    <s v="music/rock"/>
    <n v="74.246153846153845"/>
    <x v="4"/>
    <s v="rock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6-07-05T15:58:54"/>
    <n v="1410048373"/>
    <d v="2016-06-05T15:58:54"/>
    <x v="379"/>
    <x v="3"/>
    <b v="0"/>
    <n v="184"/>
    <b v="1"/>
    <s v="music/rock"/>
    <n v="61.701086956521742"/>
    <x v="4"/>
    <s v="rock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4-10-06T19:06:13"/>
    <n v="1462695073"/>
    <d v="2014-09-06T19:06:13"/>
    <x v="976"/>
    <x v="4"/>
    <b v="0"/>
    <n v="34"/>
    <b v="1"/>
    <s v="music/rock"/>
    <n v="17.235294117647058"/>
    <x v="4"/>
    <s v="rock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6-06-12T00:30:00"/>
    <n v="1367798074"/>
    <d v="2016-05-08T03:11:13"/>
    <x v="977"/>
    <x v="3"/>
    <b v="0"/>
    <n v="240"/>
    <b v="1"/>
    <s v="music/rock"/>
    <n v="51.720833333333331"/>
    <x v="4"/>
    <s v="rock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3-05-26T18:54:34"/>
    <n v="1425259011"/>
    <d v="2013-05-05T18:54:34"/>
    <x v="978"/>
    <x v="5"/>
    <b v="0"/>
    <n v="113"/>
    <b v="1"/>
    <s v="music/rock"/>
    <n v="24.150442477876105"/>
    <x v="4"/>
    <s v="rock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5-04-30T19:16:51"/>
    <n v="1372210235"/>
    <d v="2015-03-01T20:16:51"/>
    <x v="934"/>
    <x v="1"/>
    <b v="0"/>
    <n v="66"/>
    <b v="1"/>
    <s v="music/rock"/>
    <n v="62.166666666666664"/>
    <x v="4"/>
    <s v="rock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3-07-25T20:30:35"/>
    <n v="1422447285"/>
    <d v="2013-06-25T20:30:35"/>
    <x v="979"/>
    <x v="5"/>
    <b v="1"/>
    <n v="5"/>
    <b v="0"/>
    <s v="publishing/translations"/>
    <n v="48.2"/>
    <x v="3"/>
    <s v="translations"/>
  </r>
  <r>
    <n v="4.1999999999999997E-3"/>
    <n v="1405"/>
    <s v="The Bible translated into Emoticons"/>
    <s v="Will more people read the Bible if it were translated into Emoticons?"/>
    <n v="25000"/>
    <n v="105"/>
    <x v="2"/>
    <s v="US"/>
    <s v="USD"/>
    <n v="1417195201"/>
    <d v="2015-02-22T07:14:45"/>
    <n v="1414599601"/>
    <d v="2015-01-28T07:14:45"/>
    <x v="37"/>
    <x v="1"/>
    <b v="1"/>
    <n v="17"/>
    <b v="0"/>
    <s v="publishing/translations"/>
    <n v="6.1764705882352944"/>
    <x v="3"/>
    <s v="translations"/>
  </r>
  <r>
    <n v="1.25E-3"/>
    <n v="1406"/>
    <s v="Man Down! Translation project"/>
    <s v="The White coat and the battle dress uniform"/>
    <n v="12000"/>
    <n v="15"/>
    <x v="2"/>
    <s v="IT"/>
    <s v="EUR"/>
    <n v="1449914400"/>
    <d v="2014-11-28T12:20:01"/>
    <n v="1445336607"/>
    <d v="2014-10-29T11:20:01"/>
    <x v="980"/>
    <x v="4"/>
    <b v="0"/>
    <n v="3"/>
    <b v="0"/>
    <s v="publishing/translations"/>
    <n v="5"/>
    <x v="3"/>
    <s v="translations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5-12-12T05:00:00"/>
    <n v="1405687978"/>
    <d v="2015-10-20T05:23:27"/>
    <x v="319"/>
    <x v="1"/>
    <b v="0"/>
    <n v="2"/>
    <b v="0"/>
    <s v="publishing/translations"/>
    <n v="7.5"/>
    <x v="3"/>
    <s v="translations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4-08-12T07:52:58"/>
    <n v="1444856156"/>
    <d v="2014-07-18T07:52:58"/>
    <x v="558"/>
    <x v="4"/>
    <b v="0"/>
    <n v="6"/>
    <b v="0"/>
    <s v="publishing/translations"/>
    <n v="12"/>
    <x v="3"/>
    <s v="translations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11-13T16:55:56"/>
    <n v="1414897935"/>
    <d v="2015-10-14T15:55:56"/>
    <x v="84"/>
    <x v="1"/>
    <b v="0"/>
    <n v="0"/>
    <b v="0"/>
    <s v="publishing/translations"/>
    <e v="#DIV/0!"/>
    <x v="3"/>
    <s v="translations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4-12-31T23:12:15"/>
    <n v="1461051520"/>
    <d v="2014-11-01T22:12:15"/>
    <x v="433"/>
    <x v="4"/>
    <b v="0"/>
    <n v="1"/>
    <b v="0"/>
    <s v="publishing/translations"/>
    <n v="1"/>
    <x v="3"/>
    <s v="translations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6-06-03T02:38:40"/>
    <n v="1420766700"/>
    <d v="2016-04-19T02:38:40"/>
    <x v="233"/>
    <x v="3"/>
    <b v="0"/>
    <n v="3"/>
    <b v="0"/>
    <s v="publishing/translations"/>
    <n v="2.3333333333333335"/>
    <x v="3"/>
    <s v="translations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5-02-05T20:25:00"/>
    <n v="1415064699"/>
    <d v="2015-01-08T20:25:00"/>
    <x v="563"/>
    <x v="1"/>
    <b v="0"/>
    <n v="13"/>
    <b v="0"/>
    <s v="publishing/translations"/>
    <n v="24.615384615384617"/>
    <x v="3"/>
    <s v="translations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4-12-03T20:31:39"/>
    <n v="1450780170"/>
    <d v="2014-11-03T20:31:39"/>
    <x v="505"/>
    <x v="4"/>
    <b v="0"/>
    <n v="1"/>
    <b v="0"/>
    <s v="publishing/translations"/>
    <n v="100"/>
    <x v="3"/>
    <s v="translations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6-02-20T05:29:30"/>
    <n v="1480831467"/>
    <d v="2015-12-22T05:29:30"/>
    <x v="72"/>
    <x v="1"/>
    <b v="0"/>
    <n v="1"/>
    <b v="0"/>
    <s v="publishing/translations"/>
    <n v="1"/>
    <x v="3"/>
    <s v="translations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7-01-03T01:04:27"/>
    <n v="1436285591"/>
    <d v="2016-12-04T01:04:27"/>
    <x v="933"/>
    <x v="3"/>
    <b v="0"/>
    <n v="9"/>
    <b v="0"/>
    <s v="publishing/translations"/>
    <n v="88.888888888888886"/>
    <x v="3"/>
    <s v="translations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08-16T11:13:11"/>
    <n v="1445552019"/>
    <d v="2015-07-07T11:13:11"/>
    <x v="459"/>
    <x v="1"/>
    <b v="0"/>
    <n v="0"/>
    <b v="0"/>
    <s v="publishing/translations"/>
    <e v="#DIV/0!"/>
    <x v="3"/>
    <s v="translations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11-21T18:13:39"/>
    <n v="1439696174"/>
    <d v="2015-10-22T17:13:39"/>
    <x v="981"/>
    <x v="1"/>
    <b v="0"/>
    <n v="2"/>
    <b v="0"/>
    <s v="publishing/translations"/>
    <n v="27.5"/>
    <x v="3"/>
    <s v="translations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5-09-15T06:11:00"/>
    <n v="1453805834"/>
    <d v="2015-08-15T22:36:14"/>
    <x v="806"/>
    <x v="1"/>
    <b v="0"/>
    <n v="1"/>
    <b v="0"/>
    <s v="publishing/translations"/>
    <n v="6"/>
    <x v="3"/>
    <s v="translations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02-25T05:57:14"/>
    <n v="1473418619"/>
    <d v="2016-01-26T05:57:14"/>
    <x v="769"/>
    <x v="3"/>
    <b v="0"/>
    <n v="10"/>
    <b v="0"/>
    <s v="publishing/translations"/>
    <n v="44.5"/>
    <x v="3"/>
    <s v="translations"/>
  </r>
  <r>
    <n v="2.7272727272727271E-2"/>
    <n v="1420"/>
    <s v="Shakespeare in the Hood - Romeo and Juliet"/>
    <s v="Help me butcher Shakespeare in a satirical fashion."/>
    <n v="110"/>
    <n v="3"/>
    <x v="2"/>
    <s v="US"/>
    <s v="USD"/>
    <n v="1467129686"/>
    <d v="2016-10-09T05:56:59"/>
    <n v="1464969686"/>
    <d v="2016-09-09T05:56:59"/>
    <x v="982"/>
    <x v="3"/>
    <b v="0"/>
    <n v="3"/>
    <b v="0"/>
    <s v="publishing/translations"/>
    <n v="1"/>
    <x v="3"/>
    <s v="translations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6-06-28T11:01:26"/>
    <n v="1420840709"/>
    <d v="2016-06-03T11:01:26"/>
    <x v="983"/>
    <x v="3"/>
    <b v="0"/>
    <n v="2"/>
    <b v="0"/>
    <s v="publishing/translations"/>
    <n v="100"/>
    <x v="3"/>
    <s v="translations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5-02-08T16:58:29"/>
    <n v="1471844704"/>
    <d v="2015-01-09T16:58:29"/>
    <x v="984"/>
    <x v="1"/>
    <b v="0"/>
    <n v="2"/>
    <b v="0"/>
    <s v="publishing/translations"/>
    <n v="13"/>
    <x v="3"/>
    <s v="translations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9-21T00:45:04"/>
    <n v="1449045531"/>
    <d v="2016-08-22T00:45:04"/>
    <x v="76"/>
    <x v="3"/>
    <b v="0"/>
    <n v="1"/>
    <b v="0"/>
    <s v="publishing/translations"/>
    <n v="100"/>
    <x v="3"/>
    <s v="translations"/>
  </r>
  <r>
    <n v="0.2036"/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01-01T03:38:51"/>
    <n v="1478106802"/>
    <d v="2015-12-02T03:38:51"/>
    <x v="492"/>
    <x v="1"/>
    <b v="0"/>
    <n v="14"/>
    <b v="0"/>
    <s v="publishing/translations"/>
    <n v="109.07142857142857"/>
    <x v="3"/>
    <s v="translations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6-11-15T13:13:22"/>
    <n v="1427684959"/>
    <d v="2016-11-02T12:13:22"/>
    <x v="482"/>
    <x v="3"/>
    <b v="0"/>
    <n v="0"/>
    <b v="0"/>
    <s v="publishing/translations"/>
    <e v="#DIV/0!"/>
    <x v="3"/>
    <s v="translations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4-28T22:09:19"/>
    <n v="1435224120"/>
    <d v="2015-03-29T22:09:19"/>
    <x v="854"/>
    <x v="1"/>
    <b v="0"/>
    <n v="0"/>
    <b v="0"/>
    <s v="publishing/translations"/>
    <e v="#DIV/0!"/>
    <x v="3"/>
    <s v="translations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5-08-24T04:22:00"/>
    <n v="1471638385"/>
    <d v="2015-06-25T04:22:00"/>
    <x v="985"/>
    <x v="1"/>
    <b v="0"/>
    <n v="4"/>
    <b v="0"/>
    <s v="publishing/translations"/>
    <n v="104.75"/>
    <x v="3"/>
    <s v="translations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9-18T15:26:25"/>
    <n v="1456996017"/>
    <d v="2016-08-19T15:26:25"/>
    <x v="986"/>
    <x v="3"/>
    <b v="0"/>
    <n v="3"/>
    <b v="0"/>
    <s v="publishing/translations"/>
    <n v="15"/>
    <x v="3"/>
    <s v="translations"/>
  </r>
  <r>
    <n v="0"/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6-04-02T03:06:57"/>
    <n v="1426037242"/>
    <d v="2016-03-03T04:06:57"/>
    <x v="811"/>
    <x v="3"/>
    <b v="0"/>
    <n v="0"/>
    <b v="0"/>
    <s v="publishing/translations"/>
    <e v="#DIV/0!"/>
    <x v="3"/>
    <s v="translations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5-04-09T20:27:22"/>
    <n v="1416339088"/>
    <d v="2015-03-10T20:27:22"/>
    <x v="511"/>
    <x v="1"/>
    <b v="0"/>
    <n v="5"/>
    <b v="0"/>
    <s v="publishing/translations"/>
    <n v="80.599999999999994"/>
    <x v="3"/>
    <s v="translations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4-12-19T14:31:28"/>
    <n v="1445922216"/>
    <d v="2014-11-18T14:31:28"/>
    <x v="647"/>
    <x v="4"/>
    <b v="0"/>
    <n v="47"/>
    <b v="0"/>
    <s v="publishing/translations"/>
    <n v="115.55319148936171"/>
    <x v="3"/>
    <s v="translations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11-26T01:03:36"/>
    <n v="1434825828"/>
    <d v="2015-10-27T00:03:36"/>
    <x v="167"/>
    <x v="1"/>
    <b v="0"/>
    <n v="0"/>
    <b v="0"/>
    <s v="publishing/translations"/>
    <e v="#DIV/0!"/>
    <x v="3"/>
    <s v="translations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5-07-20T13:43:48"/>
    <n v="1477839675"/>
    <d v="2015-06-20T13:43:48"/>
    <x v="20"/>
    <x v="1"/>
    <b v="0"/>
    <n v="10"/>
    <b v="0"/>
    <s v="publishing/translations"/>
    <n v="80.5"/>
    <x v="3"/>
    <s v="translations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6-12-10T06:00:00"/>
    <n v="1431973478"/>
    <d v="2016-10-30T10:01:15"/>
    <x v="746"/>
    <x v="3"/>
    <b v="0"/>
    <n v="11"/>
    <b v="0"/>
    <s v="publishing/translations"/>
    <n v="744.5454545454545"/>
    <x v="3"/>
    <s v="translations"/>
  </r>
  <r>
    <n v="1E-3"/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06-08T10:00:00"/>
    <n v="1441997020"/>
    <d v="2015-05-18T13:24:38"/>
    <x v="987"/>
    <x v="1"/>
    <b v="0"/>
    <n v="2"/>
    <b v="0"/>
    <s v="publishing/translations"/>
    <n v="7.5"/>
    <x v="3"/>
    <s v="translations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5-10-11T13:43:40"/>
    <n v="1453451057"/>
    <d v="2015-09-11T13:43:40"/>
    <x v="988"/>
    <x v="1"/>
    <b v="0"/>
    <n v="2"/>
    <b v="0"/>
    <s v="publishing/translations"/>
    <n v="38.5"/>
    <x v="3"/>
    <s v="translations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6-02-21T03:24:17"/>
    <n v="1402058739"/>
    <d v="2016-01-22T03:24:17"/>
    <x v="768"/>
    <x v="3"/>
    <b v="0"/>
    <n v="22"/>
    <b v="0"/>
    <s v="publishing/translations"/>
    <n v="36.68181818181818"/>
    <x v="3"/>
    <s v="translations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4-07-12T23:59:00"/>
    <n v="1459198499"/>
    <d v="2014-06-06T07:45:39"/>
    <x v="989"/>
    <x v="4"/>
    <b v="0"/>
    <n v="8"/>
    <b v="0"/>
    <s v="publishing/translations"/>
    <n v="75"/>
    <x v="3"/>
    <s v="translations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6-04-27T08:55:00"/>
    <n v="1423166101"/>
    <d v="2016-03-28T15:54:59"/>
    <x v="45"/>
    <x v="3"/>
    <b v="0"/>
    <n v="6"/>
    <b v="0"/>
    <s v="publishing/translations"/>
    <n v="30"/>
    <x v="3"/>
    <s v="translations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5-03-07T14:55:01"/>
    <n v="1461693463"/>
    <d v="2015-02-05T14:55:01"/>
    <x v="955"/>
    <x v="1"/>
    <b v="0"/>
    <n v="1"/>
    <b v="0"/>
    <s v="publishing/translations"/>
    <n v="1"/>
    <x v="3"/>
    <s v="translations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6-05-26T12:57:43"/>
    <n v="1436811769"/>
    <d v="2016-04-26T12:57:43"/>
    <x v="990"/>
    <x v="3"/>
    <b v="0"/>
    <n v="3"/>
    <b v="0"/>
    <s v="publishing/translations"/>
    <n v="673.33333333333337"/>
    <x v="3"/>
    <s v="translations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5-09-11T13:22:49"/>
    <n v="1461598158"/>
    <d v="2015-07-13T13:22:49"/>
    <x v="533"/>
    <x v="1"/>
    <b v="0"/>
    <n v="0"/>
    <b v="0"/>
    <s v="publishing/translations"/>
    <e v="#DIV/0!"/>
    <x v="3"/>
    <s v="translations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6-05-25T10:29:18"/>
    <n v="1480803209"/>
    <d v="2016-04-25T10:29:18"/>
    <x v="103"/>
    <x v="3"/>
    <b v="0"/>
    <n v="0"/>
    <b v="0"/>
    <s v="publishing/translations"/>
    <e v="#DIV/0!"/>
    <x v="3"/>
    <s v="translations"/>
  </r>
  <r>
    <n v="0"/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7-01-02T17:13:29"/>
    <n v="1436907462"/>
    <d v="2016-12-03T17:13:29"/>
    <x v="991"/>
    <x v="3"/>
    <b v="0"/>
    <n v="0"/>
    <b v="0"/>
    <s v="publishing/translations"/>
    <e v="#DIV/0!"/>
    <x v="3"/>
    <s v="translations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9-12T15:57:42"/>
    <n v="1431694855"/>
    <d v="2015-07-14T15:57:42"/>
    <x v="544"/>
    <x v="1"/>
    <b v="0"/>
    <n v="0"/>
    <b v="0"/>
    <s v="publishing/translations"/>
    <e v="#DIV/0!"/>
    <x v="3"/>
    <s v="translations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5-06-14T08:00:55"/>
    <n v="1459507478"/>
    <d v="2015-05-15T08:00:55"/>
    <x v="992"/>
    <x v="1"/>
    <b v="0"/>
    <n v="0"/>
    <b v="0"/>
    <s v="publishing/translations"/>
    <e v="#DIV/0!"/>
    <x v="3"/>
    <s v="translations"/>
  </r>
  <r>
    <n v="1.4999999999999999E-4"/>
    <n v="1447"/>
    <s v="Indian Language Dictionary"/>
    <s v="I'm creating a dictionary of multiple Indian languages."/>
    <n v="500000"/>
    <n v="75"/>
    <x v="2"/>
    <s v="US"/>
    <s v="USD"/>
    <n v="1467999134"/>
    <d v="2016-04-21T05:44:38"/>
    <n v="1465407134"/>
    <d v="2016-04-01T05:44:38"/>
    <x v="32"/>
    <x v="3"/>
    <b v="0"/>
    <n v="3"/>
    <b v="0"/>
    <s v="publishing/translations"/>
    <n v="25"/>
    <x v="3"/>
    <s v="translations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6-07-08T12:32:14"/>
    <n v="1429655318"/>
    <d v="2016-06-08T12:32:14"/>
    <x v="873"/>
    <x v="3"/>
    <b v="0"/>
    <n v="0"/>
    <b v="0"/>
    <s v="publishing/translations"/>
    <e v="#DIV/0!"/>
    <x v="3"/>
    <s v="translations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22T00:25:00"/>
    <n v="1427138905"/>
    <d v="2015-04-21T17:28:38"/>
    <x v="149"/>
    <x v="1"/>
    <b v="0"/>
    <n v="0"/>
    <b v="0"/>
    <s v="publishing/translations"/>
    <e v="#DIV/0!"/>
    <x v="3"/>
    <s v="translations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5-05-10T14:28:25"/>
    <n v="1453349197"/>
    <d v="2015-03-23T14:28:25"/>
    <x v="519"/>
    <x v="1"/>
    <b v="0"/>
    <n v="1"/>
    <b v="0"/>
    <s v="publishing/translations"/>
    <n v="1"/>
    <x v="3"/>
    <s v="translations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6-02-19T23:06:37"/>
    <n v="1413759659"/>
    <d v="2016-01-20T23:06:37"/>
    <x v="993"/>
    <x v="3"/>
    <b v="0"/>
    <n v="2"/>
    <b v="0"/>
    <s v="publishing/translations"/>
    <n v="1"/>
    <x v="3"/>
    <s v="translations"/>
  </r>
  <r>
    <n v="0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11-18T19:00:59"/>
    <n v="1403974363"/>
    <d v="2014-10-19T18:00:59"/>
    <x v="550"/>
    <x v="4"/>
    <b v="0"/>
    <n v="0"/>
    <b v="0"/>
    <s v="publishing/translations"/>
    <e v="#DIV/0!"/>
    <x v="3"/>
    <s v="translations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4-07-28T11:52:43"/>
    <n v="1488386547"/>
    <d v="2014-06-28T11:52:43"/>
    <x v="994"/>
    <x v="4"/>
    <b v="0"/>
    <n v="0"/>
    <b v="0"/>
    <s v="publishing/translations"/>
    <e v="#DIV/0!"/>
    <x v="3"/>
    <s v="translations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7-04-15T10:42:27"/>
    <n v="1459716480"/>
    <d v="2017-03-01T11:42:27"/>
    <x v="995"/>
    <x v="2"/>
    <b v="0"/>
    <n v="1"/>
    <b v="0"/>
    <s v="publishing/translations"/>
    <n v="15"/>
    <x v="3"/>
    <s v="translations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6-04-24T16:59:00"/>
    <n v="1405181320"/>
    <d v="2016-04-03T15:48:00"/>
    <x v="996"/>
    <x v="3"/>
    <b v="0"/>
    <n v="7"/>
    <b v="0"/>
    <s v="publishing/translations"/>
    <n v="225"/>
    <x v="3"/>
    <s v="translations"/>
  </r>
  <r>
    <n v="2.9000000000000001E-2"/>
    <n v="1456"/>
    <s v="Sometimes you don't need love (Canceled)"/>
    <s v="English Version of my auto-published novel"/>
    <n v="5000"/>
    <n v="145"/>
    <x v="1"/>
    <s v="IT"/>
    <s v="EUR"/>
    <n v="1483459365"/>
    <d v="2014-09-05T08:39:00"/>
    <n v="1480867365"/>
    <d v="2014-07-12T11:08:40"/>
    <x v="547"/>
    <x v="4"/>
    <b v="0"/>
    <n v="3"/>
    <b v="0"/>
    <s v="publishing/translations"/>
    <n v="48.333333333333336"/>
    <x v="3"/>
    <s v="translations"/>
  </r>
  <r>
    <n v="0"/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7-01-03T11:02:45"/>
    <n v="1444685444"/>
    <d v="2016-12-04T11:02:45"/>
    <x v="933"/>
    <x v="3"/>
    <b v="0"/>
    <n v="0"/>
    <b v="0"/>
    <s v="publishing/translations"/>
    <e v="#DIV/0!"/>
    <x v="3"/>
    <s v="translations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5-11-11T17:30:44"/>
    <n v="1405097760"/>
    <d v="2015-10-12T16:30:44"/>
    <x v="789"/>
    <x v="1"/>
    <b v="0"/>
    <n v="0"/>
    <b v="0"/>
    <s v="publishing/translations"/>
    <e v="#DIV/0!"/>
    <x v="3"/>
    <s v="translations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4-08-10T23:00:00"/>
    <n v="1446612896"/>
    <d v="2014-07-11T11:56:00"/>
    <x v="527"/>
    <x v="4"/>
    <b v="0"/>
    <n v="0"/>
    <b v="0"/>
    <s v="publishing/translations"/>
    <e v="#DIV/0!"/>
    <x v="3"/>
    <s v="translations"/>
  </r>
  <r>
    <n v="0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5-12-02T12:25:00"/>
    <n v="1412371898"/>
    <d v="2015-11-03T23:54:56"/>
    <x v="997"/>
    <x v="1"/>
    <b v="0"/>
    <n v="0"/>
    <b v="0"/>
    <s v="publishing/translations"/>
    <e v="#DIV/0!"/>
    <x v="3"/>
    <s v="translations"/>
  </r>
  <r>
    <n v="1.012446"/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1-30T18:45:00"/>
    <n v="1410967754"/>
    <d v="2014-10-03T16:31:38"/>
    <x v="998"/>
    <x v="4"/>
    <b v="1"/>
    <n v="340"/>
    <b v="1"/>
    <s v="publishing/radio &amp; podcasts"/>
    <n v="44.66673529411765"/>
    <x v="3"/>
    <s v="radio &amp; podcasts"/>
  </r>
  <r>
    <n v="1.085175"/>
    <n v="1462"/>
    <s v="Unbound: Fiction on the Radio"/>
    <s v="A new radio show focused on short fiction produced by Louisville Public Media"/>
    <n v="4000"/>
    <n v="4340.7"/>
    <x v="0"/>
    <s v="US"/>
    <s v="USD"/>
    <n v="1365609271"/>
    <d v="2014-10-20T19:00:00"/>
    <n v="1363017271"/>
    <d v="2014-09-17T10:29:14"/>
    <x v="179"/>
    <x v="4"/>
    <b v="1"/>
    <n v="150"/>
    <b v="1"/>
    <s v="publishing/radio &amp; podcasts"/>
    <n v="28.937999999999999"/>
    <x v="3"/>
    <s v="radio &amp; podcasts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10T10:54:31"/>
    <n v="1361483538"/>
    <d v="2013-03-11T10:54:31"/>
    <x v="999"/>
    <x v="5"/>
    <b v="1"/>
    <n v="25"/>
    <b v="1"/>
    <s v="publishing/radio &amp; podcasts"/>
    <n v="35.44"/>
    <x v="3"/>
    <s v="radio &amp; podcasts"/>
  </r>
  <r>
    <n v="1.6319999999999999"/>
    <n v="1464"/>
    <s v="Science Studio"/>
    <s v="The Best Science Media on the Web"/>
    <n v="5000"/>
    <n v="8160"/>
    <x v="0"/>
    <s v="US"/>
    <s v="USD"/>
    <n v="1361029958"/>
    <d v="2013-04-07T15:52:18"/>
    <n v="1358437958"/>
    <d v="2013-02-21T16:52:18"/>
    <x v="1000"/>
    <x v="5"/>
    <b v="1"/>
    <n v="234"/>
    <b v="1"/>
    <s v="publishing/radio &amp; podcasts"/>
    <n v="34.871794871794869"/>
    <x v="3"/>
    <s v="radio &amp; podcasts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3-02-16T10:52:38"/>
    <n v="1329759452"/>
    <d v="2013-01-17T10:52:38"/>
    <x v="1001"/>
    <x v="5"/>
    <b v="1"/>
    <n v="2602"/>
    <b v="1"/>
    <s v="publishing/radio &amp; podcasts"/>
    <n v="52.622732513451197"/>
    <x v="3"/>
    <s v="radio &amp; podcasts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2-03-21T22:00:00"/>
    <n v="1449029266"/>
    <d v="2012-02-20T12:37:32"/>
    <x v="1002"/>
    <x v="6"/>
    <b v="1"/>
    <n v="248"/>
    <b v="1"/>
    <s v="publishing/radio &amp; podcasts"/>
    <n v="69.598266129032254"/>
    <x v="3"/>
    <s v="radio &amp; podcasts"/>
  </r>
  <r>
    <n v="1.1508"/>
    <n v="1467"/>
    <s v="Radio Ambulante"/>
    <s v="We are a new Spanish language podcast telling uniquely Latin American stories."/>
    <n v="40000"/>
    <n v="46032"/>
    <x v="0"/>
    <s v="US"/>
    <s v="USD"/>
    <n v="1332699285"/>
    <d v="2016-01-12T00:00:00"/>
    <n v="1327518885"/>
    <d v="2015-12-01T23:07:46"/>
    <x v="771"/>
    <x v="1"/>
    <b v="1"/>
    <n v="600"/>
    <b v="1"/>
    <s v="publishing/radio &amp; podcasts"/>
    <n v="76.72"/>
    <x v="3"/>
    <s v="radio &amp; podcasts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2-03-25T13:14:45"/>
    <n v="1302654049"/>
    <d v="2012-01-25T14:14:45"/>
    <x v="275"/>
    <x v="6"/>
    <b v="1"/>
    <n v="293"/>
    <b v="1"/>
    <s v="publishing/radio &amp; podcasts"/>
    <n v="33.191126279863482"/>
    <x v="3"/>
    <s v="radio &amp; podcasts"/>
  </r>
  <r>
    <n v="1.0842485875706214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1-06-11T19:20:49"/>
    <n v="1358346109"/>
    <d v="2011-04-12T19:20:49"/>
    <x v="715"/>
    <x v="7"/>
    <b v="1"/>
    <n v="321"/>
    <b v="1"/>
    <s v="publishing/radio &amp; podcasts"/>
    <n v="149.46417445482865"/>
    <x v="3"/>
    <s v="radio &amp; podcasts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3-02-15T09:21:49"/>
    <n v="1354909863"/>
    <d v="2013-01-16T09:21:49"/>
    <x v="1003"/>
    <x v="5"/>
    <b v="1"/>
    <n v="81"/>
    <b v="1"/>
    <s v="publishing/radio &amp; podcasts"/>
    <n v="23.172839506172838"/>
    <x v="3"/>
    <s v="radio &amp; podcasts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2-12-28T14:51:03"/>
    <n v="1426028334"/>
    <d v="2012-12-07T14:51:03"/>
    <x v="1004"/>
    <x v="6"/>
    <b v="1"/>
    <n v="343"/>
    <b v="1"/>
    <s v="publishing/radio &amp; podcasts"/>
    <n v="96.877551020408163"/>
    <x v="3"/>
    <s v="radio &amp; podcasts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5-04-09T17:58:54"/>
    <n v="1379336503"/>
    <d v="2015-03-10T17:58:54"/>
    <x v="511"/>
    <x v="1"/>
    <b v="1"/>
    <n v="336"/>
    <b v="1"/>
    <s v="publishing/radio &amp; podcasts"/>
    <n v="103.20238095238095"/>
    <x v="3"/>
    <s v="radio &amp; podcasts"/>
  </r>
  <r>
    <n v="1.20516"/>
    <n v="1473"/>
    <s v="ONE LOVES ONLY FORM"/>
    <s v="Public Radio Project"/>
    <n v="1500"/>
    <n v="1807.74"/>
    <x v="0"/>
    <s v="US"/>
    <s v="USD"/>
    <n v="1330644639"/>
    <d v="2013-10-16T08:01:43"/>
    <n v="1328052639"/>
    <d v="2013-09-16T08:01:43"/>
    <x v="1005"/>
    <x v="5"/>
    <b v="1"/>
    <n v="47"/>
    <b v="1"/>
    <s v="publishing/radio &amp; podcasts"/>
    <n v="38.462553191489363"/>
    <x v="3"/>
    <s v="radio &amp; podcasts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2-03-01T18:30:39"/>
    <n v="1376501292"/>
    <d v="2012-01-31T18:30:39"/>
    <x v="896"/>
    <x v="6"/>
    <b v="1"/>
    <n v="76"/>
    <b v="1"/>
    <s v="publishing/radio &amp; podcasts"/>
    <n v="44.315789473684212"/>
    <x v="3"/>
    <s v="radio &amp; podcasts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3-09-13T12:28:12"/>
    <n v="1416244863"/>
    <d v="2013-08-14T12:28:12"/>
    <x v="383"/>
    <x v="5"/>
    <b v="1"/>
    <n v="441"/>
    <b v="1"/>
    <s v="publishing/radio &amp; podcasts"/>
    <n v="64.173356009070289"/>
    <x v="3"/>
    <s v="radio &amp; podcasts"/>
  </r>
  <r>
    <n v="6.6155466666666669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4-12-19T23:59:00"/>
    <n v="1313024422"/>
    <d v="2014-11-17T12:21:03"/>
    <x v="485"/>
    <x v="4"/>
    <b v="1"/>
    <n v="916"/>
    <b v="1"/>
    <s v="publishing/radio &amp; podcasts"/>
    <n v="43.333275109170302"/>
    <x v="3"/>
    <s v="radio &amp; podcasts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09-09T20:00:22"/>
    <n v="1319467604"/>
    <d v="2011-08-10T20:00:22"/>
    <x v="1006"/>
    <x v="7"/>
    <b v="1"/>
    <n v="369"/>
    <b v="1"/>
    <s v="publishing/radio &amp; podcasts"/>
    <n v="90.495934959349597"/>
    <x v="3"/>
    <s v="radio &amp; podcasts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1-12-22T22:00:00"/>
    <n v="1367355313"/>
    <d v="2011-10-24T09:46:44"/>
    <x v="1007"/>
    <x v="7"/>
    <b v="1"/>
    <n v="20242"/>
    <b v="1"/>
    <s v="publishing/radio &amp; podcasts"/>
    <n v="29.187190495010373"/>
    <x v="3"/>
    <s v="radio &amp; podcasts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3-05-14T15:55:13"/>
    <n v="1398448389"/>
    <d v="2013-04-30T15:55:13"/>
    <x v="370"/>
    <x v="5"/>
    <b v="1"/>
    <n v="71"/>
    <b v="1"/>
    <s v="publishing/radio &amp; podcasts"/>
    <n v="30.95774647887324"/>
    <x v="3"/>
    <s v="radio &amp; podcasts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4-05-09T22:59:00"/>
    <n v="1373408699"/>
    <d v="2014-04-25T12:53:09"/>
    <x v="344"/>
    <x v="4"/>
    <b v="1"/>
    <n v="635"/>
    <b v="1"/>
    <s v="publishing/radio &amp; podcasts"/>
    <n v="92.157795275590544"/>
    <x v="3"/>
    <s v="radio &amp; podcasts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07-26T12:00:00"/>
    <n v="1380838145"/>
    <d v="2013-07-09T17:24:59"/>
    <x v="963"/>
    <x v="5"/>
    <b v="0"/>
    <n v="6"/>
    <b v="0"/>
    <s v="publishing/fiction"/>
    <n v="17.5"/>
    <x v="3"/>
    <s v="fiction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3-11-02T17:09:05"/>
    <n v="1345062936"/>
    <d v="2013-10-03T17:09:05"/>
    <x v="264"/>
    <x v="5"/>
    <b v="0"/>
    <n v="1"/>
    <b v="0"/>
    <s v="publishing/fiction"/>
    <n v="5"/>
    <x v="3"/>
    <s v="fiction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2-09-07T02:51:00"/>
    <n v="1467002275"/>
    <d v="2012-08-15T15:35:36"/>
    <x v="1008"/>
    <x v="6"/>
    <b v="0"/>
    <n v="2"/>
    <b v="0"/>
    <s v="publishing/fiction"/>
    <n v="25"/>
    <x v="3"/>
    <s v="fiction"/>
  </r>
  <r>
    <n v="0"/>
    <n v="1484"/>
    <s v="a book called filtered down thru the stars"/>
    <s v="The mussings of an old wizard"/>
    <n v="2000"/>
    <n v="0"/>
    <x v="2"/>
    <s v="US"/>
    <s v="USD"/>
    <n v="1342882260"/>
    <d v="2016-07-21T23:37:55"/>
    <n v="1337834963"/>
    <d v="2016-06-26T23:37:55"/>
    <x v="1009"/>
    <x v="3"/>
    <b v="0"/>
    <n v="0"/>
    <b v="0"/>
    <s v="publishing/fiction"/>
    <e v="#DIV/0!"/>
    <x v="3"/>
    <s v="fiction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2-07-21T09:51:00"/>
    <n v="1430939173"/>
    <d v="2012-05-23T23:49:23"/>
    <x v="1010"/>
    <x v="6"/>
    <b v="0"/>
    <n v="3"/>
    <b v="0"/>
    <s v="publishing/fiction"/>
    <n v="50"/>
    <x v="3"/>
    <s v="fiction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6-20T14:06:13"/>
    <n v="1422417761"/>
    <d v="2015-05-06T14:06:13"/>
    <x v="391"/>
    <x v="1"/>
    <b v="0"/>
    <n v="3"/>
    <b v="0"/>
    <s v="publishing/fiction"/>
    <n v="16"/>
    <x v="3"/>
    <s v="fiction"/>
  </r>
  <r>
    <n v="0"/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5-02-26T23:02:41"/>
    <n v="1467583271"/>
    <d v="2015-01-27T23:02:41"/>
    <x v="203"/>
    <x v="1"/>
    <b v="0"/>
    <n v="0"/>
    <b v="0"/>
    <s v="publishing/fiction"/>
    <e v="#DIV/0!"/>
    <x v="3"/>
    <s v="fiction"/>
  </r>
  <r>
    <n v="2.4E-2"/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6-08-02T17:01:11"/>
    <n v="1386336660"/>
    <d v="2016-07-03T17:01:11"/>
    <x v="796"/>
    <x v="3"/>
    <b v="0"/>
    <n v="6"/>
    <b v="0"/>
    <s v="publishing/fiction"/>
    <n v="60"/>
    <x v="3"/>
    <s v="fiction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4-01-05T08:31:00"/>
    <n v="1350398452"/>
    <d v="2013-12-06T08:31:00"/>
    <x v="1011"/>
    <x v="5"/>
    <b v="0"/>
    <n v="0"/>
    <b v="0"/>
    <s v="publishing/fiction"/>
    <e v="#DIV/0!"/>
    <x v="3"/>
    <s v="fiction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2-11-15T10:40:52"/>
    <n v="1378214874"/>
    <d v="2012-10-16T09:40:52"/>
    <x v="1012"/>
    <x v="6"/>
    <b v="0"/>
    <n v="19"/>
    <b v="0"/>
    <s v="publishing/fiction"/>
    <n v="47.10526315789474"/>
    <x v="3"/>
    <s v="fiction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3-10-02T08:27:54"/>
    <n v="1418922443"/>
    <d v="2013-09-03T08:27:54"/>
    <x v="1013"/>
    <x v="5"/>
    <b v="0"/>
    <n v="1"/>
    <b v="0"/>
    <s v="publishing/fiction"/>
    <n v="100"/>
    <x v="3"/>
    <s v="fiction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5-02-15T10:38:00"/>
    <n v="1305839646"/>
    <d v="2014-12-18T12:07:23"/>
    <x v="439"/>
    <x v="4"/>
    <b v="0"/>
    <n v="2"/>
    <b v="0"/>
    <s v="publishing/fiction"/>
    <n v="15"/>
    <x v="3"/>
    <s v="fiction"/>
  </r>
  <r>
    <n v="0"/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1-06-18T16:14:06"/>
    <n v="1368823675"/>
    <d v="2011-05-19T16:14:06"/>
    <x v="1014"/>
    <x v="7"/>
    <b v="0"/>
    <n v="0"/>
    <b v="0"/>
    <s v="publishing/fiction"/>
    <e v="#DIV/0!"/>
    <x v="3"/>
    <s v="fiction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3-06-16T15:47:55"/>
    <n v="1425489613"/>
    <d v="2013-05-17T15:47:55"/>
    <x v="1015"/>
    <x v="5"/>
    <b v="0"/>
    <n v="11"/>
    <b v="0"/>
    <s v="publishing/fiction"/>
    <n v="40.454545454545453"/>
    <x v="3"/>
    <s v="fiction"/>
  </r>
  <r>
    <n v="0"/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5-04-03T10:38:00"/>
    <n v="1311879431"/>
    <d v="2015-03-04T12:20:13"/>
    <x v="125"/>
    <x v="1"/>
    <b v="0"/>
    <n v="0"/>
    <b v="0"/>
    <s v="publishing/fiction"/>
    <e v="#DIV/0!"/>
    <x v="3"/>
    <s v="fiction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1-08-27T13:57:11"/>
    <n v="1405682659"/>
    <d v="2011-07-28T13:57:11"/>
    <x v="1016"/>
    <x v="7"/>
    <b v="0"/>
    <n v="0"/>
    <b v="0"/>
    <s v="publishing/fiction"/>
    <e v="#DIV/0!"/>
    <x v="3"/>
    <s v="fiction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4-09-16T06:24:19"/>
    <n v="1371655522"/>
    <d v="2014-07-18T06:24:19"/>
    <x v="558"/>
    <x v="4"/>
    <b v="0"/>
    <n v="1"/>
    <b v="0"/>
    <s v="publishing/fiction"/>
    <n v="1"/>
    <x v="3"/>
    <s v="fiction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3-07-31T14:43:00"/>
    <n v="1405899378"/>
    <d v="2013-06-19T10:25:22"/>
    <x v="1017"/>
    <x v="5"/>
    <b v="0"/>
    <n v="3"/>
    <b v="0"/>
    <s v="publishing/fiction"/>
    <n v="19"/>
    <x v="3"/>
    <s v="fiction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4-09-03T18:36:18"/>
    <n v="1465171833"/>
    <d v="2014-07-20T18:36:18"/>
    <x v="1018"/>
    <x v="4"/>
    <b v="0"/>
    <n v="1"/>
    <b v="0"/>
    <s v="publishing/fiction"/>
    <n v="5"/>
    <x v="3"/>
    <s v="fiction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6-08-04T19:10:33"/>
    <n v="1364852557"/>
    <d v="2016-06-05T19:10:33"/>
    <x v="379"/>
    <x v="3"/>
    <b v="0"/>
    <n v="15"/>
    <b v="0"/>
    <s v="publishing/fiction"/>
    <n v="46.733333333333334"/>
    <x v="3"/>
    <s v="fiction"/>
  </r>
  <r>
    <n v="1.6633076923076924"/>
    <n v="1501"/>
    <s v="This is Nowhere"/>
    <s v="A hardcover book of surf, outdoor and nature photos from the British Columbia coast."/>
    <n v="52000"/>
    <n v="86492"/>
    <x v="0"/>
    <s v="CA"/>
    <s v="CAD"/>
    <n v="1436364023"/>
    <d v="2013-05-01T16:42:37"/>
    <n v="1433772023"/>
    <d v="2013-04-01T16:42:37"/>
    <x v="106"/>
    <x v="5"/>
    <b v="1"/>
    <n v="885"/>
    <b v="1"/>
    <s v="photography/photobooks"/>
    <n v="97.731073446327684"/>
    <x v="8"/>
    <s v="photobooks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5-07-08T09:00:23"/>
    <n v="1456491680"/>
    <d v="2015-06-08T09:00:23"/>
    <x v="324"/>
    <x v="1"/>
    <b v="1"/>
    <n v="329"/>
    <b v="1"/>
    <s v="photography/photobooks"/>
    <n v="67.835866261398181"/>
    <x v="8"/>
    <s v="photobooks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03-25T17:00:00"/>
    <n v="1472026801"/>
    <d v="2016-02-26T08:01:20"/>
    <x v="793"/>
    <x v="3"/>
    <b v="1"/>
    <n v="71"/>
    <b v="1"/>
    <s v="photography/photobooks"/>
    <n v="56.98492957746479"/>
    <x v="8"/>
    <s v="photobooks"/>
  </r>
  <r>
    <n v="2.7793846153846156"/>
    <n v="1504"/>
    <s v="RYU X RIO"/>
    <s v="A football photography book like no other about the 2014 World Cup in Brazil, by Ryu Voelkel."/>
    <n v="6500"/>
    <n v="18066"/>
    <x v="0"/>
    <s v="GB"/>
    <s v="GBP"/>
    <n v="1402389180"/>
    <d v="2016-10-23T03:20:01"/>
    <n v="1399996024"/>
    <d v="2016-08-24T03:20:01"/>
    <x v="1019"/>
    <x v="3"/>
    <b v="1"/>
    <n v="269"/>
    <b v="1"/>
    <s v="photography/photobooks"/>
    <n v="67.159851301115239"/>
    <x v="8"/>
    <s v="photobooks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4-06-10T03:33:00"/>
    <n v="1455446303"/>
    <d v="2014-05-13T10:47:04"/>
    <x v="1020"/>
    <x v="4"/>
    <b v="1"/>
    <n v="345"/>
    <b v="1"/>
    <s v="photography/photobooks"/>
    <n v="48.037681159420288"/>
    <x v="8"/>
    <s v="photobooks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6-03-22T15:01:00"/>
    <n v="1403635904"/>
    <d v="2016-02-14T05:38:23"/>
    <x v="1021"/>
    <x v="3"/>
    <b v="1"/>
    <n v="43"/>
    <b v="1"/>
    <s v="photography/photobooks"/>
    <n v="38.860465116279073"/>
    <x v="8"/>
    <s v="photobooks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4-07-24T13:51:44"/>
    <n v="1268822909"/>
    <d v="2014-06-24T13:51:44"/>
    <x v="1022"/>
    <x v="4"/>
    <b v="1"/>
    <n v="33"/>
    <b v="1"/>
    <s v="photography/photobooks"/>
    <n v="78.181818181818187"/>
    <x v="8"/>
    <s v="photobooks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0-05-15T03:10:00"/>
    <n v="1401201881"/>
    <d v="2010-03-17T05:48:29"/>
    <x v="1023"/>
    <x v="8"/>
    <b v="1"/>
    <n v="211"/>
    <b v="1"/>
    <s v="photography/photobooks"/>
    <n v="97.113744075829388"/>
    <x v="8"/>
    <s v="photobooks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4-06-27T09:44:41"/>
    <n v="1484570885"/>
    <d v="2014-05-27T09:44:41"/>
    <x v="86"/>
    <x v="4"/>
    <b v="1"/>
    <n v="196"/>
    <b v="1"/>
    <s v="photography/photobooks"/>
    <n v="110.39397959183674"/>
    <x v="8"/>
    <s v="photobooks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7-02-14T17:59:00"/>
    <n v="1403169278"/>
    <d v="2017-01-16T07:48:05"/>
    <x v="973"/>
    <x v="2"/>
    <b v="1"/>
    <n v="405"/>
    <b v="1"/>
    <s v="photography/photobooks"/>
    <n v="39.91506172839506"/>
    <x v="8"/>
    <s v="photobooks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4-07-19T04:14:38"/>
    <n v="1445263204"/>
    <d v="2014-06-19T04:14:38"/>
    <x v="569"/>
    <x v="4"/>
    <b v="1"/>
    <n v="206"/>
    <b v="1"/>
    <s v="photography/photobooks"/>
    <n v="75.975728155339809"/>
    <x v="8"/>
    <s v="photobooks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5-11-18T10:00:04"/>
    <n v="1483719939"/>
    <d v="2015-10-19T09:00:04"/>
    <x v="215"/>
    <x v="1"/>
    <b v="1"/>
    <n v="335"/>
    <b v="1"/>
    <s v="photography/photobooks"/>
    <n v="58.379104477611939"/>
    <x v="8"/>
    <s v="photobooks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7-02-05T11:25:39"/>
    <n v="1402931866"/>
    <d v="2017-01-06T11:25:39"/>
    <x v="183"/>
    <x v="2"/>
    <b v="1"/>
    <n v="215"/>
    <b v="1"/>
    <s v="photography/photobooks"/>
    <n v="55.82093023255814"/>
    <x v="8"/>
    <s v="photobooks"/>
  </r>
  <r>
    <n v="1.0647599999999999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4-07-16T10:17:46"/>
    <n v="1439907640"/>
    <d v="2014-06-16T10:17:46"/>
    <x v="1024"/>
    <x v="4"/>
    <b v="1"/>
    <n v="176"/>
    <b v="1"/>
    <s v="photography/photobooks"/>
    <n v="151.24431818181819"/>
    <x v="8"/>
    <s v="photobooks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5-09-27T09:20:40"/>
    <n v="1455516297"/>
    <d v="2015-08-18T09:20:40"/>
    <x v="1025"/>
    <x v="1"/>
    <b v="1"/>
    <n v="555"/>
    <b v="1"/>
    <s v="photography/photobooks"/>
    <n v="849.67027027027029"/>
    <x v="8"/>
    <s v="photobooks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03-16T00:04:57"/>
    <n v="1473160292"/>
    <d v="2016-02-15T01:04:57"/>
    <x v="321"/>
    <x v="3"/>
    <b v="1"/>
    <n v="116"/>
    <b v="1"/>
    <s v="photography/photobooks"/>
    <n v="159.24137931034483"/>
    <x v="8"/>
    <s v="photobooks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6-10-06T09:00:00"/>
    <n v="1415194553"/>
    <d v="2016-09-06T06:11:32"/>
    <x v="762"/>
    <x v="3"/>
    <b v="1"/>
    <n v="615"/>
    <b v="1"/>
    <s v="photography/photobooks"/>
    <n v="39.507317073170732"/>
    <x v="8"/>
    <s v="photobooks"/>
  </r>
  <r>
    <n v="2.0536666666666665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12-06T01:00:00"/>
    <n v="1398973252"/>
    <d v="2014-11-05T08:35:53"/>
    <x v="1026"/>
    <x v="4"/>
    <b v="1"/>
    <n v="236"/>
    <b v="1"/>
    <s v="photography/photobooks"/>
    <n v="130.52966101694915"/>
    <x v="8"/>
    <s v="photobooks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5-31T14:40:52"/>
    <n v="1400867283"/>
    <d v="2014-05-01T14:40:52"/>
    <x v="17"/>
    <x v="4"/>
    <b v="1"/>
    <n v="145"/>
    <b v="1"/>
    <s v="photography/photobooks"/>
    <n v="64.156896551724131"/>
    <x v="8"/>
    <s v="photobooks"/>
  </r>
  <r>
    <n v="1.0347222222222223"/>
    <n v="1520"/>
    <s v="TULIPS"/>
    <s v="A self-published photography book by Andrew Miksys from his new series about Belarus"/>
    <n v="18000"/>
    <n v="18625"/>
    <x v="0"/>
    <s v="US"/>
    <s v="USD"/>
    <n v="1418961600"/>
    <d v="2014-06-20T16:59:00"/>
    <n v="1415824513"/>
    <d v="2014-05-23T12:48:03"/>
    <x v="1027"/>
    <x v="4"/>
    <b v="1"/>
    <n v="167"/>
    <b v="1"/>
    <s v="photography/photobooks"/>
    <n v="111.52694610778443"/>
    <x v="8"/>
    <s v="photobooks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4-12-18T23:00:00"/>
    <n v="1462248091"/>
    <d v="2014-11-12T15:35:13"/>
    <x v="551"/>
    <x v="4"/>
    <b v="1"/>
    <n v="235"/>
    <b v="1"/>
    <s v="photography/photobooks"/>
    <n v="170.44680851063831"/>
    <x v="8"/>
    <s v="photobooks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6-06-06T23:01:31"/>
    <n v="1410983739"/>
    <d v="2016-05-02T23:01:31"/>
    <x v="457"/>
    <x v="3"/>
    <b v="1"/>
    <n v="452"/>
    <b v="1"/>
    <s v="photography/photobooks"/>
    <n v="133.7391592920354"/>
    <x v="8"/>
    <s v="photobooks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0-17T14:55:39"/>
    <n v="1416592916"/>
    <d v="2014-09-17T14:55:39"/>
    <x v="179"/>
    <x v="4"/>
    <b v="1"/>
    <n v="241"/>
    <b v="1"/>
    <s v="photography/photobooks"/>
    <n v="95.834024896265561"/>
    <x v="8"/>
    <s v="photobooks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4-12-22T19:00:00"/>
    <n v="1485000090"/>
    <d v="2014-11-21T13:01:56"/>
    <x v="1028"/>
    <x v="4"/>
    <b v="1"/>
    <n v="28"/>
    <b v="1"/>
    <s v="photography/photobooks"/>
    <n v="221.78571428571428"/>
    <x v="8"/>
    <s v="photobooks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7-02-20T07:01:30"/>
    <n v="1468947138"/>
    <d v="2017-01-21T07:01:30"/>
    <x v="1029"/>
    <x v="2"/>
    <b v="1"/>
    <n v="140"/>
    <b v="1"/>
    <s v="photography/photobooks"/>
    <n v="32.315357142857138"/>
    <x v="8"/>
    <s v="photobooks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8-18T11:52:18"/>
    <n v="1448951847"/>
    <d v="2016-07-19T11:52:18"/>
    <x v="173"/>
    <x v="3"/>
    <b v="1"/>
    <n v="280"/>
    <b v="1"/>
    <s v="photography/photobooks"/>
    <n v="98.839285714285708"/>
    <x v="8"/>
    <s v="photobooks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6-01-19T01:37:27"/>
    <n v="1487082286"/>
    <d v="2015-12-01T01:37:27"/>
    <x v="771"/>
    <x v="1"/>
    <b v="1"/>
    <n v="70"/>
    <b v="1"/>
    <s v="photography/photobooks"/>
    <n v="55.222142857142863"/>
    <x v="8"/>
    <s v="photobooks"/>
  </r>
  <r>
    <n v="2.8156666666666665"/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3-14T08:24:46"/>
    <n v="1483292122"/>
    <d v="2017-02-14T09:24:46"/>
    <x v="782"/>
    <x v="2"/>
    <b v="1"/>
    <n v="160"/>
    <b v="1"/>
    <s v="photography/photobooks"/>
    <n v="52.793750000000003"/>
    <x v="8"/>
    <s v="photobooks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7-01-31T19:00:00"/>
    <n v="1424185520"/>
    <d v="2017-01-01T12:35:22"/>
    <x v="853"/>
    <x v="2"/>
    <b v="1"/>
    <n v="141"/>
    <b v="1"/>
    <s v="photography/photobooks"/>
    <n v="135.66666666666666"/>
    <x v="8"/>
    <s v="photobooks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03-19T09:05:20"/>
    <n v="1443464695"/>
    <d v="2015-02-17T10:05:20"/>
    <x v="137"/>
    <x v="1"/>
    <b v="1"/>
    <n v="874"/>
    <b v="1"/>
    <s v="photography/photobooks"/>
    <n v="53.991990846681922"/>
    <x v="8"/>
    <s v="photobooks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5-10-23T13:24:55"/>
    <n v="1414610126"/>
    <d v="2015-09-28T13:24:55"/>
    <x v="374"/>
    <x v="1"/>
    <b v="1"/>
    <n v="73"/>
    <b v="1"/>
    <s v="photography/photobooks"/>
    <n v="56.643835616438359"/>
    <x v="8"/>
    <s v="photobooks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4-11-30T22:00:00"/>
    <n v="1453461865"/>
    <d v="2014-10-29T14:15:26"/>
    <x v="980"/>
    <x v="4"/>
    <b v="1"/>
    <n v="294"/>
    <b v="1"/>
    <s v="photography/photobooks"/>
    <n v="82.316326530612244"/>
    <x v="8"/>
    <s v="photobooks"/>
  </r>
  <r>
    <n v="1.4514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2-15T10:00:00"/>
    <n v="1457913777"/>
    <d v="2016-01-22T06:24:25"/>
    <x v="768"/>
    <x v="3"/>
    <b v="1"/>
    <n v="740"/>
    <b v="1"/>
    <s v="photography/photobooks"/>
    <n v="88.26081081081081"/>
    <x v="8"/>
    <s v="photobooks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6-05-01T22:59:00"/>
    <n v="1438791062"/>
    <d v="2016-03-13T19:02:57"/>
    <x v="1030"/>
    <x v="3"/>
    <b v="1"/>
    <n v="369"/>
    <b v="1"/>
    <s v="photography/photobooks"/>
    <n v="84.905149051490511"/>
    <x v="8"/>
    <s v="photobooks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5-09-04T11:11:02"/>
    <n v="1461527631"/>
    <d v="2015-08-05T11:11:02"/>
    <x v="132"/>
    <x v="1"/>
    <b v="1"/>
    <n v="110"/>
    <b v="1"/>
    <s v="photography/photobooks"/>
    <n v="48.154545454545456"/>
    <x v="8"/>
    <s v="photobooks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6-05-23T17:00:00"/>
    <n v="1438110910"/>
    <d v="2016-04-24T14:53:51"/>
    <x v="1031"/>
    <x v="3"/>
    <b v="1"/>
    <n v="455"/>
    <b v="1"/>
    <s v="photography/photobooks"/>
    <n v="66.015406593406595"/>
    <x v="8"/>
    <s v="photobooks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5-08-27T14:15:10"/>
    <n v="1467358427"/>
    <d v="2015-07-28T14:15:10"/>
    <x v="1032"/>
    <x v="1"/>
    <b v="1"/>
    <n v="224"/>
    <b v="1"/>
    <s v="photography/photobooks"/>
    <n v="96.375"/>
    <x v="8"/>
    <s v="photobooks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6-08-06T13:00:00"/>
    <n v="1418064370"/>
    <d v="2016-07-01T02:33:47"/>
    <x v="448"/>
    <x v="3"/>
    <b v="1"/>
    <n v="46"/>
    <b v="1"/>
    <s v="photography/photobooks"/>
    <n v="156.17391304347825"/>
    <x v="8"/>
    <s v="photobooks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5-01-22T13:46:10"/>
    <n v="1480629819"/>
    <d v="2014-12-08T13:46:10"/>
    <x v="1033"/>
    <x v="4"/>
    <b v="0"/>
    <n v="284"/>
    <b v="1"/>
    <s v="photography/photobooks"/>
    <n v="95.764859154929582"/>
    <x v="8"/>
    <s v="photobooks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7-01-03T17:03:39"/>
    <n v="1414368616"/>
    <d v="2016-12-01T17:03:39"/>
    <x v="849"/>
    <x v="3"/>
    <b v="1"/>
    <n v="98"/>
    <b v="1"/>
    <s v="photography/photobooks"/>
    <n v="180.40816326530611"/>
    <x v="8"/>
    <s v="photobooks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1-25T20:15:00"/>
    <n v="1417453538"/>
    <d v="2014-10-26T19:10:16"/>
    <x v="139"/>
    <x v="4"/>
    <b v="0"/>
    <n v="2"/>
    <b v="0"/>
    <s v="photography/nature"/>
    <n v="3"/>
    <x v="8"/>
    <s v="nature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4-12-31T12:05:38"/>
    <n v="1434412500"/>
    <d v="2014-12-01T12:05:38"/>
    <x v="562"/>
    <x v="4"/>
    <b v="0"/>
    <n v="1"/>
    <b v="0"/>
    <s v="photography/nature"/>
    <n v="20"/>
    <x v="8"/>
    <s v="nature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5-06-30T18:55:00"/>
    <n v="1414066434"/>
    <d v="2015-06-15T18:55:00"/>
    <x v="867"/>
    <x v="1"/>
    <b v="0"/>
    <n v="1"/>
    <b v="0"/>
    <s v="photography/nature"/>
    <n v="10"/>
    <x v="8"/>
    <s v="nature"/>
  </r>
  <r>
    <n v="0"/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4-11-22T08:13:54"/>
    <n v="1424222024"/>
    <d v="2014-10-23T07:13:54"/>
    <x v="325"/>
    <x v="4"/>
    <b v="0"/>
    <n v="0"/>
    <b v="0"/>
    <s v="photography/nature"/>
    <e v="#DIV/0!"/>
    <x v="8"/>
    <s v="nature"/>
  </r>
  <r>
    <n v="3.3333333333333332E-4"/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31T19:18:00"/>
    <n v="1422393234"/>
    <d v="2015-02-17T20:13:44"/>
    <x v="137"/>
    <x v="1"/>
    <b v="0"/>
    <n v="1"/>
    <b v="0"/>
    <s v="photography/nature"/>
    <n v="1"/>
    <x v="8"/>
    <s v="nature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5-03-02T16:16:00"/>
    <n v="1405746399"/>
    <d v="2015-01-27T16:13:54"/>
    <x v="203"/>
    <x v="1"/>
    <b v="0"/>
    <n v="11"/>
    <b v="0"/>
    <s v="photography/nature"/>
    <n v="26.272727272727273"/>
    <x v="8"/>
    <s v="nature"/>
  </r>
  <r>
    <n v="0"/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4-09-17T00:06:39"/>
    <n v="1487240082"/>
    <d v="2014-07-19T00:06:39"/>
    <x v="1034"/>
    <x v="4"/>
    <b v="0"/>
    <n v="0"/>
    <b v="0"/>
    <s v="photography/nature"/>
    <e v="#DIV/0!"/>
    <x v="8"/>
    <s v="nature"/>
  </r>
  <r>
    <n v="8.5714285714285715E-2"/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7-02-23T05:14:42"/>
    <n v="1444425020"/>
    <d v="2017-02-16T05:14:42"/>
    <x v="1035"/>
    <x v="2"/>
    <b v="0"/>
    <n v="1"/>
    <b v="0"/>
    <s v="photography/nature"/>
    <n v="60"/>
    <x v="8"/>
    <s v="nature"/>
  </r>
  <r>
    <n v="0.34"/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8T17:10:20"/>
    <n v="1443928559"/>
    <d v="2015-10-09T16:10:20"/>
    <x v="33"/>
    <x v="1"/>
    <b v="0"/>
    <n v="6"/>
    <b v="0"/>
    <s v="photography/nature"/>
    <n v="28.333333333333332"/>
    <x v="8"/>
    <s v="nature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5-11-02T23:15:59"/>
    <n v="1460458034"/>
    <d v="2015-10-03T22:15:59"/>
    <x v="1036"/>
    <x v="1"/>
    <b v="0"/>
    <n v="7"/>
    <b v="0"/>
    <s v="photography/nature"/>
    <n v="14.428571428571429"/>
    <x v="8"/>
    <s v="nature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6-05-12T05:47:14"/>
    <n v="1430164039"/>
    <d v="2016-04-12T05:47:14"/>
    <x v="465"/>
    <x v="3"/>
    <b v="0"/>
    <n v="0"/>
    <b v="0"/>
    <s v="photography/nature"/>
    <e v="#DIV/0!"/>
    <x v="8"/>
    <s v="nature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5-05-27T14:47:19"/>
    <n v="1410366708"/>
    <d v="2015-04-27T14:47:19"/>
    <x v="530"/>
    <x v="1"/>
    <b v="0"/>
    <n v="16"/>
    <b v="0"/>
    <s v="photography/nature"/>
    <n v="132.1875"/>
    <x v="8"/>
    <s v="nature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4-09-30T22:59:00"/>
    <n v="1438584447"/>
    <d v="2014-09-10T11:31:48"/>
    <x v="1037"/>
    <x v="4"/>
    <b v="0"/>
    <n v="0"/>
    <b v="0"/>
    <s v="photography/nature"/>
    <e v="#DIV/0!"/>
    <x v="8"/>
    <s v="nature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9-02T01:47:27"/>
    <n v="1435903390"/>
    <d v="2015-08-03T01:47:27"/>
    <x v="1038"/>
    <x v="1"/>
    <b v="0"/>
    <n v="0"/>
    <b v="0"/>
    <s v="photography/nature"/>
    <e v="#DIV/0!"/>
    <x v="8"/>
    <s v="nature"/>
  </r>
  <r>
    <n v="0"/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8-02T01:03:10"/>
    <n v="1440513832"/>
    <d v="2015-07-03T01:03:10"/>
    <x v="950"/>
    <x v="1"/>
    <b v="0"/>
    <n v="0"/>
    <b v="0"/>
    <s v="photography/nature"/>
    <e v="#DIV/0!"/>
    <x v="8"/>
    <s v="nature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5-09-17T12:00:00"/>
    <n v="1465011624"/>
    <d v="2015-08-25T09:43:52"/>
    <x v="523"/>
    <x v="1"/>
    <b v="0"/>
    <n v="12"/>
    <b v="0"/>
    <s v="photography/nature"/>
    <n v="56.416666666666664"/>
    <x v="8"/>
    <s v="nature"/>
  </r>
  <r>
    <n v="0.04"/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6-07-03T22:40:24"/>
    <n v="1408549233"/>
    <d v="2016-06-03T22:40:24"/>
    <x v="983"/>
    <x v="3"/>
    <b v="0"/>
    <n v="1"/>
    <b v="0"/>
    <s v="photography/nature"/>
    <n v="100"/>
    <x v="8"/>
    <s v="nature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4-09-20T10:40:33"/>
    <n v="1435656759"/>
    <d v="2014-08-20T10:40:33"/>
    <x v="856"/>
    <x v="4"/>
    <b v="0"/>
    <n v="3"/>
    <b v="0"/>
    <s v="photography/nature"/>
    <n v="11.666666666666666"/>
    <x v="8"/>
    <s v="nature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8-28T07:12:00"/>
    <n v="1428974199"/>
    <d v="2015-06-30T04:32:39"/>
    <x v="1039"/>
    <x v="1"/>
    <b v="0"/>
    <n v="1"/>
    <b v="0"/>
    <s v="photography/nature"/>
    <n v="50"/>
    <x v="8"/>
    <s v="nature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5-04-28T20:16:39"/>
    <n v="1414110593"/>
    <d v="2015-04-13T20:16:39"/>
    <x v="397"/>
    <x v="1"/>
    <b v="0"/>
    <n v="4"/>
    <b v="0"/>
    <s v="photography/nature"/>
    <n v="23.5"/>
    <x v="8"/>
    <s v="nature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4-11-12T20:29:53"/>
    <n v="1381194003"/>
    <d v="2014-10-23T19:29:53"/>
    <x v="325"/>
    <x v="4"/>
    <b v="0"/>
    <n v="1"/>
    <b v="0"/>
    <s v="publishing/art books"/>
    <n v="67"/>
    <x v="3"/>
    <s v="art books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13-11-06T21:00:03"/>
    <n v="1253712916"/>
    <d v="2013-10-07T20:00:03"/>
    <x v="1040"/>
    <x v="5"/>
    <b v="0"/>
    <n v="0"/>
    <b v="0"/>
    <s v="publishing/art books"/>
    <e v="#DIV/0!"/>
    <x v="3"/>
    <s v="art books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09-12-01T19:50:00"/>
    <n v="1389635351"/>
    <d v="2009-09-23T08:35:16"/>
    <x v="1041"/>
    <x v="9"/>
    <b v="0"/>
    <n v="2"/>
    <b v="0"/>
    <s v="publishing/art books"/>
    <n v="42.5"/>
    <x v="3"/>
    <s v="art books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4-03-14T11:49:11"/>
    <n v="1430124509"/>
    <d v="2014-01-13T12:49:11"/>
    <x v="1042"/>
    <x v="4"/>
    <b v="0"/>
    <n v="1"/>
    <b v="0"/>
    <s v="publishing/art books"/>
    <n v="10"/>
    <x v="3"/>
    <s v="art books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5-05-28T15:05:00"/>
    <n v="1304962261"/>
    <d v="2015-04-27T03:48:29"/>
    <x v="530"/>
    <x v="1"/>
    <b v="0"/>
    <n v="1"/>
    <b v="0"/>
    <s v="publishing/art books"/>
    <n v="100"/>
    <x v="3"/>
    <s v="art books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1-06-08T12:31:01"/>
    <n v="1467151204"/>
    <d v="2011-05-09T12:31:01"/>
    <x v="1043"/>
    <x v="7"/>
    <b v="0"/>
    <n v="59"/>
    <b v="0"/>
    <s v="publishing/art books"/>
    <n v="108.05084745762711"/>
    <x v="3"/>
    <s v="art books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6-07-27T17:00:00"/>
    <n v="1391293745"/>
    <d v="2016-06-28T17:00:04"/>
    <x v="1044"/>
    <x v="3"/>
    <b v="0"/>
    <n v="13"/>
    <b v="0"/>
    <s v="publishing/art books"/>
    <n v="26.923076923076923"/>
    <x v="3"/>
    <s v="art books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02-16T19:00:00"/>
    <n v="1416360585"/>
    <d v="2014-02-01T17:29:05"/>
    <x v="1045"/>
    <x v="4"/>
    <b v="0"/>
    <n v="22"/>
    <b v="0"/>
    <s v="publishing/art books"/>
    <n v="155"/>
    <x v="3"/>
    <s v="art books"/>
  </r>
  <r>
    <n v="0"/>
    <n v="1569"/>
    <s v="to be removed (Canceled)"/>
    <s v="to be removed"/>
    <n v="30000"/>
    <n v="0"/>
    <x v="1"/>
    <s v="US"/>
    <s v="USD"/>
    <n v="1369498714"/>
    <d v="2014-12-23T20:29:45"/>
    <n v="1366906714"/>
    <d v="2014-11-18T20:29:45"/>
    <x v="647"/>
    <x v="4"/>
    <b v="0"/>
    <n v="0"/>
    <b v="0"/>
    <s v="publishing/art books"/>
    <e v="#DIV/0!"/>
    <x v="3"/>
    <s v="art books"/>
  </r>
  <r>
    <n v="0.41399999999999998"/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3-05-25T11:18:34"/>
    <n v="1457551882"/>
    <d v="2013-04-25T11:18:34"/>
    <x v="1046"/>
    <x v="5"/>
    <b v="0"/>
    <n v="52"/>
    <b v="0"/>
    <s v="publishing/art books"/>
    <n v="47.769230769230766"/>
    <x v="3"/>
    <s v="art books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6-04-08T13:31:22"/>
    <n v="1432146483"/>
    <d v="2016-03-09T14:31:22"/>
    <x v="205"/>
    <x v="3"/>
    <b v="0"/>
    <n v="4"/>
    <b v="0"/>
    <s v="publishing/art books"/>
    <n v="20"/>
    <x v="3"/>
    <s v="art books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5-06-19T13:28:03"/>
    <n v="1454546859"/>
    <d v="2015-05-20T13:28:03"/>
    <x v="1047"/>
    <x v="1"/>
    <b v="0"/>
    <n v="3"/>
    <b v="0"/>
    <s v="publishing/art books"/>
    <n v="41.666666666666664"/>
    <x v="3"/>
    <s v="art books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6-02-28T18:59:00"/>
    <n v="1487548802"/>
    <d v="2016-02-03T19:47:39"/>
    <x v="1048"/>
    <x v="3"/>
    <b v="0"/>
    <n v="3"/>
    <b v="0"/>
    <s v="publishing/art books"/>
    <n v="74.333333333333329"/>
    <x v="3"/>
    <s v="art books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7-03-31T22:59:00"/>
    <n v="1421187329"/>
    <d v="2017-02-19T19:00:02"/>
    <x v="1049"/>
    <x v="2"/>
    <b v="0"/>
    <n v="6"/>
    <b v="0"/>
    <s v="publishing/art books"/>
    <n v="84.333333333333329"/>
    <x v="3"/>
    <s v="art books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5-02-17T17:15:29"/>
    <n v="1402317296"/>
    <d v="2015-01-13T17:15:29"/>
    <x v="1050"/>
    <x v="1"/>
    <b v="0"/>
    <n v="35"/>
    <b v="0"/>
    <s v="publishing/art books"/>
    <n v="65.457142857142856"/>
    <x v="3"/>
    <s v="art books"/>
  </r>
  <r>
    <n v="0.13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4-07-09T07:34:56"/>
    <n v="1431810368"/>
    <d v="2014-06-09T07:34:56"/>
    <x v="431"/>
    <x v="4"/>
    <b v="0"/>
    <n v="10"/>
    <b v="0"/>
    <s v="publishing/art books"/>
    <n v="65"/>
    <x v="3"/>
    <s v="art books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5-06-30T16:06:08"/>
    <n v="1337977248"/>
    <d v="2015-05-16T16:06:08"/>
    <x v="517"/>
    <x v="1"/>
    <b v="0"/>
    <n v="2"/>
    <b v="0"/>
    <s v="publishing/art books"/>
    <n v="27.5"/>
    <x v="3"/>
    <s v="art books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2-07-24T15:20:48"/>
    <n v="1281317691"/>
    <d v="2012-05-25T15:20:48"/>
    <x v="1051"/>
    <x v="6"/>
    <b v="0"/>
    <n v="4"/>
    <b v="0"/>
    <s v="publishing/art books"/>
    <n v="51.25"/>
    <x v="3"/>
    <s v="art books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0-09-01T21:00:00"/>
    <n v="1374882891"/>
    <d v="2010-08-08T20:34:51"/>
    <x v="1052"/>
    <x v="8"/>
    <b v="0"/>
    <n v="2"/>
    <b v="0"/>
    <s v="publishing/art books"/>
    <n v="14"/>
    <x v="3"/>
    <s v="art books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3-08-28T18:54:51"/>
    <n v="1332378726"/>
    <d v="2013-07-26T18:54:51"/>
    <x v="1053"/>
    <x v="5"/>
    <b v="0"/>
    <n v="0"/>
    <b v="0"/>
    <s v="publishing/art books"/>
    <e v="#DIV/0!"/>
    <x v="3"/>
    <s v="art books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2-05-20T20:12:06"/>
    <n v="1447757190"/>
    <d v="2012-03-21T20:12:06"/>
    <x v="1054"/>
    <x v="6"/>
    <b v="0"/>
    <n v="1"/>
    <b v="0"/>
    <s v="photography/places"/>
    <n v="5"/>
    <x v="8"/>
    <s v="places"/>
  </r>
  <r>
    <n v="9.2999999999999999E-2"/>
    <n v="1582"/>
    <s v="Scenes from New Orleans"/>
    <s v="I create canvas prints of images from in and around New Orleans"/>
    <n v="1000"/>
    <n v="93"/>
    <x v="2"/>
    <s v="US"/>
    <s v="USD"/>
    <n v="1445894400"/>
    <d v="2015-12-19T05:46:30"/>
    <n v="1440961053"/>
    <d v="2015-11-17T05:46:30"/>
    <x v="781"/>
    <x v="1"/>
    <b v="0"/>
    <n v="3"/>
    <b v="0"/>
    <s v="photography/places"/>
    <n v="31"/>
    <x v="8"/>
    <s v="places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5-10-26T16:20:00"/>
    <n v="1409089391"/>
    <d v="2015-08-30T13:57:33"/>
    <x v="1055"/>
    <x v="1"/>
    <b v="0"/>
    <n v="1"/>
    <b v="0"/>
    <s v="photography/places"/>
    <n v="15"/>
    <x v="8"/>
    <s v="places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9-25T16:43:11"/>
    <n v="1400600101"/>
    <d v="2014-08-26T16:43:11"/>
    <x v="549"/>
    <x v="4"/>
    <b v="0"/>
    <n v="0"/>
    <b v="0"/>
    <s v="photography/places"/>
    <e v="#DIV/0!"/>
    <x v="8"/>
    <s v="places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4-05-30T10:35:01"/>
    <n v="1480800568"/>
    <d v="2014-05-20T10:35:01"/>
    <x v="11"/>
    <x v="4"/>
    <b v="0"/>
    <n v="12"/>
    <b v="0"/>
    <s v="photography/places"/>
    <n v="131.66666666666666"/>
    <x v="8"/>
    <s v="places"/>
  </r>
  <r>
    <n v="0"/>
    <n v="1586"/>
    <s v="Missouri In Pictures"/>
    <s v="Show the world the beauty that is in all of our back yards!"/>
    <n v="1500"/>
    <n v="0"/>
    <x v="2"/>
    <s v="US"/>
    <s v="USD"/>
    <n v="1428197422"/>
    <d v="2016-12-25T06:00:00"/>
    <n v="1425609022"/>
    <d v="2016-12-03T16:29:28"/>
    <x v="991"/>
    <x v="3"/>
    <b v="0"/>
    <n v="0"/>
    <b v="0"/>
    <s v="photography/places"/>
    <e v="#DIV/0!"/>
    <x v="8"/>
    <s v="places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5-04-04T20:30:22"/>
    <n v="1415918965"/>
    <d v="2015-03-05T21:30:22"/>
    <x v="36"/>
    <x v="1"/>
    <b v="0"/>
    <n v="1"/>
    <b v="0"/>
    <s v="photography/places"/>
    <n v="1"/>
    <x v="8"/>
    <s v="places"/>
  </r>
  <r>
    <n v="0"/>
    <n v="1588"/>
    <s v="The Right Side of Texas"/>
    <s v="Southeast Texas as seen through the lens of a cell phone camera"/>
    <n v="516"/>
    <n v="0"/>
    <x v="2"/>
    <s v="US"/>
    <s v="USD"/>
    <n v="1422735120"/>
    <d v="2014-12-13T17:49:25"/>
    <n v="1420091999"/>
    <d v="2014-11-13T17:49:25"/>
    <x v="1056"/>
    <x v="4"/>
    <b v="0"/>
    <n v="0"/>
    <b v="0"/>
    <s v="photography/places"/>
    <e v="#DIV/0!"/>
    <x v="8"/>
    <s v="places"/>
  </r>
  <r>
    <n v="0"/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01-31T15:12:00"/>
    <n v="1441841886"/>
    <d v="2015-01-01T00:59:59"/>
    <x v="1057"/>
    <x v="1"/>
    <b v="0"/>
    <n v="0"/>
    <b v="0"/>
    <s v="photography/places"/>
    <e v="#DIV/0!"/>
    <x v="8"/>
    <s v="places"/>
  </r>
  <r>
    <n v="1.7000000000000001E-2"/>
    <n v="1590"/>
    <s v="An Italian Adventure"/>
    <s v="Discover Italy through photography."/>
    <n v="60000"/>
    <n v="1020"/>
    <x v="2"/>
    <s v="IT"/>
    <s v="EUR"/>
    <n v="1443040464"/>
    <d v="2015-10-09T18:38:06"/>
    <n v="1440448464"/>
    <d v="2015-09-09T18:38:06"/>
    <x v="16"/>
    <x v="1"/>
    <b v="0"/>
    <n v="2"/>
    <b v="0"/>
    <s v="photography/places"/>
    <n v="510"/>
    <x v="8"/>
    <s v="places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5-09-23T15:34:24"/>
    <n v="1457112341"/>
    <d v="2015-08-24T15:34:24"/>
    <x v="1058"/>
    <x v="1"/>
    <b v="0"/>
    <n v="92"/>
    <b v="0"/>
    <s v="photography/places"/>
    <n v="44.478260869565219"/>
    <x v="8"/>
    <s v="places"/>
  </r>
  <r>
    <n v="0"/>
    <n v="1592"/>
    <s v="The Views of Pittsburgh"/>
    <s v="A portfolio collage of beautiful pictures of authentic Pittsburgh locations and scenery."/>
    <n v="25"/>
    <n v="0"/>
    <x v="2"/>
    <s v="US"/>
    <s v="USD"/>
    <n v="1427503485"/>
    <d v="2016-04-03T11:25:41"/>
    <n v="1423619085"/>
    <d v="2016-03-04T12:25:41"/>
    <x v="470"/>
    <x v="3"/>
    <b v="0"/>
    <n v="0"/>
    <b v="0"/>
    <s v="photography/places"/>
    <e v="#DIV/0!"/>
    <x v="8"/>
    <s v="places"/>
  </r>
  <r>
    <n v="1.3636363636363637E-4"/>
    <n v="1593"/>
    <s v="Picturing Italy"/>
    <s v="A trip to fulfill a dream of capturing the wonders and history of ancient Italy in person."/>
    <n v="22000"/>
    <n v="3"/>
    <x v="2"/>
    <s v="US"/>
    <s v="USD"/>
    <n v="1425154655"/>
    <d v="2015-03-27T19:44:45"/>
    <n v="1422562655"/>
    <d v="2015-02-10T20:44:45"/>
    <x v="552"/>
    <x v="1"/>
    <b v="0"/>
    <n v="3"/>
    <b v="0"/>
    <s v="photography/places"/>
    <n v="1"/>
    <x v="8"/>
    <s v="places"/>
  </r>
  <r>
    <n v="0.20499999999999999"/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5-02-28T15:17:35"/>
    <n v="1458147982"/>
    <d v="2015-01-29T15:17:35"/>
    <x v="48"/>
    <x v="1"/>
    <b v="0"/>
    <n v="10"/>
    <b v="0"/>
    <s v="photography/places"/>
    <n v="20.5"/>
    <x v="8"/>
    <s v="places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6-05-15T11:21:00"/>
    <n v="1400634728"/>
    <d v="2016-03-16T12:06:22"/>
    <x v="919"/>
    <x v="3"/>
    <b v="0"/>
    <n v="7"/>
    <b v="0"/>
    <s v="photography/places"/>
    <n v="40"/>
    <x v="8"/>
    <s v="places"/>
  </r>
  <r>
    <n v="2.3076923076923078E-2"/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06-18T15:13:00"/>
    <n v="1414577969"/>
    <d v="2014-05-20T20:12:08"/>
    <x v="11"/>
    <x v="4"/>
    <b v="0"/>
    <n v="3"/>
    <b v="0"/>
    <s v="photography/places"/>
    <n v="25"/>
    <x v="8"/>
    <s v="places"/>
  </r>
  <r>
    <n v="0"/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4-12-13T06:19:29"/>
    <n v="1471768197"/>
    <d v="2014-10-29T05:19:29"/>
    <x v="980"/>
    <x v="4"/>
    <b v="0"/>
    <n v="0"/>
    <b v="0"/>
    <s v="photography/places"/>
    <e v="#DIV/0!"/>
    <x v="8"/>
    <s v="places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6-09-20T03:29:57"/>
    <n v="1432742458"/>
    <d v="2016-08-21T03:29:57"/>
    <x v="707"/>
    <x v="3"/>
    <b v="0"/>
    <n v="1"/>
    <b v="0"/>
    <s v="photography/places"/>
    <n v="1"/>
    <x v="8"/>
    <s v="places"/>
  </r>
  <r>
    <n v="0"/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5-07-26T11:00:58"/>
    <n v="1457528176"/>
    <d v="2015-05-27T11:00:58"/>
    <x v="1059"/>
    <x v="1"/>
    <b v="0"/>
    <n v="0"/>
    <b v="0"/>
    <s v="photography/places"/>
    <e v="#DIV/0!"/>
    <x v="8"/>
    <s v="places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6-04-08T06:56:16"/>
    <n v="1401585752"/>
    <d v="2016-03-09T07:56:16"/>
    <x v="205"/>
    <x v="3"/>
    <b v="0"/>
    <n v="9"/>
    <b v="0"/>
    <s v="photography/places"/>
    <n v="40.777777777777779"/>
    <x v="8"/>
    <s v="places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4-07-15T00:11:00"/>
    <n v="1301969633"/>
    <d v="2014-05-31T20:22:32"/>
    <x v="1060"/>
    <x v="4"/>
    <b v="0"/>
    <n v="56"/>
    <b v="1"/>
    <s v="music/rock"/>
    <n v="48.325535714285714"/>
    <x v="4"/>
    <s v="rock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05-04T21:13:53"/>
    <n v="1314947317"/>
    <d v="2011-04-04T21:13:53"/>
    <x v="245"/>
    <x v="7"/>
    <b v="0"/>
    <n v="32"/>
    <b v="1"/>
    <s v="music/rock"/>
    <n v="46.953125"/>
    <x v="4"/>
    <s v="rock"/>
  </r>
  <r>
    <n v="1.0003299999999999"/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1-10-14T18:00:00"/>
    <n v="1322539459"/>
    <d v="2011-09-02T02:08:37"/>
    <x v="1061"/>
    <x v="7"/>
    <b v="0"/>
    <n v="30"/>
    <b v="1"/>
    <s v="music/rock"/>
    <n v="66.688666666666663"/>
    <x v="4"/>
    <s v="rock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1-27T23:04:19"/>
    <n v="1328559435"/>
    <d v="2011-11-28T23:04:19"/>
    <x v="1062"/>
    <x v="7"/>
    <b v="0"/>
    <n v="70"/>
    <b v="1"/>
    <s v="music/rock"/>
    <n v="48.842857142857142"/>
    <x v="4"/>
    <s v="rock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2-03-17T14:17:15"/>
    <n v="1311380313"/>
    <d v="2012-02-06T15:17:15"/>
    <x v="1063"/>
    <x v="6"/>
    <b v="0"/>
    <n v="44"/>
    <b v="1"/>
    <s v="music/rock"/>
    <n v="137.30909090909091"/>
    <x v="4"/>
    <s v="rock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8-01T02:00:00"/>
    <n v="1293158438"/>
    <d v="2011-07-22T19:18:33"/>
    <x v="1064"/>
    <x v="7"/>
    <b v="0"/>
    <n v="92"/>
    <b v="1"/>
    <s v="music/rock"/>
    <n v="87.829673913043479"/>
    <x v="4"/>
    <s v="rock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1-03-23T20:40:38"/>
    <n v="1337887451"/>
    <d v="2010-12-23T21:40:38"/>
    <x v="1065"/>
    <x v="8"/>
    <b v="0"/>
    <n v="205"/>
    <b v="1"/>
    <s v="music/rock"/>
    <n v="70.785365853658533"/>
    <x v="4"/>
    <s v="rock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2-06-14T14:24:11"/>
    <n v="1385754986"/>
    <d v="2012-05-24T14:24:11"/>
    <x v="1066"/>
    <x v="6"/>
    <b v="0"/>
    <n v="23"/>
    <b v="1"/>
    <s v="music/rock"/>
    <n v="52.826086956521742"/>
    <x v="4"/>
    <s v="rock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4-01-01T00:26:00"/>
    <n v="1315612909"/>
    <d v="2013-11-29T14:56:26"/>
    <x v="1067"/>
    <x v="5"/>
    <b v="0"/>
    <n v="4"/>
    <b v="1"/>
    <s v="music/rock"/>
    <n v="443.75"/>
    <x v="4"/>
    <s v="rock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1-11-02T03:00:00"/>
    <n v="1353017510"/>
    <d v="2011-09-09T19:01:49"/>
    <x v="80"/>
    <x v="7"/>
    <b v="0"/>
    <n v="112"/>
    <b v="1"/>
    <s v="music/rock"/>
    <n v="48.544642857142854"/>
    <x v="4"/>
    <s v="rock"/>
  </r>
  <r>
    <n v="1.25125"/>
    <n v="1611"/>
    <s v="Skelton-Luns CD/7&quot;             No Big Deal."/>
    <s v="Skelton-Luns CD/7&quot; No Big Deal."/>
    <n v="800"/>
    <n v="1001"/>
    <x v="0"/>
    <s v="US"/>
    <s v="USD"/>
    <n v="1370390432"/>
    <d v="2012-12-15T17:11:50"/>
    <n v="1368576032"/>
    <d v="2012-11-15T17:11:50"/>
    <x v="1068"/>
    <x v="6"/>
    <b v="0"/>
    <n v="27"/>
    <b v="1"/>
    <s v="music/rock"/>
    <n v="37.074074074074076"/>
    <x v="4"/>
    <s v="rock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6-04T19:00:32"/>
    <n v="1354568384"/>
    <d v="2013-05-14T19:00:32"/>
    <x v="900"/>
    <x v="5"/>
    <b v="0"/>
    <n v="11"/>
    <b v="1"/>
    <s v="music/rock"/>
    <n v="50"/>
    <x v="4"/>
    <s v="rock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3-01-02T15:59:44"/>
    <n v="1340329202"/>
    <d v="2012-12-03T15:59:44"/>
    <x v="591"/>
    <x v="6"/>
    <b v="0"/>
    <n v="26"/>
    <b v="1"/>
    <s v="music/rock"/>
    <n v="39.03846153846154"/>
    <x v="4"/>
    <s v="rock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2-07-21T20:40:02"/>
    <n v="1401924769"/>
    <d v="2012-06-21T20:40:02"/>
    <x v="721"/>
    <x v="6"/>
    <b v="0"/>
    <n v="77"/>
    <b v="1"/>
    <s v="music/rock"/>
    <n v="66.688311688311686"/>
    <x v="4"/>
    <s v="rock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4-08-03T12:00:00"/>
    <n v="1319850796"/>
    <d v="2014-06-04T18:32:49"/>
    <x v="1069"/>
    <x v="4"/>
    <b v="0"/>
    <n v="136"/>
    <b v="1"/>
    <s v="music/rock"/>
    <n v="67.132352941176464"/>
    <x v="4"/>
    <s v="rock"/>
  </r>
  <r>
    <n v="1.042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1-12-12T21:13:16"/>
    <n v="1350061821"/>
    <d v="2011-10-28T20:13:16"/>
    <x v="74"/>
    <x v="7"/>
    <b v="0"/>
    <n v="157"/>
    <b v="1"/>
    <s v="music/rock"/>
    <n v="66.369426751592357"/>
    <x v="4"/>
    <s v="rock"/>
  </r>
  <r>
    <n v="1.4585714285714286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2-11-22T17:00:00"/>
    <n v="1380470188"/>
    <d v="2012-10-12T12:10:21"/>
    <x v="1070"/>
    <x v="6"/>
    <b v="0"/>
    <n v="158"/>
    <b v="1"/>
    <s v="music/rock"/>
    <n v="64.620253164556956"/>
    <x v="4"/>
    <s v="rock"/>
  </r>
  <r>
    <n v="1.0506666666666666"/>
    <n v="1618"/>
    <s v="Janus Word Album"/>
    <s v="Janus Word combines hard rock with melodic acoustic music for a unique and awesome sound."/>
    <n v="1500"/>
    <n v="1576"/>
    <x v="0"/>
    <s v="US"/>
    <s v="USD"/>
    <n v="1362757335"/>
    <d v="2013-11-01T14:00:00"/>
    <n v="1359301335"/>
    <d v="2013-09-29T10:56:28"/>
    <x v="1071"/>
    <x v="5"/>
    <b v="0"/>
    <n v="27"/>
    <b v="1"/>
    <s v="music/rock"/>
    <n v="58.370370370370374"/>
    <x v="4"/>
    <s v="rock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3-03-08T10:42:15"/>
    <n v="1408940886"/>
    <d v="2013-01-27T10:42:15"/>
    <x v="1072"/>
    <x v="5"/>
    <b v="0"/>
    <n v="23"/>
    <b v="1"/>
    <s v="music/rock"/>
    <n v="86.956521739130437"/>
    <x v="4"/>
    <s v="rock"/>
  </r>
  <r>
    <n v="1.1299999999999999"/>
    <n v="1620"/>
    <s v="Kickstart my music career with 300 CDs"/>
    <s v="Kickstarting my music career with 300 hard copy CDs of my first release."/>
    <n v="1000"/>
    <n v="1130"/>
    <x v="0"/>
    <s v="US"/>
    <s v="USD"/>
    <n v="1361606940"/>
    <d v="2014-09-14T23:28:06"/>
    <n v="1361002140"/>
    <d v="2014-08-24T23:28:06"/>
    <x v="1073"/>
    <x v="4"/>
    <b v="0"/>
    <n v="17"/>
    <b v="1"/>
    <s v="music/rock"/>
    <n v="66.470588235294116"/>
    <x v="4"/>
    <s v="rock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3-02-23T03:09:00"/>
    <n v="1333550015"/>
    <d v="2013-02-16T03:09:00"/>
    <x v="1074"/>
    <x v="5"/>
    <b v="0"/>
    <n v="37"/>
    <b v="1"/>
    <s v="music/rock"/>
    <n v="163.78378378378378"/>
    <x v="4"/>
    <s v="rock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2-05-27T22:59:00"/>
    <n v="1415343874"/>
    <d v="2012-04-04T09:33:35"/>
    <x v="724"/>
    <x v="6"/>
    <b v="0"/>
    <n v="65"/>
    <b v="1"/>
    <s v="music/rock"/>
    <n v="107.98461538461538"/>
    <x v="4"/>
    <s v="rock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4-12-17T02:59:00"/>
    <n v="1372437089"/>
    <d v="2014-11-07T02:04:34"/>
    <x v="287"/>
    <x v="4"/>
    <b v="0"/>
    <n v="18"/>
    <b v="1"/>
    <s v="music/rock"/>
    <n v="42.111111111111114"/>
    <x v="4"/>
    <s v="rock"/>
  </r>
  <r>
    <n v="1.18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8-27T11:31:29"/>
    <n v="1354265335"/>
    <d v="2013-06-28T11:31:29"/>
    <x v="1075"/>
    <x v="5"/>
    <b v="0"/>
    <n v="25"/>
    <b v="1"/>
    <s v="music/rock"/>
    <n v="47.2"/>
    <x v="4"/>
    <s v="rock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3-01-09T03:48:55"/>
    <n v="1344962853"/>
    <d v="2012-11-30T03:48:55"/>
    <x v="1076"/>
    <x v="6"/>
    <b v="0"/>
    <n v="104"/>
    <b v="1"/>
    <s v="music/rock"/>
    <n v="112.01923076923077"/>
    <x v="4"/>
    <s v="rock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2-09-11T11:47:33"/>
    <n v="1383337267"/>
    <d v="2012-08-14T11:47:33"/>
    <x v="410"/>
    <x v="6"/>
    <b v="0"/>
    <n v="108"/>
    <b v="1"/>
    <s v="music/rock"/>
    <n v="74.953703703703709"/>
    <x v="4"/>
    <s v="rock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3-12-01T16:21:07"/>
    <n v="1351011489"/>
    <d v="2013-11-01T15:21:07"/>
    <x v="599"/>
    <x v="5"/>
    <b v="0"/>
    <n v="38"/>
    <b v="1"/>
    <s v="music/rock"/>
    <n v="61.578947368421055"/>
    <x v="4"/>
    <s v="rock"/>
  </r>
  <r>
    <n v="1.00925"/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2-11-25T23:59:00"/>
    <n v="1400175682"/>
    <d v="2012-10-23T11:58:09"/>
    <x v="1077"/>
    <x v="6"/>
    <b v="0"/>
    <n v="88"/>
    <b v="1"/>
    <s v="music/rock"/>
    <n v="45.875"/>
    <x v="4"/>
    <s v="rock"/>
  </r>
  <r>
    <n v="1.0366666666666666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6-17T12:41:22"/>
    <n v="1389041333"/>
    <d v="2014-05-15T12:41:22"/>
    <x v="903"/>
    <x v="4"/>
    <b v="0"/>
    <n v="82"/>
    <b v="1"/>
    <s v="music/rock"/>
    <n v="75.853658536585371"/>
    <x v="4"/>
    <s v="rock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4-02-20T15:48:53"/>
    <n v="1328040375"/>
    <d v="2014-01-06T15:48:53"/>
    <x v="819"/>
    <x v="4"/>
    <b v="0"/>
    <n v="126"/>
    <b v="1"/>
    <s v="music/rock"/>
    <n v="84.206349206349202"/>
    <x v="4"/>
    <s v="rock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03-02T01:59:00"/>
    <n v="1347482261"/>
    <d v="2012-01-31T15:06:15"/>
    <x v="896"/>
    <x v="6"/>
    <b v="0"/>
    <n v="133"/>
    <b v="1"/>
    <s v="music/rock"/>
    <n v="117.22556390977444"/>
    <x v="4"/>
    <s v="rock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2-10-12T15:37:41"/>
    <n v="1311667854"/>
    <d v="2012-09-12T15:37:41"/>
    <x v="1078"/>
    <x v="6"/>
    <b v="0"/>
    <n v="47"/>
    <b v="1"/>
    <s v="music/rock"/>
    <n v="86.489361702127653"/>
    <x v="4"/>
    <s v="rock"/>
  </r>
  <r>
    <n v="1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1-09-24T03:10:54"/>
    <n v="1324329156"/>
    <d v="2011-07-26T03:10:54"/>
    <x v="406"/>
    <x v="7"/>
    <b v="0"/>
    <n v="58"/>
    <b v="1"/>
    <s v="music/rock"/>
    <n v="172.41379310344828"/>
    <x v="4"/>
    <s v="rock"/>
  </r>
  <r>
    <n v="1.0049999999999999"/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2-01-16T00:00:00"/>
    <n v="1303706001"/>
    <d v="2011-12-19T16:12:36"/>
    <x v="1079"/>
    <x v="7"/>
    <b v="0"/>
    <n v="32"/>
    <b v="1"/>
    <s v="music/rock"/>
    <n v="62.8125"/>
    <x v="4"/>
    <s v="rock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1-06-02T00:59:00"/>
    <n v="1463086261"/>
    <d v="2011-04-24T23:33:21"/>
    <x v="1080"/>
    <x v="7"/>
    <b v="0"/>
    <n v="37"/>
    <b v="1"/>
    <s v="music/rock"/>
    <n v="67.729729729729726"/>
    <x v="4"/>
    <s v="rock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6-07-11T15:51:01"/>
    <n v="1304129088"/>
    <d v="2016-05-12T15:51:01"/>
    <x v="957"/>
    <x v="3"/>
    <b v="0"/>
    <n v="87"/>
    <b v="1"/>
    <s v="music/rock"/>
    <n v="53.5632183908046"/>
    <x v="4"/>
    <s v="rock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11-06-11T23:00:00"/>
    <n v="1257444140"/>
    <d v="2011-04-29T21:04:48"/>
    <x v="1081"/>
    <x v="7"/>
    <b v="0"/>
    <n v="15"/>
    <b v="1"/>
    <s v="music/rock"/>
    <n v="34.6"/>
    <x v="4"/>
    <s v="rock"/>
  </r>
  <r>
    <n v="1.05"/>
    <n v="1638"/>
    <s v="Avenues EP 2013"/>
    <s v="Avenues will be going in to the studio to record a new EP with Matt Allison!"/>
    <n v="1000"/>
    <n v="1050"/>
    <x v="0"/>
    <s v="US"/>
    <s v="USD"/>
    <n v="1362086700"/>
    <d v="2009-12-31T18:39:00"/>
    <n v="1358180968"/>
    <d v="2009-11-05T13:02:20"/>
    <x v="1082"/>
    <x v="9"/>
    <b v="0"/>
    <n v="27"/>
    <b v="1"/>
    <s v="music/rock"/>
    <n v="38.888888888888886"/>
    <x v="4"/>
    <s v="rock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3-02-28T16:25:00"/>
    <n v="1328197165"/>
    <d v="2013-01-14T11:29:28"/>
    <x v="730"/>
    <x v="5"/>
    <b v="0"/>
    <n v="19"/>
    <b v="1"/>
    <s v="music/rock"/>
    <n v="94.736842105263165"/>
    <x v="4"/>
    <s v="rock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2-03-03T10:39:25"/>
    <n v="1279603955"/>
    <d v="2012-02-02T10:39:25"/>
    <x v="1083"/>
    <x v="6"/>
    <b v="0"/>
    <n v="17"/>
    <b v="1"/>
    <s v="music/rock"/>
    <n v="39.967058823529413"/>
    <x v="4"/>
    <s v="rock"/>
  </r>
  <r>
    <n v="1.014"/>
    <n v="1641"/>
    <s v="Tanya Dartson- Run for Your Life music video"/>
    <s v="Music Video For Upbeat and Inspiring Song - Run For Your Life"/>
    <n v="2500"/>
    <n v="2535"/>
    <x v="0"/>
    <s v="US"/>
    <s v="USD"/>
    <n v="1418998744"/>
    <d v="2010-08-02T20:59:00"/>
    <n v="1416406744"/>
    <d v="2010-07-20T00:32:35"/>
    <x v="355"/>
    <x v="8"/>
    <b v="0"/>
    <n v="26"/>
    <b v="1"/>
    <s v="music/pop"/>
    <n v="97.5"/>
    <x v="4"/>
    <s v="pop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4-12-19T09:19:04"/>
    <n v="1306283727"/>
    <d v="2014-11-19T09:19:04"/>
    <x v="494"/>
    <x v="4"/>
    <b v="0"/>
    <n v="28"/>
    <b v="1"/>
    <s v="music/pop"/>
    <n v="42.857142857142854"/>
    <x v="4"/>
    <s v="pop"/>
  </r>
  <r>
    <n v="1.2470000000000001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1-06-13T19:35:27"/>
    <n v="1345924012"/>
    <d v="2011-05-24T19:35:27"/>
    <x v="1084"/>
    <x v="7"/>
    <b v="0"/>
    <n v="37"/>
    <b v="1"/>
    <s v="music/pop"/>
    <n v="168.51351351351352"/>
    <x v="4"/>
    <s v="pop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09-24T14:46:52"/>
    <n v="1348363560"/>
    <d v="2012-08-25T14:46:52"/>
    <x v="1085"/>
    <x v="6"/>
    <b v="0"/>
    <n v="128"/>
    <b v="1"/>
    <s v="music/pop"/>
    <n v="85.546875"/>
    <x v="4"/>
    <s v="pop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2-11-21T21:26:00"/>
    <n v="1378306140"/>
    <d v="2012-09-22T20:26:00"/>
    <x v="1086"/>
    <x v="6"/>
    <b v="0"/>
    <n v="10"/>
    <b v="1"/>
    <s v="music/pop"/>
    <n v="554"/>
    <x v="4"/>
    <s v="pop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3-09-18T09:49:00"/>
    <n v="1405248503"/>
    <d v="2013-09-04T09:49:00"/>
    <x v="1087"/>
    <x v="5"/>
    <b v="0"/>
    <n v="83"/>
    <b v="1"/>
    <s v="music/pop"/>
    <n v="26.554216867469879"/>
    <x v="4"/>
    <s v="pop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4-08-14T13:11:00"/>
    <n v="1336643377"/>
    <d v="2014-07-13T05:48:23"/>
    <x v="1088"/>
    <x v="4"/>
    <b v="0"/>
    <n v="46"/>
    <b v="1"/>
    <s v="music/pop"/>
    <n v="113.82608695652173"/>
    <x v="4"/>
    <s v="pop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2-06-09T04:49:37"/>
    <n v="1298048082"/>
    <d v="2012-05-10T04:49:37"/>
    <x v="1089"/>
    <x v="6"/>
    <b v="0"/>
    <n v="90"/>
    <b v="1"/>
    <s v="music/pop"/>
    <n v="32.011111111111113"/>
    <x v="4"/>
    <s v="pop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1-03-20T10:54:42"/>
    <n v="1396974355"/>
    <d v="2011-02-18T11:54:42"/>
    <x v="1090"/>
    <x v="7"/>
    <b v="0"/>
    <n v="81"/>
    <b v="1"/>
    <s v="music/pop"/>
    <n v="47.189259259259259"/>
    <x v="4"/>
    <s v="pop"/>
  </r>
  <r>
    <n v="1.4155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4-05-23T11:25:55"/>
    <n v="1378722437"/>
    <d v="2014-04-08T11:25:55"/>
    <x v="1091"/>
    <x v="4"/>
    <b v="0"/>
    <n v="32"/>
    <b v="1"/>
    <s v="music/pop"/>
    <n v="88.46875"/>
    <x v="4"/>
    <s v="pop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3-10-09T05:27:17"/>
    <n v="1300916220"/>
    <d v="2013-09-09T05:27:17"/>
    <x v="351"/>
    <x v="5"/>
    <b v="0"/>
    <n v="20"/>
    <b v="1"/>
    <s v="music/pop"/>
    <n v="100.75"/>
    <x v="4"/>
    <s v="pop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1-04-26T01:59:00"/>
    <n v="1382701793"/>
    <d v="2011-03-23T16:37:00"/>
    <x v="1092"/>
    <x v="7"/>
    <b v="0"/>
    <n v="70"/>
    <b v="1"/>
    <s v="music/pop"/>
    <n v="64.714285714285708"/>
    <x v="4"/>
    <s v="pop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3-11-24T07:49:53"/>
    <n v="1300996896"/>
    <d v="2013-10-25T06:49:53"/>
    <x v="817"/>
    <x v="5"/>
    <b v="0"/>
    <n v="168"/>
    <b v="1"/>
    <s v="music/pop"/>
    <n v="51.854285714285716"/>
    <x v="4"/>
    <s v="pop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1-04-24T15:01:36"/>
    <n v="1332192160"/>
    <d v="2011-03-24T15:01:36"/>
    <x v="273"/>
    <x v="7"/>
    <b v="0"/>
    <n v="34"/>
    <b v="1"/>
    <s v="music/pop"/>
    <n v="38.794117647058826"/>
    <x v="4"/>
    <s v="pop"/>
  </r>
  <r>
    <n v="1.4286666666666668"/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18T16:22:40"/>
    <n v="1331060420"/>
    <d v="2012-03-19T16:22:40"/>
    <x v="104"/>
    <x v="6"/>
    <b v="0"/>
    <n v="48"/>
    <b v="1"/>
    <s v="music/pop"/>
    <n v="44.645833333333336"/>
    <x v="4"/>
    <s v="pop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04-05T13:00:20"/>
    <n v="1352845052"/>
    <d v="2012-03-06T14:00:20"/>
    <x v="1093"/>
    <x v="6"/>
    <b v="0"/>
    <n v="48"/>
    <b v="1"/>
    <s v="music/pop"/>
    <n v="156.77333333333334"/>
    <x v="4"/>
    <s v="pop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12-13T17:17:32"/>
    <n v="1335293168"/>
    <d v="2012-11-13T17:17:32"/>
    <x v="604"/>
    <x v="6"/>
    <b v="0"/>
    <n v="221"/>
    <b v="1"/>
    <s v="music/pop"/>
    <n v="118.70339366515837"/>
    <x v="4"/>
    <s v="pop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05-24T13:46:08"/>
    <n v="1352524767"/>
    <d v="2012-04-24T13:46:08"/>
    <x v="1094"/>
    <x v="6"/>
    <b v="0"/>
    <n v="107"/>
    <b v="1"/>
    <s v="music/pop"/>
    <n v="74.149532710280369"/>
    <x v="4"/>
    <s v="pop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2-12-18T09:20:00"/>
    <n v="1384811721"/>
    <d v="2012-11-10T00:19:27"/>
    <x v="1095"/>
    <x v="6"/>
    <b v="0"/>
    <n v="45"/>
    <b v="1"/>
    <s v="music/pop"/>
    <n v="12.533333333333333"/>
    <x v="4"/>
    <s v="pop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3-12-17T07:00:00"/>
    <n v="1459355950"/>
    <d v="2013-11-18T16:55:21"/>
    <x v="1096"/>
    <x v="5"/>
    <b v="0"/>
    <n v="36"/>
    <b v="1"/>
    <s v="music/pop"/>
    <n v="27.861111111111111"/>
    <x v="4"/>
    <s v="pop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4-30T16:59:00"/>
    <n v="1449359831"/>
    <d v="2016-03-30T11:39:10"/>
    <x v="309"/>
    <x v="3"/>
    <b v="0"/>
    <n v="101"/>
    <b v="1"/>
    <s v="music/pop"/>
    <n v="80.178217821782184"/>
    <x v="4"/>
    <s v="pop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6-01-17T16:00:00"/>
    <n v="1320122736"/>
    <d v="2015-12-05T18:57:11"/>
    <x v="1097"/>
    <x v="1"/>
    <b v="0"/>
    <n v="62"/>
    <b v="1"/>
    <s v="music/pop"/>
    <n v="132.43548387096774"/>
    <x v="4"/>
    <s v="pop"/>
  </r>
  <r>
    <n v="1.08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1-12-31T00:45:36"/>
    <n v="1420158707"/>
    <d v="2011-10-31T23:45:36"/>
    <x v="1098"/>
    <x v="7"/>
    <b v="0"/>
    <n v="32"/>
    <b v="1"/>
    <s v="music/pop"/>
    <n v="33.75"/>
    <x v="4"/>
    <s v="pop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5-01-31T19:31:47"/>
    <n v="1328033818"/>
    <d v="2015-01-01T19:31:47"/>
    <x v="1057"/>
    <x v="1"/>
    <b v="0"/>
    <n v="89"/>
    <b v="1"/>
    <s v="music/pop"/>
    <n v="34.384494382022467"/>
    <x v="4"/>
    <s v="pop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2-03-15T22:59:00"/>
    <n v="1295624113"/>
    <d v="2012-01-31T13:16:58"/>
    <x v="896"/>
    <x v="6"/>
    <b v="0"/>
    <n v="93"/>
    <b v="1"/>
    <s v="music/pop"/>
    <n v="44.956989247311824"/>
    <x v="4"/>
    <s v="pop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1-02-21T22:00:00"/>
    <n v="1361858673"/>
    <d v="2011-01-21T10:35:13"/>
    <x v="1099"/>
    <x v="7"/>
    <b v="0"/>
    <n v="98"/>
    <b v="1"/>
    <s v="music/pop"/>
    <n v="41.04081632653061"/>
    <x v="4"/>
    <s v="pop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3-03-28T00:04:33"/>
    <n v="1392169298"/>
    <d v="2013-02-26T01:04:33"/>
    <x v="393"/>
    <x v="5"/>
    <b v="0"/>
    <n v="82"/>
    <b v="1"/>
    <s v="music/pop"/>
    <n v="52.597560975609753"/>
    <x v="4"/>
    <s v="pop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4-03-11T01:59:00"/>
    <n v="1319859339"/>
    <d v="2014-02-11T20:41:38"/>
    <x v="925"/>
    <x v="4"/>
    <b v="0"/>
    <n v="116"/>
    <b v="1"/>
    <s v="music/pop"/>
    <n v="70.784482758620683"/>
    <x v="4"/>
    <s v="pop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1-11-27T23:35:39"/>
    <n v="1459545276"/>
    <d v="2011-10-28T22:35:39"/>
    <x v="74"/>
    <x v="7"/>
    <b v="0"/>
    <n v="52"/>
    <b v="1"/>
    <s v="music/pop"/>
    <n v="53.75"/>
    <x v="4"/>
    <s v="pop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6-05-31T16:14:36"/>
    <n v="1273961999"/>
    <d v="2016-04-01T16:14:36"/>
    <x v="32"/>
    <x v="3"/>
    <b v="0"/>
    <n v="23"/>
    <b v="1"/>
    <s v="music/pop"/>
    <n v="44.608695652173914"/>
    <x v="4"/>
    <s v="pop"/>
  </r>
  <r>
    <n v="1.0067349999999999"/>
    <n v="1671"/>
    <s v="Luke O'Brien's Kickstarter"/>
    <s v="I am seeking funding in order to help take my music from a hobby to a career."/>
    <n v="2000"/>
    <n v="2013.47"/>
    <x v="0"/>
    <s v="US"/>
    <s v="USD"/>
    <n v="1470056614"/>
    <d v="2010-07-04T23:00:00"/>
    <n v="1467464614"/>
    <d v="2010-05-15T17:19:59"/>
    <x v="1100"/>
    <x v="8"/>
    <b v="0"/>
    <n v="77"/>
    <b v="1"/>
    <s v="music/pop"/>
    <n v="26.148961038961041"/>
    <x v="4"/>
    <s v="pop"/>
  </r>
  <r>
    <n v="1.1294117647058823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6-08-01T08:03:34"/>
    <n v="1336232730"/>
    <d v="2016-07-02T08:03:34"/>
    <x v="972"/>
    <x v="3"/>
    <b v="0"/>
    <n v="49"/>
    <b v="1"/>
    <s v="music/pop"/>
    <n v="39.183673469387756"/>
    <x v="4"/>
    <s v="pop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2-06-04T10:45:30"/>
    <n v="1423083892"/>
    <d v="2012-05-05T10:45:30"/>
    <x v="1101"/>
    <x v="6"/>
    <b v="0"/>
    <n v="59"/>
    <b v="1"/>
    <s v="music/pop"/>
    <n v="45.593220338983052"/>
    <x v="4"/>
    <s v="pop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5-03-06T16:04:52"/>
    <n v="1468852306"/>
    <d v="2015-02-04T16:04:52"/>
    <x v="931"/>
    <x v="1"/>
    <b v="0"/>
    <n v="113"/>
    <b v="1"/>
    <s v="music/pop"/>
    <n v="89.247787610619469"/>
    <x v="4"/>
    <s v="pop"/>
  </r>
  <r>
    <n v="1.37416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6-08-18T01:59:00"/>
    <n v="1316194540"/>
    <d v="2016-07-18T09:31:46"/>
    <x v="946"/>
    <x v="3"/>
    <b v="0"/>
    <n v="34"/>
    <b v="1"/>
    <s v="music/pop"/>
    <n v="40.416470588235299"/>
    <x v="4"/>
    <s v="pop"/>
  </r>
  <r>
    <n v="1.1533333333333333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1-10-16T17:03:00"/>
    <n v="1330968347"/>
    <d v="2011-09-16T12:35:40"/>
    <x v="820"/>
    <x v="7"/>
    <b v="0"/>
    <n v="42"/>
    <b v="1"/>
    <s v="music/pop"/>
    <n v="82.38095238095238"/>
    <x v="4"/>
    <s v="pop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2-04-20T22:59:00"/>
    <n v="1455615976"/>
    <d v="2012-03-05T12:25:47"/>
    <x v="837"/>
    <x v="6"/>
    <b v="0"/>
    <n v="42"/>
    <b v="1"/>
    <s v="music/pop"/>
    <n v="159.52380952380952"/>
    <x v="4"/>
    <s v="pop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6-04-16T00:59:00"/>
    <n v="1390509071"/>
    <d v="2016-02-16T04:46:16"/>
    <x v="195"/>
    <x v="3"/>
    <b v="0"/>
    <n v="49"/>
    <b v="1"/>
    <s v="music/pop"/>
    <n v="36.244897959183675"/>
    <x v="4"/>
    <s v="pop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4-02-06T15:31:11"/>
    <n v="1309311545"/>
    <d v="2014-01-23T15:31:11"/>
    <x v="1102"/>
    <x v="4"/>
    <b v="0"/>
    <n v="56"/>
    <b v="1"/>
    <s v="music/pop"/>
    <n v="62.5"/>
    <x v="4"/>
    <s v="pop"/>
  </r>
  <r>
    <n v="1.175"/>
    <n v="1680"/>
    <s v="Kick Out a Record"/>
    <s v="Working Musician dilemma #164: how the taxman put Kick the Record 2.0 on hold"/>
    <n v="1000"/>
    <n v="1175"/>
    <x v="0"/>
    <s v="US"/>
    <s v="USD"/>
    <n v="1405188667"/>
    <d v="2011-07-21T20:39:05"/>
    <n v="1402596667"/>
    <d v="2011-06-28T20:39:05"/>
    <x v="116"/>
    <x v="7"/>
    <b v="0"/>
    <n v="25"/>
    <b v="1"/>
    <s v="music/pop"/>
    <n v="47"/>
    <x v="4"/>
    <s v="pop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4-07-12T13:11:07"/>
    <n v="1486522484"/>
    <d v="2014-06-12T13:11:07"/>
    <x v="43"/>
    <x v="4"/>
    <b v="0"/>
    <n v="884"/>
    <b v="0"/>
    <s v="music/faith"/>
    <n v="74.575090497737563"/>
    <x v="4"/>
    <s v="faith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3-28T21:00:00"/>
    <n v="1486962460"/>
    <d v="2017-02-07T21:54:44"/>
    <x v="1103"/>
    <x v="2"/>
    <b v="0"/>
    <n v="0"/>
    <b v="0"/>
    <s v="music/faith"/>
    <e v="#DIV/0!"/>
    <x v="4"/>
    <s v="faith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13T23:07:40"/>
    <n v="1489517138"/>
    <d v="2017-02-13T00:07:40"/>
    <x v="1104"/>
    <x v="2"/>
    <b v="0"/>
    <n v="10"/>
    <b v="0"/>
    <s v="music/faith"/>
    <n v="76"/>
    <x v="4"/>
    <s v="faith"/>
  </r>
  <r>
    <n v="1.0912500000000001"/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4-07T13:45:38"/>
    <n v="1487360041"/>
    <d v="2017-03-14T13:45:38"/>
    <x v="1105"/>
    <x v="2"/>
    <b v="0"/>
    <n v="101"/>
    <b v="0"/>
    <s v="music/faith"/>
    <n v="86.43564356435644"/>
    <x v="4"/>
    <s v="faith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17T13:34:01"/>
    <n v="1487743223"/>
    <d v="2017-02-17T14:34:01"/>
    <x v="1106"/>
    <x v="2"/>
    <b v="0"/>
    <n v="15"/>
    <b v="0"/>
    <s v="music/faith"/>
    <n v="24"/>
    <x v="4"/>
    <s v="faith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3-24T00:00:23"/>
    <n v="1488140119"/>
    <d v="2017-02-22T01:00:23"/>
    <x v="1107"/>
    <x v="2"/>
    <b v="0"/>
    <n v="1"/>
    <b v="0"/>
    <s v="music/faith"/>
    <n v="18"/>
    <x v="4"/>
    <s v="faith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27T14:15:19"/>
    <n v="1488935245"/>
    <d v="2017-02-26T15:15:19"/>
    <x v="1108"/>
    <x v="2"/>
    <b v="0"/>
    <n v="39"/>
    <b v="0"/>
    <s v="music/faith"/>
    <n v="80.128205128205124"/>
    <x v="4"/>
    <s v="faith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10T15:15:00"/>
    <n v="1489150194"/>
    <d v="2017-03-07T20:07:25"/>
    <x v="1109"/>
    <x v="2"/>
    <b v="0"/>
    <n v="7"/>
    <b v="0"/>
    <s v="music/faith"/>
    <n v="253.14285714285714"/>
    <x v="4"/>
    <s v="faith"/>
  </r>
  <r>
    <n v="1"/>
    <n v="1689"/>
    <s v="Fly Away"/>
    <s v="Praising the Living God in the second half of life."/>
    <n v="2400"/>
    <n v="2400"/>
    <x v="3"/>
    <s v="US"/>
    <s v="USD"/>
    <n v="1489700230"/>
    <d v="2017-04-09T06:49:54"/>
    <n v="1487111830"/>
    <d v="2017-03-10T07:49:54"/>
    <x v="1110"/>
    <x v="2"/>
    <b v="0"/>
    <n v="14"/>
    <b v="0"/>
    <s v="music/faith"/>
    <n v="171.42857142857142"/>
    <x v="4"/>
    <s v="faith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3-16T16:37:10"/>
    <n v="1488882042"/>
    <d v="2017-02-14T17:37:10"/>
    <x v="782"/>
    <x v="2"/>
    <b v="0"/>
    <n v="11"/>
    <b v="0"/>
    <s v="music/faith"/>
    <n v="57.727272727272727"/>
    <x v="4"/>
    <s v="faith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6T04:20:42"/>
    <n v="1488387008"/>
    <d v="2017-03-07T05:20:42"/>
    <x v="1109"/>
    <x v="2"/>
    <b v="0"/>
    <n v="38"/>
    <b v="0"/>
    <s v="music/faith"/>
    <n v="264.26315789473682"/>
    <x v="4"/>
    <s v="faith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4-02T20:00:00"/>
    <n v="1487734667"/>
    <d v="2017-03-01T11:50:08"/>
    <x v="995"/>
    <x v="2"/>
    <b v="0"/>
    <n v="15"/>
    <b v="0"/>
    <s v="music/faith"/>
    <n v="159.33333333333334"/>
    <x v="4"/>
    <s v="faith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3-26T18:59:00"/>
    <n v="1489097112"/>
    <d v="2017-02-21T22:37:47"/>
    <x v="1111"/>
    <x v="2"/>
    <b v="0"/>
    <n v="8"/>
    <b v="0"/>
    <s v="music/faith"/>
    <n v="35"/>
    <x v="4"/>
    <s v="faith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4-09T15:00:00"/>
    <n v="1488038674"/>
    <d v="2017-03-09T17:05:12"/>
    <x v="1112"/>
    <x v="2"/>
    <b v="0"/>
    <n v="1"/>
    <b v="0"/>
    <s v="music/faith"/>
    <n v="5"/>
    <x v="4"/>
    <s v="faith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3-26T23:36:00"/>
    <n v="1488847514"/>
    <d v="2017-02-25T11:04:34"/>
    <x v="1113"/>
    <x v="2"/>
    <b v="0"/>
    <n v="23"/>
    <b v="0"/>
    <s v="music/faith"/>
    <n v="61.086956521739133"/>
    <x v="4"/>
    <s v="faith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9T20:00:00"/>
    <n v="1488418811"/>
    <d v="2017-03-06T19:45:14"/>
    <x v="1114"/>
    <x v="2"/>
    <b v="0"/>
    <n v="0"/>
    <b v="0"/>
    <s v="music/faith"/>
    <e v="#DIV/0!"/>
    <x v="4"/>
    <s v="faith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3-31T19:40:11"/>
    <n v="1489193248"/>
    <d v="2017-03-01T20:40:11"/>
    <x v="995"/>
    <x v="2"/>
    <b v="0"/>
    <n v="22"/>
    <b v="0"/>
    <s v="music/faith"/>
    <n v="114.81818181818181"/>
    <x v="4"/>
    <s v="faith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4-09T18:47:28"/>
    <n v="1488430760"/>
    <d v="2017-03-10T19:47:28"/>
    <x v="1110"/>
    <x v="2"/>
    <b v="0"/>
    <n v="0"/>
    <b v="0"/>
    <s v="music/faith"/>
    <e v="#DIV/0!"/>
    <x v="4"/>
    <s v="faith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3-25T22:33:00"/>
    <n v="1489351445"/>
    <d v="2017-03-01T23:59:20"/>
    <x v="995"/>
    <x v="2"/>
    <b v="0"/>
    <n v="4"/>
    <b v="0"/>
    <s v="music/faith"/>
    <n v="54"/>
    <x v="4"/>
    <s v="faith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11T15:44:05"/>
    <n v="1488418990"/>
    <d v="2017-03-12T15:44:05"/>
    <x v="1115"/>
    <x v="2"/>
    <b v="0"/>
    <n v="79"/>
    <b v="0"/>
    <s v="music/faith"/>
    <n v="65.974683544303801"/>
    <x v="4"/>
    <s v="faith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7-03-31T23:00:00"/>
    <n v="1418745405"/>
    <d v="2017-03-01T20:43:10"/>
    <x v="995"/>
    <x v="2"/>
    <b v="0"/>
    <n v="2"/>
    <b v="0"/>
    <s v="music/faith"/>
    <n v="5"/>
    <x v="4"/>
    <s v="faith"/>
  </r>
  <r>
    <n v="6.0606060606060605E-5"/>
    <n v="1702"/>
    <s v="lyndale lewis and new vision prosper cd release"/>
    <s v="I can do all things through christ jesus"/>
    <n v="16500"/>
    <n v="1"/>
    <x v="2"/>
    <s v="US"/>
    <s v="USD"/>
    <n v="1427745150"/>
    <d v="2015-01-15T10:56:45"/>
    <n v="1425156750"/>
    <d v="2014-12-16T10:56:45"/>
    <x v="23"/>
    <x v="4"/>
    <b v="0"/>
    <n v="1"/>
    <b v="0"/>
    <s v="music/faith"/>
    <n v="1"/>
    <x v="4"/>
    <s v="faith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3-30T14:52:30"/>
    <n v="1435819537"/>
    <d v="2015-02-28T15:52:30"/>
    <x v="1116"/>
    <x v="1"/>
    <b v="0"/>
    <n v="2"/>
    <b v="0"/>
    <s v="music/faith"/>
    <n v="25.5"/>
    <x v="4"/>
    <s v="faith"/>
  </r>
  <r>
    <n v="0.65100000000000002"/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8-31T01:45:37"/>
    <n v="1421464873"/>
    <d v="2015-07-02T01:45:37"/>
    <x v="136"/>
    <x v="1"/>
    <b v="0"/>
    <n v="11"/>
    <b v="0"/>
    <s v="music/faith"/>
    <n v="118.36363636363636"/>
    <x v="4"/>
    <s v="faith"/>
  </r>
  <r>
    <n v="0"/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2-15T22:21:13"/>
    <n v="1440807846"/>
    <d v="2015-01-16T22:21:13"/>
    <x v="502"/>
    <x v="1"/>
    <b v="0"/>
    <n v="0"/>
    <b v="0"/>
    <s v="music/faith"/>
    <e v="#DIV/0!"/>
    <x v="4"/>
    <s v="faith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9-09T11:00:00"/>
    <n v="1435130472"/>
    <d v="2015-08-28T19:24:06"/>
    <x v="1117"/>
    <x v="1"/>
    <b v="0"/>
    <n v="0"/>
    <b v="0"/>
    <s v="music/faith"/>
    <e v="#DIV/0!"/>
    <x v="4"/>
    <s v="faith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5-08-23T02:21:12"/>
    <n v="1456593495"/>
    <d v="2015-06-24T02:21:12"/>
    <x v="467"/>
    <x v="1"/>
    <b v="0"/>
    <n v="9"/>
    <b v="0"/>
    <s v="music/faith"/>
    <n v="54.111111111111114"/>
    <x v="4"/>
    <s v="faith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3-28T11:18:15"/>
    <n v="1458679706"/>
    <d v="2016-02-27T12:18:15"/>
    <x v="317"/>
    <x v="3"/>
    <b v="0"/>
    <n v="0"/>
    <b v="0"/>
    <s v="music/faith"/>
    <e v="#DIV/0!"/>
    <x v="4"/>
    <s v="faith"/>
  </r>
  <r>
    <n v="4.8571428571428571E-2"/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6-05-01T15:48:26"/>
    <n v="1405949514"/>
    <d v="2016-03-22T15:48:26"/>
    <x v="943"/>
    <x v="3"/>
    <b v="0"/>
    <n v="4"/>
    <b v="0"/>
    <s v="music/faith"/>
    <n v="21.25"/>
    <x v="4"/>
    <s v="faith"/>
  </r>
  <r>
    <n v="6.7999999999999996E-3"/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4-08-31T14:39:00"/>
    <n v="1449151888"/>
    <d v="2014-07-21T08:31:54"/>
    <x v="34"/>
    <x v="4"/>
    <b v="0"/>
    <n v="1"/>
    <b v="0"/>
    <s v="music/faith"/>
    <n v="34"/>
    <x v="4"/>
    <s v="faith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6-01-18T08:00:00"/>
    <n v="1406907034"/>
    <d v="2015-12-03T09:11:28"/>
    <x v="210"/>
    <x v="1"/>
    <b v="0"/>
    <n v="2"/>
    <b v="0"/>
    <s v="music/faith"/>
    <n v="525"/>
    <x v="4"/>
    <s v="faith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4-09-01T10:30:34"/>
    <n v="1430517353"/>
    <d v="2014-08-01T10:30:34"/>
    <x v="874"/>
    <x v="4"/>
    <b v="0"/>
    <n v="0"/>
    <b v="0"/>
    <s v="music/faith"/>
    <e v="#DIV/0!"/>
    <x v="4"/>
    <s v="faith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5-06-30T16:55:53"/>
    <n v="1409944412"/>
    <d v="2015-05-01T16:55:53"/>
    <x v="109"/>
    <x v="1"/>
    <b v="0"/>
    <n v="1"/>
    <b v="0"/>
    <s v="music/faith"/>
    <n v="50"/>
    <x v="4"/>
    <s v="faith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4-10-05T14:13:32"/>
    <n v="1427925761"/>
    <d v="2014-09-05T14:13:32"/>
    <x v="41"/>
    <x v="4"/>
    <b v="0"/>
    <n v="17"/>
    <b v="0"/>
    <s v="music/faith"/>
    <n v="115.70588235294117"/>
    <x v="4"/>
    <s v="faith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5-01T17:02:41"/>
    <n v="1425186785"/>
    <d v="2015-04-01T17:02:41"/>
    <x v="1118"/>
    <x v="1"/>
    <b v="0"/>
    <n v="2"/>
    <b v="0"/>
    <s v="music/faith"/>
    <n v="5.5"/>
    <x v="4"/>
    <s v="faith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5-03-30T22:22:00"/>
    <n v="1477835499"/>
    <d v="2015-03-01T00:13:05"/>
    <x v="934"/>
    <x v="1"/>
    <b v="0"/>
    <n v="3"/>
    <b v="0"/>
    <s v="music/faith"/>
    <n v="50"/>
    <x v="4"/>
    <s v="faith"/>
  </r>
  <r>
    <n v="0.42725880551301687"/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12-09T09:51:39"/>
    <n v="1459467238"/>
    <d v="2016-10-30T08:51:39"/>
    <x v="746"/>
    <x v="3"/>
    <b v="0"/>
    <n v="41"/>
    <b v="0"/>
    <s v="music/faith"/>
    <n v="34.024390243902438"/>
    <x v="4"/>
    <s v="faith"/>
  </r>
  <r>
    <n v="2.142857142857143E-3"/>
    <n v="1718"/>
    <s v="The Prodigal Son"/>
    <s v="A melody for the galaxy."/>
    <n v="35000"/>
    <n v="75"/>
    <x v="2"/>
    <s v="US"/>
    <s v="USD"/>
    <n v="1463201940"/>
    <d v="2016-04-20T23:00:00"/>
    <n v="1459435149"/>
    <d v="2016-03-31T18:33:58"/>
    <x v="1119"/>
    <x v="3"/>
    <b v="0"/>
    <n v="2"/>
    <b v="0"/>
    <s v="music/faith"/>
    <n v="37.5"/>
    <x v="4"/>
    <s v="faith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6-05-13T23:59:00"/>
    <n v="1408366191"/>
    <d v="2016-03-31T09:39:09"/>
    <x v="1119"/>
    <x v="3"/>
    <b v="0"/>
    <n v="3"/>
    <b v="0"/>
    <s v="music/faith"/>
    <n v="11.666666666666666"/>
    <x v="4"/>
    <s v="faith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09-17T07:49:51"/>
    <n v="1412966871"/>
    <d v="2014-08-18T07:49:51"/>
    <x v="19"/>
    <x v="4"/>
    <b v="0"/>
    <n v="8"/>
    <b v="0"/>
    <s v="music/faith"/>
    <n v="28.125"/>
    <x v="4"/>
    <s v="faith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4-11-09T14:47:51"/>
    <n v="1447239863"/>
    <d v="2014-10-10T13:47:51"/>
    <x v="554"/>
    <x v="4"/>
    <b v="0"/>
    <n v="0"/>
    <b v="0"/>
    <s v="music/faith"/>
    <e v="#DIV/0!"/>
    <x v="4"/>
    <s v="faith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5-12-11T06:04:23"/>
    <n v="1456441429"/>
    <d v="2015-11-11T06:04:23"/>
    <x v="803"/>
    <x v="1"/>
    <b v="0"/>
    <n v="1"/>
    <b v="0"/>
    <s v="music/faith"/>
    <n v="1"/>
    <x v="4"/>
    <s v="faith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6-04-02T19:10:00"/>
    <n v="1430855315"/>
    <d v="2016-02-25T18:03:49"/>
    <x v="335"/>
    <x v="3"/>
    <b v="0"/>
    <n v="3"/>
    <b v="0"/>
    <s v="music/faith"/>
    <n v="216.66666666666666"/>
    <x v="4"/>
    <s v="faith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5-07-01T01:00:00"/>
    <n v="1412115762"/>
    <d v="2015-05-05T14:48:35"/>
    <x v="209"/>
    <x v="1"/>
    <b v="0"/>
    <n v="4"/>
    <b v="0"/>
    <s v="music/faith"/>
    <n v="8.75"/>
    <x v="4"/>
    <s v="faith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10-30T17:22:42"/>
    <n v="1406330049"/>
    <d v="2014-09-30T17:22:42"/>
    <x v="1120"/>
    <x v="4"/>
    <b v="0"/>
    <n v="9"/>
    <b v="0"/>
    <s v="music/faith"/>
    <n v="62.222222222222221"/>
    <x v="4"/>
    <s v="faith"/>
  </r>
  <r>
    <n v="0.33784615384615385"/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8-24T18:14:09"/>
    <n v="1401401064"/>
    <d v="2014-07-25T18:14:09"/>
    <x v="827"/>
    <x v="4"/>
    <b v="0"/>
    <n v="16"/>
    <b v="0"/>
    <s v="music/faith"/>
    <n v="137.25"/>
    <x v="4"/>
    <s v="faith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4-06-27T17:04:24"/>
    <n v="1423520177"/>
    <d v="2014-05-29T17:04:24"/>
    <x v="133"/>
    <x v="4"/>
    <b v="0"/>
    <n v="1"/>
    <b v="0"/>
    <s v="music/faith"/>
    <n v="1"/>
    <x v="4"/>
    <s v="faith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04-05T06:00:00"/>
    <n v="1442847674"/>
    <d v="2015-02-09T17:16:17"/>
    <x v="795"/>
    <x v="1"/>
    <b v="0"/>
    <n v="7"/>
    <b v="0"/>
    <s v="music/faith"/>
    <n v="122.14285714285714"/>
    <x v="4"/>
    <s v="faith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5-10-21T10:01:14"/>
    <n v="1460337306"/>
    <d v="2015-09-21T10:01:14"/>
    <x v="486"/>
    <x v="1"/>
    <b v="0"/>
    <n v="0"/>
    <b v="0"/>
    <s v="music/faith"/>
    <e v="#DIV/0!"/>
    <x v="4"/>
    <s v="faith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6-06-09T20:15:06"/>
    <n v="1443146783"/>
    <d v="2016-04-10T20:15:06"/>
    <x v="1121"/>
    <x v="3"/>
    <b v="0"/>
    <n v="0"/>
    <b v="0"/>
    <s v="music/faith"/>
    <e v="#DIV/0!"/>
    <x v="4"/>
    <s v="faith"/>
  </r>
  <r>
    <n v="0"/>
    <n v="1731"/>
    <s v="Sam Cox Band First Christian Tour"/>
    <s v="We are a Christin Worship band looking to midwest tour. God Bless!"/>
    <n v="1000"/>
    <n v="0"/>
    <x v="2"/>
    <s v="US"/>
    <s v="USD"/>
    <n v="1434034800"/>
    <d v="2015-10-24T21:06:23"/>
    <n v="1432849552"/>
    <d v="2015-09-24T21:06:23"/>
    <x v="791"/>
    <x v="1"/>
    <b v="0"/>
    <n v="0"/>
    <b v="0"/>
    <s v="music/faith"/>
    <e v="#DIV/0!"/>
    <x v="4"/>
    <s v="faith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5-06-11T10:00:00"/>
    <n v="1447777481"/>
    <d v="2015-05-28T16:45:52"/>
    <x v="881"/>
    <x v="1"/>
    <b v="0"/>
    <n v="0"/>
    <b v="0"/>
    <s v="music/faith"/>
    <e v="#DIV/0!"/>
    <x v="4"/>
    <s v="faith"/>
  </r>
  <r>
    <n v="0"/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1-16T00:00:00"/>
    <n v="1472746374"/>
    <d v="2015-11-17T11:24:41"/>
    <x v="781"/>
    <x v="1"/>
    <b v="0"/>
    <n v="0"/>
    <b v="0"/>
    <s v="music/faith"/>
    <e v="#DIV/0!"/>
    <x v="4"/>
    <s v="faith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6-09-13T16:30:00"/>
    <n v="1428454356"/>
    <d v="2016-09-01T11:12:54"/>
    <x v="773"/>
    <x v="3"/>
    <b v="0"/>
    <n v="1"/>
    <b v="0"/>
    <s v="music/faith"/>
    <n v="1"/>
    <x v="4"/>
    <s v="faith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5-05-07T19:52:36"/>
    <n v="1468006345"/>
    <d v="2015-04-07T19:52:36"/>
    <x v="303"/>
    <x v="1"/>
    <b v="0"/>
    <n v="2"/>
    <b v="0"/>
    <s v="music/faith"/>
    <n v="55"/>
    <x v="4"/>
    <s v="faith"/>
  </r>
  <r>
    <n v="7.3333333333333332E-3"/>
    <n v="1736"/>
    <s v="In His Presence"/>
    <s v="A unique meditative album reflecting on the life of Christ, inviting Him into your presence"/>
    <n v="3000"/>
    <n v="22"/>
    <x v="2"/>
    <s v="US"/>
    <s v="USD"/>
    <n v="1447018833"/>
    <d v="2016-08-07T14:32:25"/>
    <n v="1444423233"/>
    <d v="2016-07-08T14:32:25"/>
    <x v="305"/>
    <x v="3"/>
    <b v="0"/>
    <n v="1"/>
    <b v="0"/>
    <s v="music/faith"/>
    <n v="22"/>
    <x v="4"/>
    <s v="faith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11-08T16:40:33"/>
    <n v="1434840392"/>
    <d v="2015-10-09T15:40:33"/>
    <x v="33"/>
    <x v="1"/>
    <b v="0"/>
    <n v="15"/>
    <b v="0"/>
    <s v="music/faith"/>
    <n v="56.666666666666664"/>
    <x v="4"/>
    <s v="faith"/>
  </r>
  <r>
    <n v="4.0000000000000001E-3"/>
    <n v="1738"/>
    <s v="The Flashing Lights"/>
    <s v="Music that inspires and gives hope for overcoming and change. And it is good music."/>
    <n v="5000"/>
    <n v="20"/>
    <x v="2"/>
    <s v="US"/>
    <s v="USD"/>
    <n v="1412283542"/>
    <d v="2015-07-20T17:46:32"/>
    <n v="1409691542"/>
    <d v="2015-06-20T17:46:32"/>
    <x v="20"/>
    <x v="1"/>
    <b v="0"/>
    <n v="1"/>
    <b v="0"/>
    <s v="music/faith"/>
    <n v="20"/>
    <x v="4"/>
    <s v="faith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4-10-02T15:59:02"/>
    <n v="1457297932"/>
    <d v="2014-09-02T15:59:02"/>
    <x v="1122"/>
    <x v="4"/>
    <b v="0"/>
    <n v="1"/>
    <b v="0"/>
    <s v="music/faith"/>
    <n v="1"/>
    <x v="4"/>
    <s v="faith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6-05-04T14:58:52"/>
    <n v="1434483422"/>
    <d v="2016-03-06T15:58:52"/>
    <x v="1123"/>
    <x v="3"/>
    <b v="0"/>
    <n v="0"/>
    <b v="0"/>
    <s v="music/faith"/>
    <e v="#DIV/0!"/>
    <x v="4"/>
    <s v="faith"/>
  </r>
  <r>
    <n v="1.1083333333333334"/>
    <n v="1741"/>
    <s v="Caught off Guard"/>
    <s v="A photo journal documenting my experiences and travels across New Zealand"/>
    <n v="1200"/>
    <n v="1330"/>
    <x v="0"/>
    <s v="GB"/>
    <s v="GBP"/>
    <n v="1433948671"/>
    <d v="2015-07-16T14:37:02"/>
    <n v="1430060671"/>
    <d v="2015-06-16T14:37:02"/>
    <x v="154"/>
    <x v="1"/>
    <b v="0"/>
    <n v="52"/>
    <b v="1"/>
    <s v="photography/photobooks"/>
    <n v="25.576923076923077"/>
    <x v="8"/>
    <s v="photobooks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5-06-10T10:04:31"/>
    <n v="1481058170"/>
    <d v="2015-04-26T10:04:31"/>
    <x v="1124"/>
    <x v="1"/>
    <b v="0"/>
    <n v="34"/>
    <b v="1"/>
    <s v="photography/photobooks"/>
    <n v="63.970588235294116"/>
    <x v="8"/>
    <s v="photobooks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7-01-07T16:00:00"/>
    <n v="1470348775"/>
    <d v="2016-12-06T16:02:50"/>
    <x v="1125"/>
    <x v="3"/>
    <b v="0"/>
    <n v="67"/>
    <b v="1"/>
    <s v="photography/photobooks"/>
    <n v="89.925373134328353"/>
    <x v="8"/>
    <s v="photobooks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6-08-26T22:59:00"/>
    <n v="1421937077"/>
    <d v="2016-08-04T17:12:55"/>
    <x v="754"/>
    <x v="3"/>
    <b v="0"/>
    <n v="70"/>
    <b v="1"/>
    <s v="photography/photobooks"/>
    <n v="93.071428571428569"/>
    <x v="8"/>
    <s v="photobooks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5-03-08T08:31:17"/>
    <n v="1479276838"/>
    <d v="2015-01-22T09:31:17"/>
    <x v="1126"/>
    <x v="1"/>
    <b v="0"/>
    <n v="89"/>
    <b v="1"/>
    <s v="photography/photobooks"/>
    <n v="89.674157303370791"/>
    <x v="8"/>
    <s v="photobooks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2-21T21:00:00"/>
    <n v="1477368867"/>
    <d v="2016-11-16T01:13:58"/>
    <x v="618"/>
    <x v="3"/>
    <b v="0"/>
    <n v="107"/>
    <b v="1"/>
    <s v="photography/photobooks"/>
    <n v="207.61682242990653"/>
    <x v="8"/>
    <s v="photobooks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6-11-23T21:00:00"/>
    <n v="1444904830"/>
    <d v="2016-10-24T23:14:27"/>
    <x v="1127"/>
    <x v="3"/>
    <b v="0"/>
    <n v="159"/>
    <b v="1"/>
    <s v="photography/photobooks"/>
    <n v="59.408805031446541"/>
    <x v="8"/>
    <s v="photobooks"/>
  </r>
  <r>
    <n v="1.29948"/>
    <n v="1748"/>
    <s v="So It Is: Vancouver"/>
    <s v="Telling the story of the city through remarkable people who live in Vancouver today."/>
    <n v="50000"/>
    <n v="64974"/>
    <x v="0"/>
    <s v="CA"/>
    <s v="CAD"/>
    <n v="1441234143"/>
    <d v="2015-11-13T10:00:00"/>
    <n v="1438642143"/>
    <d v="2015-10-15T05:27:10"/>
    <x v="313"/>
    <x v="1"/>
    <b v="0"/>
    <n v="181"/>
    <b v="1"/>
    <s v="photography/photobooks"/>
    <n v="358.97237569060775"/>
    <x v="8"/>
    <s v="photobooks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5-09-02T17:49:03"/>
    <n v="1485213921"/>
    <d v="2015-08-03T17:49:03"/>
    <x v="1038"/>
    <x v="1"/>
    <b v="0"/>
    <n v="131"/>
    <b v="1"/>
    <s v="photography/photobooks"/>
    <n v="94.736641221374043"/>
    <x v="8"/>
    <s v="photobooks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7-03-01T14:00:00"/>
    <n v="1458936304"/>
    <d v="2017-01-23T18:25:21"/>
    <x v="1128"/>
    <x v="2"/>
    <b v="0"/>
    <n v="125"/>
    <b v="1"/>
    <s v="photography/photobooks"/>
    <n v="80.647999999999996"/>
    <x v="8"/>
    <s v="photobooks"/>
  </r>
  <r>
    <n v="1.0289999999999999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6-04-19T15:05:04"/>
    <n v="1424198723"/>
    <d v="2016-03-25T15:05:04"/>
    <x v="1129"/>
    <x v="3"/>
    <b v="0"/>
    <n v="61"/>
    <b v="1"/>
    <s v="photography/photobooks"/>
    <n v="168.68852459016392"/>
    <x v="8"/>
    <s v="photobooks"/>
  </r>
  <r>
    <n v="2.6016666666666666"/>
    <n v="1752"/>
    <s v="Adfectus Book"/>
    <s v="A little book of calm, in picture form, that will soothe the soul and un-furrow the brow."/>
    <n v="1200"/>
    <n v="3122"/>
    <x v="0"/>
    <s v="GB"/>
    <s v="GBP"/>
    <n v="1476425082"/>
    <d v="2015-03-19T12:45:23"/>
    <n v="1473833082"/>
    <d v="2015-02-17T13:45:23"/>
    <x v="137"/>
    <x v="1"/>
    <b v="0"/>
    <n v="90"/>
    <b v="1"/>
    <s v="photography/photobooks"/>
    <n v="34.68888888888889"/>
    <x v="8"/>
    <s v="photobooks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10-14T01:04:42"/>
    <n v="1455991168"/>
    <d v="2016-09-14T01:04:42"/>
    <x v="1130"/>
    <x v="3"/>
    <b v="0"/>
    <n v="35"/>
    <b v="1"/>
    <s v="photography/photobooks"/>
    <n v="462.85714285714283"/>
    <x v="8"/>
    <s v="photobooks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6-03-21T11:59:28"/>
    <n v="1425502953"/>
    <d v="2016-02-20T12:59:28"/>
    <x v="1131"/>
    <x v="3"/>
    <b v="0"/>
    <n v="90"/>
    <b v="1"/>
    <s v="photography/photobooks"/>
    <n v="104.38888888888889"/>
    <x v="8"/>
    <s v="photobooks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04-03T15:02:33"/>
    <n v="1441479361"/>
    <d v="2015-03-04T16:02:33"/>
    <x v="125"/>
    <x v="1"/>
    <b v="0"/>
    <n v="4"/>
    <b v="1"/>
    <s v="photography/photobooks"/>
    <n v="7.5"/>
    <x v="8"/>
    <s v="photobooks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5-10-05T13:56:01"/>
    <n v="1468987269"/>
    <d v="2015-09-05T13:56:01"/>
    <x v="1132"/>
    <x v="1"/>
    <b v="0"/>
    <n v="120"/>
    <b v="1"/>
    <s v="photography/photobooks"/>
    <n v="47.13"/>
    <x v="8"/>
    <s v="photobooks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6-08-28T23:01:09"/>
    <n v="1483041083"/>
    <d v="2016-07-19T23:01:09"/>
    <x v="173"/>
    <x v="3"/>
    <b v="0"/>
    <n v="14"/>
    <b v="1"/>
    <s v="photography/photobooks"/>
    <n v="414.28571428571428"/>
    <x v="8"/>
    <s v="photobooks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7-01-28T14:29:00"/>
    <n v="1463352992"/>
    <d v="2016-12-29T14:51:23"/>
    <x v="607"/>
    <x v="3"/>
    <b v="0"/>
    <n v="27"/>
    <b v="1"/>
    <s v="photography/photobooks"/>
    <n v="42.481481481481481"/>
    <x v="8"/>
    <s v="photobooks"/>
  </r>
  <r>
    <n v="1.0660000000000001"/>
    <n v="1759"/>
    <s v="Death Valley"/>
    <s v="Death Valley will be the first photo book of Andi State"/>
    <n v="5000"/>
    <n v="5330"/>
    <x v="0"/>
    <s v="US"/>
    <s v="USD"/>
    <n v="1427309629"/>
    <d v="2016-07-14T17:56:32"/>
    <n v="1425585229"/>
    <d v="2016-05-15T17:56:32"/>
    <x v="1133"/>
    <x v="3"/>
    <b v="0"/>
    <n v="49"/>
    <b v="1"/>
    <s v="photography/photobooks"/>
    <n v="108.77551020408163"/>
    <x v="8"/>
    <s v="photobooks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5-03-25T13:53:49"/>
    <n v="1454688513"/>
    <d v="2015-03-05T14:53:49"/>
    <x v="36"/>
    <x v="1"/>
    <b v="0"/>
    <n v="102"/>
    <b v="1"/>
    <s v="photography/photobooks"/>
    <n v="81.098039215686271"/>
    <x v="8"/>
    <s v="photobooks"/>
  </r>
  <r>
    <n v="1.55"/>
    <n v="1761"/>
    <s v="I Wanted To See Boobs"/>
    <s v="A hardcover photobook telling the naked truth of a young photographers journey."/>
    <n v="100"/>
    <n v="155"/>
    <x v="0"/>
    <s v="GB"/>
    <s v="GBP"/>
    <n v="1442065060"/>
    <d v="2016-02-25T11:08:33"/>
    <n v="1437745060"/>
    <d v="2016-02-05T11:08:33"/>
    <x v="3"/>
    <x v="3"/>
    <b v="0"/>
    <n v="3"/>
    <b v="1"/>
    <s v="photography/photobooks"/>
    <n v="51.666666666666664"/>
    <x v="8"/>
    <s v="photobooks"/>
  </r>
  <r>
    <n v="8.85"/>
    <n v="1762"/>
    <s v="&quot;The Naked Pixel&quot; Ali Pakele"/>
    <s v="Project rewards $25 gets you 190+ digital images"/>
    <n v="100"/>
    <n v="885"/>
    <x v="0"/>
    <s v="US"/>
    <s v="USD"/>
    <n v="1457739245"/>
    <d v="2015-09-12T08:37:40"/>
    <n v="1455147245"/>
    <d v="2015-07-24T08:37:40"/>
    <x v="553"/>
    <x v="1"/>
    <b v="0"/>
    <n v="25"/>
    <b v="1"/>
    <s v="photography/photobooks"/>
    <n v="35.4"/>
    <x v="8"/>
    <s v="photobooks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03-11T18:34:05"/>
    <n v="1474663840"/>
    <d v="2016-02-10T18:34:05"/>
    <x v="948"/>
    <x v="3"/>
    <b v="0"/>
    <n v="118"/>
    <b v="1"/>
    <s v="photography/photobooks"/>
    <n v="103.63559322033899"/>
    <x v="8"/>
    <s v="photobooks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6-10-23T15:50:40"/>
    <n v="1404560379"/>
    <d v="2016-09-23T15:50:40"/>
    <x v="555"/>
    <x v="3"/>
    <b v="1"/>
    <n v="39"/>
    <b v="0"/>
    <s v="photography/photobooks"/>
    <n v="55.282051282051285"/>
    <x v="8"/>
    <s v="photobooks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03T06:39:39"/>
    <n v="1405380712"/>
    <d v="2014-07-05T06:39:39"/>
    <x v="172"/>
    <x v="4"/>
    <b v="1"/>
    <n v="103"/>
    <b v="0"/>
    <s v="photography/photobooks"/>
    <n v="72.16970873786407"/>
    <x v="8"/>
    <s v="photobooks"/>
  </r>
  <r>
    <n v="0"/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13T18:31:52"/>
    <n v="1407184688"/>
    <d v="2014-07-14T18:31:52"/>
    <x v="156"/>
    <x v="4"/>
    <b v="1"/>
    <n v="0"/>
    <b v="0"/>
    <s v="photography/photobooks"/>
    <e v="#DIV/0!"/>
    <x v="8"/>
    <s v="photobooks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25T15:38:08"/>
    <n v="1404488884"/>
    <d v="2014-08-04T15:38:08"/>
    <x v="164"/>
    <x v="4"/>
    <b v="1"/>
    <n v="39"/>
    <b v="0"/>
    <s v="photography/photobooks"/>
    <n v="58.615384615384613"/>
    <x v="8"/>
    <s v="photobooks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8-03T10:48:04"/>
    <n v="1406640444"/>
    <d v="2014-07-04T10:48:04"/>
    <x v="1134"/>
    <x v="4"/>
    <b v="1"/>
    <n v="15"/>
    <b v="0"/>
    <s v="photography/photobooks"/>
    <n v="12.466666666666667"/>
    <x v="8"/>
    <s v="photobooks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4-09-27T08:27:24"/>
    <n v="1418585959"/>
    <d v="2014-07-29T08:27:24"/>
    <x v="807"/>
    <x v="4"/>
    <b v="1"/>
    <n v="22"/>
    <b v="0"/>
    <s v="photography/photobooks"/>
    <n v="49.136363636363633"/>
    <x v="8"/>
    <s v="photobooks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5-01-13T14:39:19"/>
    <n v="1410288194"/>
    <d v="2014-12-14T14:39:19"/>
    <x v="1135"/>
    <x v="4"/>
    <b v="1"/>
    <n v="92"/>
    <b v="0"/>
    <s v="photography/photobooks"/>
    <n v="150.5"/>
    <x v="8"/>
    <s v="photobooks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14T13:43:14"/>
    <n v="1411515040"/>
    <d v="2014-09-09T13:43:14"/>
    <x v="548"/>
    <x v="4"/>
    <b v="1"/>
    <n v="25"/>
    <b v="0"/>
    <s v="photography/photobooks"/>
    <n v="35.799999999999997"/>
    <x v="8"/>
    <s v="photobooks"/>
  </r>
  <r>
    <n v="0.156"/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10-23T18:30:40"/>
    <n v="1399482836"/>
    <d v="2014-09-23T18:30:40"/>
    <x v="130"/>
    <x v="4"/>
    <b v="1"/>
    <n v="19"/>
    <b v="0"/>
    <s v="photography/photobooks"/>
    <n v="45.157894736842103"/>
    <x v="8"/>
    <s v="photobooks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4-07-06T12:13:56"/>
    <n v="1417803298"/>
    <d v="2014-05-07T12:13:56"/>
    <x v="912"/>
    <x v="4"/>
    <b v="1"/>
    <n v="19"/>
    <b v="0"/>
    <s v="photography/photobooks"/>
    <n v="98.78947368421052"/>
    <x v="8"/>
    <s v="photobooks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5-01-19T13:14:58"/>
    <n v="1413609292"/>
    <d v="2014-12-05T13:14:58"/>
    <x v="1136"/>
    <x v="4"/>
    <b v="1"/>
    <n v="13"/>
    <b v="0"/>
    <s v="photography/photobooks"/>
    <n v="88.307692307692307"/>
    <x v="8"/>
    <s v="photobooks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1-29T09:59:00"/>
    <n v="1410305160"/>
    <d v="2014-10-18T00:14:52"/>
    <x v="1137"/>
    <x v="4"/>
    <b v="1"/>
    <n v="124"/>
    <b v="0"/>
    <s v="photography/photobooks"/>
    <n v="170.62903225806451"/>
    <x v="8"/>
    <s v="photobooks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4T18:26:00"/>
    <n v="1411513071"/>
    <d v="2014-09-09T18:26:00"/>
    <x v="548"/>
    <x v="4"/>
    <b v="1"/>
    <n v="4"/>
    <b v="0"/>
    <s v="photography/photobooks"/>
    <n v="83.75"/>
    <x v="8"/>
    <s v="photobooks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4-10-29T17:57:51"/>
    <n v="1421829253"/>
    <d v="2014-09-23T17:57:51"/>
    <x v="130"/>
    <x v="4"/>
    <b v="1"/>
    <n v="10"/>
    <b v="0"/>
    <s v="photography/photobooks"/>
    <n v="65.099999999999994"/>
    <x v="8"/>
    <s v="photobooks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2-20T03:34:13"/>
    <n v="1423600995"/>
    <d v="2015-01-21T03:34:13"/>
    <x v="692"/>
    <x v="1"/>
    <b v="1"/>
    <n v="15"/>
    <b v="0"/>
    <s v="photography/photobooks"/>
    <n v="66.333333333333329"/>
    <x v="8"/>
    <s v="photobooks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5-03-27T14:43:15"/>
    <n v="1470242180"/>
    <d v="2015-02-10T15:43:15"/>
    <x v="552"/>
    <x v="1"/>
    <b v="1"/>
    <n v="38"/>
    <b v="0"/>
    <s v="photography/photobooks"/>
    <n v="104.89473684210526"/>
    <x v="8"/>
    <s v="photobooks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9-02T11:36:20"/>
    <n v="1462285510"/>
    <d v="2016-08-03T11:36:20"/>
    <x v="316"/>
    <x v="3"/>
    <b v="1"/>
    <n v="152"/>
    <b v="0"/>
    <s v="photography/photobooks"/>
    <n v="78.440789473684205"/>
    <x v="8"/>
    <s v="photobooks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7-02T09:25:10"/>
    <n v="1471272545"/>
    <d v="2016-05-03T09:25:10"/>
    <x v="1138"/>
    <x v="3"/>
    <b v="1"/>
    <n v="24"/>
    <b v="0"/>
    <s v="photography/photobooks"/>
    <n v="59.041666666666664"/>
    <x v="8"/>
    <s v="photobooks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9-15T09:49:05"/>
    <n v="1453211289"/>
    <d v="2016-08-15T09:49:05"/>
    <x v="805"/>
    <x v="3"/>
    <b v="1"/>
    <n v="76"/>
    <b v="0"/>
    <s v="photography/photobooks"/>
    <n v="71.34210526315789"/>
    <x v="8"/>
    <s v="photobooks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6-02-21T08:48:09"/>
    <n v="1429656478"/>
    <d v="2016-01-19T08:48:09"/>
    <x v="493"/>
    <x v="3"/>
    <b v="1"/>
    <n v="185"/>
    <b v="0"/>
    <s v="photography/photobooks"/>
    <n v="51.227027027027027"/>
    <x v="8"/>
    <s v="photobooks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5-21T17:47:58"/>
    <n v="1419954240"/>
    <d v="2015-04-21T17:47:58"/>
    <x v="149"/>
    <x v="1"/>
    <b v="1"/>
    <n v="33"/>
    <b v="0"/>
    <s v="photography/photobooks"/>
    <n v="60.242424242424242"/>
    <x v="8"/>
    <s v="photobooks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5-01-30T22:25:00"/>
    <n v="1410750855"/>
    <d v="2014-12-30T10:44:00"/>
    <x v="1139"/>
    <x v="4"/>
    <b v="1"/>
    <n v="108"/>
    <b v="0"/>
    <s v="photography/photobooks"/>
    <n v="44.935185185185183"/>
    <x v="8"/>
    <s v="photobooks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0-15T19:00:00"/>
    <n v="1416057177"/>
    <d v="2014-09-14T22:14:15"/>
    <x v="1140"/>
    <x v="4"/>
    <b v="1"/>
    <n v="29"/>
    <b v="0"/>
    <s v="photography/photobooks"/>
    <n v="31.206896551724139"/>
    <x v="8"/>
    <s v="photobooks"/>
  </r>
  <r>
    <n v="0.15329999999999999"/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4-12-15T08:12:57"/>
    <n v="1425570237"/>
    <d v="2014-11-15T08:12:57"/>
    <x v="851"/>
    <x v="4"/>
    <b v="1"/>
    <n v="24"/>
    <b v="0"/>
    <s v="photography/photobooks"/>
    <n v="63.875"/>
    <x v="8"/>
    <s v="photobooks"/>
  </r>
  <r>
    <n v="1.3818181818181818E-2"/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5-04-04T09:43:57"/>
    <n v="1412203542"/>
    <d v="2015-03-05T10:43:57"/>
    <x v="36"/>
    <x v="1"/>
    <b v="1"/>
    <n v="4"/>
    <b v="0"/>
    <s v="photography/photobooks"/>
    <n v="19"/>
    <x v="8"/>
    <s v="photobooks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4-10-31T17:45:42"/>
    <n v="1415858403"/>
    <d v="2014-10-01T17:45:42"/>
    <x v="471"/>
    <x v="4"/>
    <b v="1"/>
    <n v="4"/>
    <b v="0"/>
    <s v="photography/photobooks"/>
    <n v="10"/>
    <x v="8"/>
    <s v="photobooks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1-12T01:00:03"/>
    <n v="1420560678"/>
    <d v="2014-11-13T01:00:03"/>
    <x v="1056"/>
    <x v="4"/>
    <b v="1"/>
    <n v="15"/>
    <b v="0"/>
    <s v="photography/photobooks"/>
    <n v="109.06666666666666"/>
    <x v="8"/>
    <s v="photobooks"/>
  </r>
  <r>
    <n v="3.5666666666666666E-2"/>
    <n v="1791"/>
    <s v="disCover: Napoli"/>
    <s v="For the love of street photography and the beauty of traditional cultures in southern Italy."/>
    <n v="3000"/>
    <n v="107"/>
    <x v="2"/>
    <s v="GB"/>
    <s v="GBP"/>
    <n v="1422553565"/>
    <d v="2015-02-05T11:11:18"/>
    <n v="1417369565"/>
    <d v="2015-01-06T11:11:18"/>
    <x v="1141"/>
    <x v="1"/>
    <b v="1"/>
    <n v="4"/>
    <b v="0"/>
    <s v="photography/photobooks"/>
    <n v="26.75"/>
    <x v="8"/>
    <s v="photobooks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1-29T12:46:05"/>
    <n v="1435970682"/>
    <d v="2014-11-30T12:46:05"/>
    <x v="188"/>
    <x v="4"/>
    <b v="1"/>
    <n v="139"/>
    <b v="0"/>
    <s v="photography/photobooks"/>
    <n v="109.93525179856115"/>
    <x v="8"/>
    <s v="photobooks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5-08-10T01:59:00"/>
    <n v="1414531440"/>
    <d v="2015-07-03T19:44:42"/>
    <x v="950"/>
    <x v="1"/>
    <b v="1"/>
    <n v="2"/>
    <b v="0"/>
    <s v="photography/photobooks"/>
    <n v="20"/>
    <x v="8"/>
    <s v="photobooks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4-11-27T17:24:00"/>
    <n v="1420636422"/>
    <d v="2014-10-28T16:24:00"/>
    <x v="584"/>
    <x v="4"/>
    <b v="1"/>
    <n v="18"/>
    <b v="0"/>
    <s v="photography/photobooks"/>
    <n v="55.388888888888886"/>
    <x v="8"/>
    <s v="photobooks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5-02-11T08:13:42"/>
    <n v="1473922541"/>
    <d v="2015-01-07T08:13:42"/>
    <x v="802"/>
    <x v="1"/>
    <b v="1"/>
    <n v="81"/>
    <b v="0"/>
    <s v="photography/photobooks"/>
    <n v="133.90123456790124"/>
    <x v="8"/>
    <s v="photobooks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10-14T11:00:00"/>
    <n v="1464172366"/>
    <d v="2016-09-15T01:55:41"/>
    <x v="126"/>
    <x v="3"/>
    <b v="1"/>
    <n v="86"/>
    <b v="0"/>
    <s v="photography/photobooks"/>
    <n v="48.720930232558139"/>
    <x v="8"/>
    <s v="photobooks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07-24T05:32:46"/>
    <n v="1479217189"/>
    <d v="2016-05-25T05:32:46"/>
    <x v="8"/>
    <x v="3"/>
    <b v="1"/>
    <n v="140"/>
    <b v="0"/>
    <s v="photography/photobooks"/>
    <n v="48.25"/>
    <x v="8"/>
    <s v="photobooks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12-15T08:39:49"/>
    <n v="1449388233"/>
    <d v="2016-11-15T08:39:49"/>
    <x v="1142"/>
    <x v="3"/>
    <b v="1"/>
    <n v="37"/>
    <b v="0"/>
    <s v="photography/photobooks"/>
    <n v="58.972972972972975"/>
    <x v="8"/>
    <s v="photobooks"/>
  </r>
  <r>
    <n v="1.7457500000000001E-2"/>
    <n v="1799"/>
    <s v="The UnDiscovered Image"/>
    <s v="The UnDiscovered Image, a monthly publication dedicated to photographers."/>
    <n v="4000"/>
    <n v="69.83"/>
    <x v="2"/>
    <s v="GB"/>
    <s v="GBP"/>
    <n v="1415740408"/>
    <d v="2016-02-04T02:50:33"/>
    <n v="1414008808"/>
    <d v="2015-12-06T02:50:33"/>
    <x v="1143"/>
    <x v="1"/>
    <b v="1"/>
    <n v="6"/>
    <b v="0"/>
    <s v="photography/photobooks"/>
    <n v="11.638333333333334"/>
    <x v="8"/>
    <s v="photobooks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4-11-11T16:13:28"/>
    <n v="1473517970"/>
    <d v="2014-10-22T15:13:28"/>
    <x v="323"/>
    <x v="4"/>
    <b v="1"/>
    <n v="113"/>
    <b v="0"/>
    <s v="photography/photobooks"/>
    <n v="83.716814159292042"/>
    <x v="8"/>
    <s v="photobooks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6-10-10T09:32:50"/>
    <n v="1447429868"/>
    <d v="2016-09-10T09:32:50"/>
    <x v="1144"/>
    <x v="3"/>
    <b v="1"/>
    <n v="37"/>
    <b v="0"/>
    <s v="photography/photobooks"/>
    <n v="63.648648648648646"/>
    <x v="8"/>
    <s v="photobooks"/>
  </r>
  <r>
    <n v="0.48485714285714288"/>
    <n v="1802"/>
    <s v="Out Of The Dark"/>
    <s v="Inner Darkness turned into a photobook. Personal work i shot during my recovery...in Berlin."/>
    <n v="3500"/>
    <n v="1697"/>
    <x v="2"/>
    <s v="DE"/>
    <s v="EUR"/>
    <n v="1435442340"/>
    <d v="2015-12-15T07:10:00"/>
    <n v="1433416830"/>
    <d v="2015-11-13T10:51:08"/>
    <x v="484"/>
    <x v="1"/>
    <b v="1"/>
    <n v="18"/>
    <b v="0"/>
    <s v="photography/photobooks"/>
    <n v="94.277777777777771"/>
    <x v="8"/>
    <s v="photobooks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6-27T16:59:00"/>
    <n v="1421199782"/>
    <d v="2015-06-04T06:20:30"/>
    <x v="1145"/>
    <x v="1"/>
    <b v="1"/>
    <n v="75"/>
    <b v="0"/>
    <s v="photography/photobooks"/>
    <n v="71.86666666666666"/>
    <x v="8"/>
    <s v="photobooks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02-13T20:43:02"/>
    <n v="1444061804"/>
    <d v="2015-01-13T20:43:02"/>
    <x v="1050"/>
    <x v="1"/>
    <b v="1"/>
    <n v="52"/>
    <b v="0"/>
    <s v="photography/photobooks"/>
    <n v="104.84615384615384"/>
    <x v="8"/>
    <s v="photobooks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1-14T12:16:44"/>
    <n v="1441048658"/>
    <d v="2015-10-05T11:16:44"/>
    <x v="468"/>
    <x v="1"/>
    <b v="1"/>
    <n v="122"/>
    <b v="0"/>
    <s v="photography/photobooks"/>
    <n v="67.139344262295083"/>
    <x v="8"/>
    <s v="photobooks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5-10-02T13:00:00"/>
    <n v="1409066349"/>
    <d v="2015-08-31T14:17:38"/>
    <x v="522"/>
    <x v="1"/>
    <b v="1"/>
    <n v="8"/>
    <b v="0"/>
    <s v="photography/photobooks"/>
    <n v="73.875"/>
    <x v="8"/>
    <s v="photobooks"/>
  </r>
  <r>
    <n v="0.1106"/>
    <n v="1807"/>
    <s v="Anywhere but Here"/>
    <s v="I want to explore alternative cultures and lifestyles in America."/>
    <n v="5000"/>
    <n v="553"/>
    <x v="2"/>
    <s v="US"/>
    <s v="USD"/>
    <n v="1411868313"/>
    <d v="2014-09-30T10:19:09"/>
    <n v="1409276313"/>
    <d v="2014-08-26T10:19:09"/>
    <x v="549"/>
    <x v="4"/>
    <b v="1"/>
    <n v="8"/>
    <b v="0"/>
    <s v="photography/photobooks"/>
    <n v="69.125"/>
    <x v="8"/>
    <s v="photobooks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4-09-27T20:38:33"/>
    <n v="1483806030"/>
    <d v="2014-08-28T20:38:33"/>
    <x v="1146"/>
    <x v="4"/>
    <b v="1"/>
    <n v="96"/>
    <b v="0"/>
    <s v="photography/photobooks"/>
    <n v="120.77083333333333"/>
    <x v="8"/>
    <s v="photobooks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7-02-11T11:20:30"/>
    <n v="1422222439"/>
    <d v="2017-01-07T11:20:30"/>
    <x v="765"/>
    <x v="2"/>
    <b v="1"/>
    <n v="9"/>
    <b v="0"/>
    <s v="photography/photobooks"/>
    <n v="42.222222222222221"/>
    <x v="8"/>
    <s v="photobooks"/>
  </r>
  <r>
    <n v="3.3333333333333333E-2"/>
    <n v="1810"/>
    <s v="Film Speed"/>
    <s v="Film Speed is a series of Zines focusing on architecture shot completely on 35 and 120mm film."/>
    <n v="450"/>
    <n v="15"/>
    <x v="2"/>
    <s v="US"/>
    <s v="USD"/>
    <n v="1408657826"/>
    <d v="2015-03-01T16:47:19"/>
    <n v="1407621026"/>
    <d v="2015-01-25T16:47:19"/>
    <x v="1147"/>
    <x v="1"/>
    <b v="0"/>
    <n v="2"/>
    <b v="0"/>
    <s v="photography/photobooks"/>
    <n v="7.5"/>
    <x v="8"/>
    <s v="photobooks"/>
  </r>
  <r>
    <n v="7.407407407407407E-4"/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08-21T16:50:26"/>
    <n v="1408962270"/>
    <d v="2014-08-09T16:50:26"/>
    <x v="1148"/>
    <x v="4"/>
    <b v="0"/>
    <n v="26"/>
    <b v="0"/>
    <s v="photography/photobooks"/>
    <n v="1.5384615384615385"/>
    <x v="8"/>
    <s v="photobooks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4-10-23T23:00:00"/>
    <n v="1464939536"/>
    <d v="2014-08-25T05:24:30"/>
    <x v="862"/>
    <x v="4"/>
    <b v="0"/>
    <n v="23"/>
    <b v="0"/>
    <s v="photography/photobooks"/>
    <n v="37.608695652173914"/>
    <x v="8"/>
    <s v="photobooks"/>
  </r>
  <r>
    <n v="0"/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6-07-03T02:38:56"/>
    <n v="1404940812"/>
    <d v="2016-06-03T02:38:56"/>
    <x v="983"/>
    <x v="3"/>
    <b v="0"/>
    <n v="0"/>
    <b v="0"/>
    <s v="photography/photobooks"/>
    <e v="#DIV/0!"/>
    <x v="8"/>
    <s v="photobooks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4-08-08T16:20:12"/>
    <n v="1422516736"/>
    <d v="2014-07-09T16:20:12"/>
    <x v="601"/>
    <x v="4"/>
    <b v="0"/>
    <n v="140"/>
    <b v="0"/>
    <s v="photography/photobooks"/>
    <n v="42.157142857142858"/>
    <x v="8"/>
    <s v="photobooks"/>
  </r>
  <r>
    <n v="0"/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2-28T02:32:16"/>
    <n v="1434577537"/>
    <d v="2015-01-29T02:32:16"/>
    <x v="48"/>
    <x v="1"/>
    <b v="0"/>
    <n v="0"/>
    <b v="0"/>
    <s v="photography/photobooks"/>
    <e v="#DIV/0!"/>
    <x v="8"/>
    <s v="photobooks"/>
  </r>
  <r>
    <n v="2.036E-2"/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5-07-01T16:45:37"/>
    <n v="1467061303"/>
    <d v="2015-06-17T16:45:37"/>
    <x v="952"/>
    <x v="1"/>
    <b v="0"/>
    <n v="6"/>
    <b v="0"/>
    <s v="photography/photobooks"/>
    <n v="84.833333333333329"/>
    <x v="8"/>
    <s v="photobooks"/>
  </r>
  <r>
    <n v="0.52327777777777773"/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6-07-25T14:00:00"/>
    <n v="1480607607"/>
    <d v="2016-06-27T16:01:43"/>
    <x v="347"/>
    <x v="3"/>
    <b v="0"/>
    <n v="100"/>
    <b v="0"/>
    <s v="photography/photobooks"/>
    <n v="94.19"/>
    <x v="8"/>
    <s v="photobooks"/>
  </r>
  <r>
    <n v="0"/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7-01-30T01:59:00"/>
    <n v="1425447450"/>
    <d v="2016-12-01T10:53:27"/>
    <x v="849"/>
    <x v="3"/>
    <b v="0"/>
    <n v="0"/>
    <b v="0"/>
    <s v="photography/photobooks"/>
    <e v="#DIV/0!"/>
    <x v="8"/>
    <s v="photobooks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5-04-02T23:37:30"/>
    <n v="1404151396"/>
    <d v="2015-03-04T00:37:30"/>
    <x v="125"/>
    <x v="1"/>
    <b v="0"/>
    <n v="4"/>
    <b v="0"/>
    <s v="photography/photobooks"/>
    <n v="6.25"/>
    <x v="8"/>
    <s v="photobooks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4-07-30T13:03:16"/>
    <n v="1425261690"/>
    <d v="2014-06-30T13:03:16"/>
    <x v="1149"/>
    <x v="4"/>
    <b v="0"/>
    <n v="8"/>
    <b v="0"/>
    <s v="photography/photobooks"/>
    <n v="213.375"/>
    <x v="8"/>
    <s v="photobooks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5-03-31T20:01:30"/>
    <n v="1326872367"/>
    <d v="2015-03-01T21:01:30"/>
    <x v="934"/>
    <x v="1"/>
    <b v="0"/>
    <n v="57"/>
    <b v="1"/>
    <s v="music/rock"/>
    <n v="59.162280701754383"/>
    <x v="4"/>
    <s v="rock"/>
  </r>
  <r>
    <n v="1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2-03-03T02:39:27"/>
    <n v="1388084862"/>
    <d v="2012-01-18T02:39:27"/>
    <x v="1150"/>
    <x v="6"/>
    <b v="0"/>
    <n v="11"/>
    <b v="1"/>
    <s v="music/rock"/>
    <n v="27.272727272727273"/>
    <x v="4"/>
    <s v="rock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4-01-31T14:01:00"/>
    <n v="1348503976"/>
    <d v="2013-12-26T14:07:42"/>
    <x v="396"/>
    <x v="5"/>
    <b v="0"/>
    <n v="33"/>
    <b v="1"/>
    <s v="music/rock"/>
    <n v="24.575757575757574"/>
    <x v="4"/>
    <s v="rock"/>
  </r>
  <r>
    <n v="1.0006666666666666"/>
    <n v="1824"/>
    <s v="Tin Man's Broken Wisdom Fund"/>
    <s v="cd fund raiser"/>
    <n v="3000"/>
    <n v="3002"/>
    <x v="0"/>
    <s v="US"/>
    <s v="USD"/>
    <n v="1389146880"/>
    <d v="2012-10-24T11:26:16"/>
    <n v="1387403967"/>
    <d v="2012-09-24T11:26:16"/>
    <x v="1151"/>
    <x v="6"/>
    <b v="0"/>
    <n v="40"/>
    <b v="1"/>
    <s v="music/rock"/>
    <n v="75.05"/>
    <x v="4"/>
    <s v="rock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4-01-07T21:08:00"/>
    <n v="1371585703"/>
    <d v="2013-12-18T16:59:27"/>
    <x v="1152"/>
    <x v="5"/>
    <b v="0"/>
    <n v="50"/>
    <b v="1"/>
    <s v="music/rock"/>
    <n v="42.02"/>
    <x v="4"/>
    <s v="rock"/>
  </r>
  <r>
    <n v="1.01"/>
    <n v="1826"/>
    <s v="BEAR GHOST! Professional Recording! Yay!"/>
    <s v="Hear your favorite Bear Ghost in eargasmic quality!"/>
    <n v="2000"/>
    <n v="2020"/>
    <x v="0"/>
    <s v="US"/>
    <s v="USD"/>
    <n v="1392675017"/>
    <d v="2013-07-11T15:01:43"/>
    <n v="1390083017"/>
    <d v="2013-06-18T15:01:43"/>
    <x v="649"/>
    <x v="5"/>
    <b v="0"/>
    <n v="38"/>
    <b v="1"/>
    <s v="music/rock"/>
    <n v="53.157894736842103"/>
    <x v="4"/>
    <s v="rock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4-02-17T17:10:17"/>
    <n v="1294818561"/>
    <d v="2014-01-18T17:10:17"/>
    <x v="338"/>
    <x v="4"/>
    <b v="0"/>
    <n v="96"/>
    <b v="1"/>
    <s v="music/rock"/>
    <n v="83.885416666666671"/>
    <x v="4"/>
    <s v="rock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1-03-03T02:49:21"/>
    <n v="1396906530"/>
    <d v="2011-01-12T02:49:21"/>
    <x v="237"/>
    <x v="7"/>
    <b v="0"/>
    <n v="48"/>
    <b v="1"/>
    <s v="music/rock"/>
    <n v="417.33333333333331"/>
    <x v="4"/>
    <s v="rock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4-05-09T17:00:00"/>
    <n v="1291428371"/>
    <d v="2014-04-07T16:35:30"/>
    <x v="889"/>
    <x v="4"/>
    <b v="0"/>
    <n v="33"/>
    <b v="1"/>
    <s v="music/rock"/>
    <n v="75.765151515151516"/>
    <x v="4"/>
    <s v="rock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1-01-21T17:00:00"/>
    <n v="1390667107"/>
    <d v="2010-12-03T21:06:11"/>
    <x v="1153"/>
    <x v="8"/>
    <b v="0"/>
    <n v="226"/>
    <b v="1"/>
    <s v="music/rock"/>
    <n v="67.389380530973455"/>
    <x v="4"/>
    <s v="rock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4-02-24T11:25:07"/>
    <n v="1335570863"/>
    <d v="2014-01-25T11:25:07"/>
    <x v="1154"/>
    <x v="4"/>
    <b v="0"/>
    <n v="14"/>
    <b v="1"/>
    <s v="music/rock"/>
    <n v="73.571428571428569"/>
    <x v="4"/>
    <s v="rock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2-05-12T18:54:23"/>
    <n v="1296651427"/>
    <d v="2012-04-27T18:54:23"/>
    <x v="708"/>
    <x v="6"/>
    <b v="0"/>
    <n v="20"/>
    <b v="1"/>
    <s v="music/rock"/>
    <n v="25"/>
    <x v="4"/>
    <s v="rock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1-03-04T07:57:07"/>
    <n v="1359421403"/>
    <d v="2011-02-02T07:57:07"/>
    <x v="1155"/>
    <x v="7"/>
    <b v="0"/>
    <n v="25"/>
    <b v="1"/>
    <s v="music/rock"/>
    <n v="42"/>
    <x v="4"/>
    <s v="rock"/>
  </r>
  <r>
    <n v="1.1805000000000001"/>
    <n v="1834"/>
    <s v="TDJ - All Part of the Plan EP/Tour"/>
    <s v="Help us fund our first tour and promote our new EP!"/>
    <n v="10000"/>
    <n v="11805"/>
    <x v="0"/>
    <s v="US"/>
    <s v="USD"/>
    <n v="1422140895"/>
    <d v="2013-03-02T02:59:00"/>
    <n v="1418684895"/>
    <d v="2013-01-28T20:03:23"/>
    <x v="1156"/>
    <x v="5"/>
    <b v="0"/>
    <n v="90"/>
    <b v="1"/>
    <s v="music/rock"/>
    <n v="131.16666666666666"/>
    <x v="4"/>
    <s v="rock"/>
  </r>
  <r>
    <n v="1.04"/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5-01-24T18:08:15"/>
    <n v="1456851071"/>
    <d v="2014-12-15T18:08:15"/>
    <x v="606"/>
    <x v="4"/>
    <b v="0"/>
    <n v="11"/>
    <b v="1"/>
    <s v="music/rock"/>
    <n v="47.272727272727273"/>
    <x v="4"/>
    <s v="rock"/>
  </r>
  <r>
    <n v="2.0034000000000001"/>
    <n v="1836"/>
    <s v="KICKSTART OUR &lt;+3"/>
    <s v="Help fund our 2013 Sound &amp; Lighting Touring rig!"/>
    <n v="5000"/>
    <n v="10017"/>
    <x v="0"/>
    <s v="US"/>
    <s v="USD"/>
    <n v="1361129129"/>
    <d v="2016-03-31T10:51:11"/>
    <n v="1359660329"/>
    <d v="2016-03-01T11:51:11"/>
    <x v="882"/>
    <x v="3"/>
    <b v="0"/>
    <n v="55"/>
    <b v="1"/>
    <s v="music/rock"/>
    <n v="182.12727272727273"/>
    <x v="4"/>
    <s v="rock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3-02-17T14:25:29"/>
    <n v="1326848935"/>
    <d v="2013-01-31T14:25:29"/>
    <x v="1157"/>
    <x v="5"/>
    <b v="0"/>
    <n v="30"/>
    <b v="1"/>
    <s v="music/rock"/>
    <n v="61.366666666666667"/>
    <x v="4"/>
    <s v="rock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2-03-17T19:08:55"/>
    <n v="1314989557"/>
    <d v="2012-01-17T20:08:55"/>
    <x v="655"/>
    <x v="6"/>
    <b v="0"/>
    <n v="28"/>
    <b v="1"/>
    <s v="music/rock"/>
    <n v="35.767499999999998"/>
    <x v="4"/>
    <s v="rock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1-09-30T22:00:00"/>
    <n v="1472750382"/>
    <d v="2011-09-02T13:52:37"/>
    <x v="1061"/>
    <x v="7"/>
    <b v="0"/>
    <n v="45"/>
    <b v="1"/>
    <s v="music/rock"/>
    <n v="45.62222222222222"/>
    <x v="4"/>
    <s v="rock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6-10-01T12:19:42"/>
    <n v="1366251510"/>
    <d v="2016-09-01T12:19:42"/>
    <x v="773"/>
    <x v="3"/>
    <b v="0"/>
    <n v="13"/>
    <b v="1"/>
    <s v="music/rock"/>
    <n v="75.384615384615387"/>
    <x v="4"/>
    <s v="rock"/>
  </r>
  <r>
    <n v="1.0175000000000001"/>
    <n v="1841"/>
    <s v="Hydra Effect Debut EP"/>
    <s v="Hard Rock with a Positive Message. Help us fund, release and promote our debut EP!"/>
    <n v="2000"/>
    <n v="2035"/>
    <x v="0"/>
    <s v="US"/>
    <s v="USD"/>
    <n v="1400561940"/>
    <d v="2013-05-06T23:59:00"/>
    <n v="1397679445"/>
    <d v="2013-04-17T21:18:30"/>
    <x v="425"/>
    <x v="5"/>
    <b v="0"/>
    <n v="40"/>
    <b v="1"/>
    <s v="music/rock"/>
    <n v="50.875"/>
    <x v="4"/>
    <s v="rock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4-05-19T23:59:00"/>
    <n v="1422371381"/>
    <d v="2014-04-16T15:17:25"/>
    <x v="357"/>
    <x v="4"/>
    <b v="0"/>
    <n v="21"/>
    <b v="1"/>
    <s v="music/rock"/>
    <n v="119.28571428571429"/>
    <x v="4"/>
    <s v="rock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5-03-02T00:59:00"/>
    <n v="1295653954"/>
    <d v="2015-01-27T10:09:41"/>
    <x v="203"/>
    <x v="1"/>
    <b v="0"/>
    <n v="134"/>
    <b v="1"/>
    <s v="music/rock"/>
    <n v="92.541865671641801"/>
    <x v="4"/>
    <s v="rock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2-20T18:52:34"/>
    <n v="1304464914"/>
    <d v="2011-01-21T18:52:34"/>
    <x v="1099"/>
    <x v="7"/>
    <b v="0"/>
    <n v="20"/>
    <b v="1"/>
    <s v="music/rock"/>
    <n v="76.05"/>
    <x v="4"/>
    <s v="rock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1-06-10T22:00:00"/>
    <n v="1464854398"/>
    <d v="2011-05-03T18:21:54"/>
    <x v="1158"/>
    <x v="7"/>
    <b v="0"/>
    <n v="19"/>
    <b v="1"/>
    <s v="music/rock"/>
    <n v="52.631578947368418"/>
    <x v="4"/>
    <s v="rock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6-06-16T23:55:00"/>
    <n v="1352993777"/>
    <d v="2016-06-02T02:59:58"/>
    <x v="1159"/>
    <x v="3"/>
    <b v="0"/>
    <n v="209"/>
    <b v="1"/>
    <s v="music/rock"/>
    <n v="98.990430622009569"/>
    <x v="4"/>
    <s v="rock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2-12-15T10:36:17"/>
    <n v="1427780432"/>
    <d v="2012-11-15T10:36:17"/>
    <x v="1068"/>
    <x v="6"/>
    <b v="0"/>
    <n v="38"/>
    <b v="1"/>
    <s v="music/rock"/>
    <n v="79.526315789473685"/>
    <x v="4"/>
    <s v="rock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5-04-21T00:40:32"/>
    <n v="1306608888"/>
    <d v="2015-03-31T00:40:32"/>
    <x v="573"/>
    <x v="1"/>
    <b v="0"/>
    <n v="24"/>
    <b v="1"/>
    <s v="music/rock"/>
    <n v="134.20833333333334"/>
    <x v="4"/>
    <s v="rock"/>
  </r>
  <r>
    <n v="1.0033333333333334"/>
    <n v="1849"/>
    <s v="Release the Skyline Album"/>
    <s v="Release the Skylines is a small, local Cleveland metal band looking to record an album."/>
    <n v="300"/>
    <n v="301"/>
    <x v="0"/>
    <s v="US"/>
    <s v="USD"/>
    <n v="1350505059"/>
    <d v="2011-07-31T01:59:00"/>
    <n v="1347913059"/>
    <d v="2011-05-28T13:54:48"/>
    <x v="1160"/>
    <x v="7"/>
    <b v="0"/>
    <n v="8"/>
    <b v="1"/>
    <s v="music/rock"/>
    <n v="37.625"/>
    <x v="4"/>
    <s v="rock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2-10-17T15:17:39"/>
    <n v="1402441300"/>
    <d v="2012-09-17T15:17:39"/>
    <x v="1161"/>
    <x v="6"/>
    <b v="0"/>
    <n v="179"/>
    <b v="1"/>
    <s v="music/rock"/>
    <n v="51.044692737430168"/>
    <x v="4"/>
    <s v="rock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10T18:01:40"/>
    <n v="1404769538"/>
    <d v="2014-06-10T18:01:40"/>
    <x v="408"/>
    <x v="4"/>
    <b v="0"/>
    <n v="26"/>
    <b v="1"/>
    <s v="music/rock"/>
    <n v="50.03846153846154"/>
    <x v="4"/>
    <s v="rock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4-07-27T20:00:00"/>
    <n v="1426703452"/>
    <d v="2014-07-07T16:45:38"/>
    <x v="412"/>
    <x v="4"/>
    <b v="0"/>
    <n v="131"/>
    <b v="1"/>
    <s v="music/rock"/>
    <n v="133.93129770992365"/>
    <x v="4"/>
    <s v="rock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5-04-24T19:00:00"/>
    <n v="1348536417"/>
    <d v="2015-03-18T13:30:52"/>
    <x v="1162"/>
    <x v="1"/>
    <b v="0"/>
    <n v="14"/>
    <b v="1"/>
    <s v="music/rock"/>
    <n v="58.214285714285715"/>
    <x v="4"/>
    <s v="rock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2-11-13T21:26:57"/>
    <n v="1366763437"/>
    <d v="2012-09-24T20:26:57"/>
    <x v="1151"/>
    <x v="6"/>
    <b v="0"/>
    <n v="174"/>
    <b v="1"/>
    <s v="music/rock"/>
    <n v="88.037643678160919"/>
    <x v="4"/>
    <s v="rock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3-05-23T19:30:37"/>
    <n v="1385124940"/>
    <d v="2013-04-23T19:30:37"/>
    <x v="1163"/>
    <x v="5"/>
    <b v="0"/>
    <n v="191"/>
    <b v="1"/>
    <s v="music/rock"/>
    <n v="70.576753926701571"/>
    <x v="4"/>
    <s v="rock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1-06T07:55:40"/>
    <n v="1403901072"/>
    <d v="2013-11-22T07:55:40"/>
    <x v="1164"/>
    <x v="5"/>
    <b v="0"/>
    <n v="38"/>
    <b v="1"/>
    <s v="music/rock"/>
    <n v="53.289473684210527"/>
    <x v="4"/>
    <s v="rock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7-18T15:31:12"/>
    <n v="1407954413"/>
    <d v="2014-06-27T15:31:12"/>
    <x v="778"/>
    <x v="4"/>
    <b v="0"/>
    <n v="22"/>
    <b v="1"/>
    <s v="music/rock"/>
    <n v="136.36363636363637"/>
    <x v="4"/>
    <s v="rock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4-09-12T13:26:53"/>
    <n v="1318826921"/>
    <d v="2014-08-13T13:26:53"/>
    <x v="565"/>
    <x v="4"/>
    <b v="0"/>
    <n v="149"/>
    <b v="1"/>
    <s v="music/rock"/>
    <n v="40.547315436241611"/>
    <x v="4"/>
    <s v="rock"/>
  </r>
  <r>
    <n v="1.3183333333333334"/>
    <n v="1859"/>
    <s v="Queen Kwong Tour to London and Paris"/>
    <s v="Queen Kwong is going ON TOUR to London and Paris!"/>
    <n v="3000"/>
    <n v="3955"/>
    <x v="0"/>
    <s v="US"/>
    <s v="USD"/>
    <n v="1316716129"/>
    <d v="2011-12-16T00:48:41"/>
    <n v="1314124129"/>
    <d v="2011-10-16T23:48:41"/>
    <x v="1165"/>
    <x v="7"/>
    <b v="0"/>
    <n v="56"/>
    <b v="1"/>
    <s v="music/rock"/>
    <n v="70.625"/>
    <x v="4"/>
    <s v="rock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1-09-22T13:28:49"/>
    <n v="1389891684"/>
    <d v="2011-08-23T13:28:49"/>
    <x v="83"/>
    <x v="7"/>
    <b v="0"/>
    <n v="19"/>
    <b v="1"/>
    <s v="music/rock"/>
    <n v="52.684210526315788"/>
    <x v="4"/>
    <s v="rock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4-02-06T12:01:24"/>
    <n v="1419664341"/>
    <d v="2014-01-16T12:01:24"/>
    <x v="1166"/>
    <x v="4"/>
    <b v="0"/>
    <n v="0"/>
    <b v="0"/>
    <s v="games/mobile games"/>
    <e v="#DIV/0!"/>
    <x v="6"/>
    <s v="mobile games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5-01-26T02:12:21"/>
    <n v="1484912974"/>
    <d v="2014-12-27T02:12:21"/>
    <x v="1167"/>
    <x v="4"/>
    <b v="0"/>
    <n v="16"/>
    <b v="0"/>
    <s v="games/mobile games"/>
    <n v="90.9375"/>
    <x v="6"/>
    <s v="mobile games"/>
  </r>
  <r>
    <n v="4.0000000000000001E-3"/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7-03-08T02:30:00"/>
    <n v="1400008085"/>
    <d v="2017-01-20T06:49:34"/>
    <x v="794"/>
    <x v="2"/>
    <b v="0"/>
    <n v="2"/>
    <b v="0"/>
    <s v="games/mobile games"/>
    <n v="5"/>
    <x v="6"/>
    <s v="mobile games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6-12T14:08:05"/>
    <n v="1396631500"/>
    <d v="2014-05-13T14:08:05"/>
    <x v="1020"/>
    <x v="4"/>
    <b v="0"/>
    <n v="48"/>
    <b v="0"/>
    <s v="games/mobile games"/>
    <n v="58.083333333333336"/>
    <x v="6"/>
    <s v="mobile games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4-05-04T12:11:40"/>
    <n v="1475398147"/>
    <d v="2014-04-04T12:11:40"/>
    <x v="738"/>
    <x v="4"/>
    <b v="0"/>
    <n v="2"/>
    <b v="0"/>
    <s v="games/mobile games"/>
    <n v="2"/>
    <x v="6"/>
    <s v="mobile games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6-11-06T04:49:07"/>
    <n v="1483768497"/>
    <d v="2016-10-02T03:49:07"/>
    <x v="455"/>
    <x v="3"/>
    <b v="0"/>
    <n v="2"/>
    <b v="0"/>
    <s v="games/mobile games"/>
    <n v="62.5"/>
    <x v="6"/>
    <s v="mobile games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7-02-28T23:00:00"/>
    <n v="1475791912"/>
    <d v="2017-01-07T00:54:57"/>
    <x v="765"/>
    <x v="2"/>
    <b v="0"/>
    <n v="1"/>
    <b v="0"/>
    <s v="games/mobile games"/>
    <n v="10"/>
    <x v="6"/>
    <s v="mobile games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6-11-05T17:11:52"/>
    <n v="1448044925"/>
    <d v="2016-10-06T17:11:52"/>
    <x v="447"/>
    <x v="3"/>
    <b v="0"/>
    <n v="17"/>
    <b v="0"/>
    <s v="games/mobile games"/>
    <n v="71.588235294117652"/>
    <x v="6"/>
    <s v="mobile games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5-12-15T02:59:00"/>
    <n v="1480896249"/>
    <d v="2015-11-20T13:42:05"/>
    <x v="520"/>
    <x v="1"/>
    <b v="0"/>
    <n v="0"/>
    <b v="0"/>
    <s v="games/mobile games"/>
    <e v="#DIV/0!"/>
    <x v="6"/>
    <s v="mobile games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7-01-03T19:04:09"/>
    <n v="1451723535"/>
    <d v="2016-12-04T19:04:09"/>
    <x v="933"/>
    <x v="3"/>
    <b v="0"/>
    <n v="11"/>
    <b v="0"/>
    <s v="games/mobile games"/>
    <n v="32.81818181818182"/>
    <x v="6"/>
    <s v="mobile games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6-01-30T23:17:00"/>
    <n v="1413053301"/>
    <d v="2016-01-02T03:32:15"/>
    <x v="705"/>
    <x v="3"/>
    <b v="0"/>
    <n v="95"/>
    <b v="0"/>
    <s v="games/mobile games"/>
    <n v="49.11578947368421"/>
    <x v="6"/>
    <s v="mobile games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4-11-20T14:48:21"/>
    <n v="1433041602"/>
    <d v="2014-10-11T13:48:21"/>
    <x v="674"/>
    <x v="4"/>
    <b v="0"/>
    <n v="13"/>
    <b v="0"/>
    <s v="games/mobile games"/>
    <n v="16.307692307692307"/>
    <x v="6"/>
    <s v="mobile games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6-29T22:06:42"/>
    <n v="1433861210"/>
    <d v="2015-05-30T22:06:42"/>
    <x v="861"/>
    <x v="1"/>
    <b v="0"/>
    <n v="2"/>
    <b v="0"/>
    <s v="games/mobile games"/>
    <n v="18"/>
    <x v="6"/>
    <s v="mobile games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5-07-08T11:45:00"/>
    <n v="1465427733"/>
    <d v="2015-06-09T09:46:50"/>
    <x v="207"/>
    <x v="1"/>
    <b v="0"/>
    <n v="2"/>
    <b v="0"/>
    <s v="games/mobile games"/>
    <n v="13"/>
    <x v="6"/>
    <s v="mobile games"/>
  </r>
  <r>
    <n v="5.1000000000000004E-3"/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6-28T18:15:33"/>
    <n v="1465335308"/>
    <d v="2016-06-08T18:15:33"/>
    <x v="873"/>
    <x v="3"/>
    <b v="0"/>
    <n v="3"/>
    <b v="0"/>
    <s v="games/mobile games"/>
    <n v="17"/>
    <x v="6"/>
    <s v="mobile games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6-08-06T16:35:08"/>
    <n v="1400309405"/>
    <d v="2016-06-07T16:35:08"/>
    <x v="528"/>
    <x v="3"/>
    <b v="0"/>
    <n v="0"/>
    <b v="0"/>
    <s v="games/mobile games"/>
    <e v="#DIV/0!"/>
    <x v="6"/>
    <s v="mobile games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4-06-16T01:50:05"/>
    <n v="1422664925"/>
    <d v="2014-05-17T01:50:05"/>
    <x v="1168"/>
    <x v="4"/>
    <b v="0"/>
    <n v="0"/>
    <b v="0"/>
    <s v="games/mobile games"/>
    <e v="#DIV/0!"/>
    <x v="6"/>
    <s v="mobile games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5-02-28T19:42:05"/>
    <n v="1400026355"/>
    <d v="2015-01-30T19:42:05"/>
    <x v="870"/>
    <x v="1"/>
    <b v="0"/>
    <n v="0"/>
    <b v="0"/>
    <s v="games/mobile games"/>
    <e v="#DIV/0!"/>
    <x v="6"/>
    <s v="mobile games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4-06-12T19:12:35"/>
    <n v="1455377729"/>
    <d v="2014-05-13T19:12:35"/>
    <x v="1020"/>
    <x v="4"/>
    <b v="0"/>
    <n v="2"/>
    <b v="0"/>
    <s v="games/mobile games"/>
    <n v="3"/>
    <x v="6"/>
    <s v="mobile games"/>
  </r>
  <r>
    <n v="0.20080000000000001"/>
    <n v="1880"/>
    <s v="Sim Betting Football"/>
    <s v="Sim Betting Football is the only football (soccer) betting simulation  game."/>
    <n v="5000"/>
    <n v="1004"/>
    <x v="2"/>
    <s v="GB"/>
    <s v="GBP"/>
    <n v="1459341380"/>
    <d v="2016-03-14T09:35:29"/>
    <n v="1456839380"/>
    <d v="2016-02-13T10:35:29"/>
    <x v="826"/>
    <x v="3"/>
    <b v="0"/>
    <n v="24"/>
    <b v="0"/>
    <s v="games/mobile games"/>
    <n v="41.833333333333336"/>
    <x v="6"/>
    <s v="mobile games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6-03-30T07:36:20"/>
    <n v="1423366789"/>
    <d v="2016-03-01T08:36:20"/>
    <x v="882"/>
    <x v="3"/>
    <b v="0"/>
    <n v="70"/>
    <b v="1"/>
    <s v="music/indie rock"/>
    <n v="49.338428571428572"/>
    <x v="4"/>
    <s v="indie rock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5-03-09T21:39:49"/>
    <n v="1339109212"/>
    <d v="2015-02-07T22:39:49"/>
    <x v="81"/>
    <x v="1"/>
    <b v="0"/>
    <n v="81"/>
    <b v="1"/>
    <s v="music/indie rock"/>
    <n v="41.728395061728392"/>
    <x v="4"/>
    <s v="indie rock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7-10T18:48:00"/>
    <n v="1331333108"/>
    <d v="2012-06-07T17:46:52"/>
    <x v="907"/>
    <x v="6"/>
    <b v="0"/>
    <n v="32"/>
    <b v="1"/>
    <s v="music/indie rock"/>
    <n v="32.71875"/>
    <x v="4"/>
    <s v="indie rock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04-08T16:45:08"/>
    <n v="1350967535"/>
    <d v="2012-03-09T17:45:08"/>
    <x v="588"/>
    <x v="6"/>
    <b v="0"/>
    <n v="26"/>
    <b v="1"/>
    <s v="music/indie rock"/>
    <n v="51.96153846153846"/>
    <x v="4"/>
    <s v="indie rock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11-27T07:00:00"/>
    <n v="1341800110"/>
    <d v="2012-10-22T23:45:35"/>
    <x v="1169"/>
    <x v="6"/>
    <b v="0"/>
    <n v="105"/>
    <b v="1"/>
    <s v="music/indie rock"/>
    <n v="50.685714285714283"/>
    <x v="4"/>
    <s v="indie rock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2-08-10T17:00:00"/>
    <n v="1413236738"/>
    <d v="2012-07-08T21:15:10"/>
    <x v="1170"/>
    <x v="6"/>
    <b v="0"/>
    <n v="29"/>
    <b v="1"/>
    <s v="music/indie rock"/>
    <n v="42.241379310344826"/>
    <x v="4"/>
    <s v="indie rock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4-11-12T17:45:38"/>
    <n v="1447614732"/>
    <d v="2014-10-13T16:45:38"/>
    <x v="1171"/>
    <x v="4"/>
    <b v="0"/>
    <n v="8"/>
    <b v="1"/>
    <s v="music/indie rock"/>
    <n v="416.875"/>
    <x v="4"/>
    <s v="indie rock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5-12-03T16:30:00"/>
    <n v="1272692732"/>
    <d v="2015-11-15T14:12:12"/>
    <x v="46"/>
    <x v="1"/>
    <b v="0"/>
    <n v="89"/>
    <b v="1"/>
    <s v="music/indie rock"/>
    <n v="46.651685393258425"/>
    <x v="4"/>
    <s v="indie rock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0-05-31T23:59:00"/>
    <n v="1359140546"/>
    <d v="2010-05-01T00:45:32"/>
    <x v="1172"/>
    <x v="8"/>
    <b v="0"/>
    <n v="44"/>
    <b v="1"/>
    <s v="music/indie rock"/>
    <n v="48.454545454545453"/>
    <x v="4"/>
    <s v="indie rock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3-03-11T13:02:26"/>
    <n v="1353005528"/>
    <d v="2013-01-25T14:02:26"/>
    <x v="608"/>
    <x v="5"/>
    <b v="0"/>
    <n v="246"/>
    <b v="1"/>
    <s v="music/indie rock"/>
    <n v="70.5289837398374"/>
    <x v="4"/>
    <s v="indie rock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2-12-15T13:52:08"/>
    <n v="1275851354"/>
    <d v="2012-11-15T13:52:08"/>
    <x v="1068"/>
    <x v="6"/>
    <b v="0"/>
    <n v="120"/>
    <b v="1"/>
    <s v="music/indie rock"/>
    <n v="87.958333333333329"/>
    <x v="4"/>
    <s v="indie rock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0-07-22T01:00:00"/>
    <n v="1304867881"/>
    <d v="2010-06-06T14:09:14"/>
    <x v="1173"/>
    <x v="8"/>
    <b v="0"/>
    <n v="26"/>
    <b v="1"/>
    <s v="music/indie rock"/>
    <n v="26.26923076923077"/>
    <x v="4"/>
    <s v="indie rock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6-07T10:18:01"/>
    <n v="1301524585"/>
    <d v="2011-05-08T10:18:01"/>
    <x v="902"/>
    <x v="7"/>
    <b v="0"/>
    <n v="45"/>
    <b v="1"/>
    <s v="music/indie rock"/>
    <n v="57.777777777777779"/>
    <x v="4"/>
    <s v="indie rock"/>
  </r>
  <r>
    <n v="1.145"/>
    <n v="1894"/>
    <s v="Help me release my first 3 song EP!!"/>
    <s v="Im trying to raise $1000 for a 3 song EP in a studio!"/>
    <n v="1000"/>
    <n v="1145"/>
    <x v="0"/>
    <s v="US"/>
    <s v="USD"/>
    <n v="1329082983"/>
    <d v="2011-04-15T22:59:00"/>
    <n v="1326404583"/>
    <d v="2011-03-30T17:36:25"/>
    <x v="1174"/>
    <x v="7"/>
    <b v="0"/>
    <n v="20"/>
    <b v="1"/>
    <s v="music/indie rock"/>
    <n v="57.25"/>
    <x v="4"/>
    <s v="indie rock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2-02-12T16:43:03"/>
    <n v="1442771722"/>
    <d v="2012-01-12T16:43:03"/>
    <x v="689"/>
    <x v="6"/>
    <b v="0"/>
    <n v="47"/>
    <b v="1"/>
    <s v="music/indie rock"/>
    <n v="196.34042553191489"/>
    <x v="4"/>
    <s v="indie rock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5-10-20T12:55:22"/>
    <n v="1331658165"/>
    <d v="2015-09-20T12:55:22"/>
    <x v="1175"/>
    <x v="1"/>
    <b v="0"/>
    <n v="13"/>
    <b v="1"/>
    <s v="music/indie rock"/>
    <n v="43"/>
    <x v="4"/>
    <s v="indie rock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2-04-12T12:02:45"/>
    <n v="1392040806"/>
    <d v="2012-03-13T12:02:45"/>
    <x v="706"/>
    <x v="6"/>
    <b v="0"/>
    <n v="183"/>
    <b v="1"/>
    <s v="music/indie rock"/>
    <n v="35.551912568306008"/>
    <x v="4"/>
    <s v="indie rock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4-03-04T16:00:00"/>
    <n v="1451277473"/>
    <d v="2014-02-10T09:00:06"/>
    <x v="718"/>
    <x v="4"/>
    <b v="0"/>
    <n v="21"/>
    <b v="1"/>
    <s v="music/indie rock"/>
    <n v="68.80952380952381"/>
    <x v="4"/>
    <s v="indie rock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6-02-01T13:00:00"/>
    <n v="1424730966"/>
    <d v="2015-12-27T23:37:53"/>
    <x v="1176"/>
    <x v="1"/>
    <b v="0"/>
    <n v="42"/>
    <b v="1"/>
    <s v="music/indie rock"/>
    <n v="28.571428571428573"/>
    <x v="4"/>
    <s v="indie rock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5-03-25T16:36:06"/>
    <n v="1347137731"/>
    <d v="2015-02-23T17:36:06"/>
    <x v="298"/>
    <x v="1"/>
    <b v="0"/>
    <n v="54"/>
    <b v="1"/>
    <s v="music/indie rock"/>
    <n v="50.631666666666668"/>
    <x v="4"/>
    <s v="indie rock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2-10-06T04:59:00"/>
    <n v="1429707729"/>
    <d v="2012-09-08T15:55:31"/>
    <x v="1177"/>
    <x v="6"/>
    <b v="0"/>
    <n v="25"/>
    <b v="0"/>
    <s v="technology/gadgets"/>
    <n v="106.8"/>
    <x v="2"/>
    <s v="gadgets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5-22T08:00:00"/>
    <n v="1422903447"/>
    <d v="2015-04-22T08:02:09"/>
    <x v="1178"/>
    <x v="1"/>
    <b v="0"/>
    <n v="3"/>
    <b v="0"/>
    <s v="technology/gadgets"/>
    <n v="4"/>
    <x v="2"/>
    <s v="gadgets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5-03-04T13:57:27"/>
    <n v="1480357791"/>
    <d v="2015-02-02T13:57:27"/>
    <x v="1179"/>
    <x v="1"/>
    <b v="0"/>
    <n v="41"/>
    <b v="0"/>
    <s v="technology/gadgets"/>
    <n v="34.097560975609753"/>
    <x v="2"/>
    <s v="gadgets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7-01-27T13:29:51"/>
    <n v="1447864021"/>
    <d v="2016-11-28T13:29:51"/>
    <x v="682"/>
    <x v="3"/>
    <b v="0"/>
    <n v="2"/>
    <b v="0"/>
    <s v="technology/gadgets"/>
    <n v="25"/>
    <x v="2"/>
    <s v="gadgets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6-01-02T11:27:01"/>
    <n v="1407535994"/>
    <d v="2015-11-18T11:27:01"/>
    <x v="879"/>
    <x v="1"/>
    <b v="0"/>
    <n v="4"/>
    <b v="0"/>
    <s v="technology/gadgets"/>
    <n v="10.5"/>
    <x v="2"/>
    <s v="gadgets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4-09-07T17:13:14"/>
    <n v="1464105983"/>
    <d v="2014-08-08T17:13:14"/>
    <x v="1180"/>
    <x v="4"/>
    <b v="0"/>
    <n v="99"/>
    <b v="0"/>
    <s v="technology/gadgets"/>
    <n v="215.95959595959596"/>
    <x v="2"/>
    <s v="gadgets"/>
  </r>
  <r>
    <n v="2.8333333333333335E-3"/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6-06-23T11:06:23"/>
    <n v="1399557925"/>
    <d v="2016-05-24T11:06:23"/>
    <x v="153"/>
    <x v="3"/>
    <b v="0"/>
    <n v="4"/>
    <b v="0"/>
    <s v="technology/gadgets"/>
    <n v="21.25"/>
    <x v="2"/>
    <s v="gadgets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4-05-23T09:05:25"/>
    <n v="1480456900"/>
    <d v="2014-05-08T09:05:25"/>
    <x v="906"/>
    <x v="4"/>
    <b v="0"/>
    <n v="4"/>
    <b v="0"/>
    <s v="technology/gadgets"/>
    <n v="108.25"/>
    <x v="2"/>
    <s v="gadgets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6-12-29T17:01:40"/>
    <n v="1411467479"/>
    <d v="2016-11-29T17:01:40"/>
    <x v="945"/>
    <x v="3"/>
    <b v="0"/>
    <n v="38"/>
    <b v="0"/>
    <s v="technology/gadgets"/>
    <n v="129.97368421052633"/>
    <x v="2"/>
    <s v="gadgets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4-10-23T05:17:59"/>
    <n v="1442531217"/>
    <d v="2014-09-23T05:17:59"/>
    <x v="130"/>
    <x v="4"/>
    <b v="0"/>
    <n v="285"/>
    <b v="0"/>
    <s v="technology/gadgets"/>
    <n v="117.49473684210527"/>
    <x v="2"/>
    <s v="gadgets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5-10-31T17:45:00"/>
    <n v="1404953334"/>
    <d v="2015-09-17T18:06:57"/>
    <x v="1181"/>
    <x v="1"/>
    <b v="0"/>
    <n v="1"/>
    <b v="0"/>
    <s v="technology/gadgets"/>
    <n v="10"/>
    <x v="2"/>
    <s v="gadgets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4-08-08T19:48:54"/>
    <n v="1430803560"/>
    <d v="2014-07-09T19:48:54"/>
    <x v="601"/>
    <x v="4"/>
    <b v="0"/>
    <n v="42"/>
    <b v="0"/>
    <s v="technology/gadgets"/>
    <n v="70.595238095238102"/>
    <x v="2"/>
    <s v="gadgets"/>
  </r>
  <r>
    <n v="1.3270833333333334E-2"/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5-06-04T00:26:00"/>
    <n v="1410178578"/>
    <d v="2015-05-05T00:26:00"/>
    <x v="209"/>
    <x v="1"/>
    <b v="0"/>
    <n v="26"/>
    <b v="0"/>
    <s v="technology/gadgets"/>
    <n v="24.5"/>
    <x v="2"/>
    <s v="gadgets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08T07:16:18"/>
    <n v="1413519073"/>
    <d v="2014-09-08T07:16:18"/>
    <x v="1182"/>
    <x v="4"/>
    <b v="0"/>
    <n v="2"/>
    <b v="0"/>
    <s v="technology/gadgets"/>
    <n v="30"/>
    <x v="2"/>
    <s v="gadgets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10-31T22:59:00"/>
    <n v="1407892222"/>
    <d v="2014-10-16T23:11:13"/>
    <x v="27"/>
    <x v="4"/>
    <b v="0"/>
    <n v="4"/>
    <b v="0"/>
    <s v="technology/gadgets"/>
    <n v="2"/>
    <x v="2"/>
    <s v="gadgets"/>
  </r>
  <r>
    <n v="5.1000000000000004E-3"/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4-09-01T20:10:22"/>
    <n v="1476378775"/>
    <d v="2014-08-12T20:10:22"/>
    <x v="372"/>
    <x v="4"/>
    <b v="0"/>
    <n v="6"/>
    <b v="0"/>
    <s v="technology/gadgets"/>
    <n v="17"/>
    <x v="2"/>
    <s v="gadgets"/>
  </r>
  <r>
    <n v="0.52570512820512816"/>
    <n v="1917"/>
    <s v="Chronovisor:The MOST innovative watch for night time reading"/>
    <s v="Let's build a legendary brand altogether"/>
    <n v="390000"/>
    <n v="205025"/>
    <x v="2"/>
    <s v="HK"/>
    <s v="HKD"/>
    <n v="1486708133"/>
    <d v="2016-11-07T13:12:55"/>
    <n v="1484116133"/>
    <d v="2016-10-13T12:12:55"/>
    <x v="681"/>
    <x v="3"/>
    <b v="0"/>
    <n v="70"/>
    <b v="0"/>
    <s v="technology/gadgets"/>
    <n v="2928.9285714285716"/>
    <x v="2"/>
    <s v="gadgets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7-02-10T01:28:53"/>
    <n v="1404845851"/>
    <d v="2017-01-11T01:28:53"/>
    <x v="937"/>
    <x v="2"/>
    <b v="0"/>
    <n v="9"/>
    <b v="0"/>
    <s v="technology/gadgets"/>
    <n v="28.888888888888889"/>
    <x v="2"/>
    <s v="gadgets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4-08-12T13:57:31"/>
    <n v="1429477249"/>
    <d v="2014-07-08T13:57:31"/>
    <x v="4"/>
    <x v="4"/>
    <b v="0"/>
    <n v="8"/>
    <b v="0"/>
    <s v="technology/gadgets"/>
    <n v="29.625"/>
    <x v="2"/>
    <s v="gadgets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05-19T16:00:49"/>
    <n v="1443042061"/>
    <d v="2015-04-19T16:00:49"/>
    <x v="146"/>
    <x v="1"/>
    <b v="0"/>
    <n v="105"/>
    <b v="0"/>
    <s v="technology/gadgets"/>
    <n v="40.980952380952381"/>
    <x v="2"/>
    <s v="gadgets"/>
  </r>
  <r>
    <n v="1.3680000000000001"/>
    <n v="1921"/>
    <s v="The Fine Spirits are making an album!"/>
    <s v="The Fine Spirits are making an album, but we need your help!"/>
    <n v="1500"/>
    <n v="2052"/>
    <x v="0"/>
    <s v="US"/>
    <s v="USD"/>
    <n v="1342243143"/>
    <d v="2015-10-21T18:00:00"/>
    <n v="1339651143"/>
    <d v="2015-09-23T16:01:01"/>
    <x v="49"/>
    <x v="1"/>
    <b v="0"/>
    <n v="38"/>
    <b v="1"/>
    <s v="music/indie rock"/>
    <n v="54"/>
    <x v="4"/>
    <s v="indie rock"/>
  </r>
  <r>
    <n v="1.1555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2-07-14T00:19:03"/>
    <n v="1384236507"/>
    <d v="2012-06-14T00:19:03"/>
    <x v="1183"/>
    <x v="6"/>
    <b v="0"/>
    <n v="64"/>
    <b v="1"/>
    <s v="music/indie rock"/>
    <n v="36.109375"/>
    <x v="4"/>
    <s v="indie rock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3-12-12T01:08:27"/>
    <n v="1313612532"/>
    <d v="2013-11-12T01:08:27"/>
    <x v="1184"/>
    <x v="5"/>
    <b v="0"/>
    <n v="13"/>
    <b v="1"/>
    <s v="music/indie rock"/>
    <n v="23.153846153846153"/>
    <x v="4"/>
    <s v="indie rock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1-09-26T23:59:00"/>
    <n v="1387390555"/>
    <d v="2011-08-17T15:22:12"/>
    <x v="1185"/>
    <x v="7"/>
    <b v="0"/>
    <n v="33"/>
    <b v="1"/>
    <s v="music/indie rock"/>
    <n v="104"/>
    <x v="4"/>
    <s v="indie rock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4-01-15T14:33:00"/>
    <n v="1379540288"/>
    <d v="2013-12-18T13:15:55"/>
    <x v="1152"/>
    <x v="5"/>
    <b v="0"/>
    <n v="52"/>
    <b v="1"/>
    <s v="music/indie rock"/>
    <n v="31.826923076923077"/>
    <x v="4"/>
    <s v="indie rock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3-10-10T19:00:00"/>
    <n v="1286319256"/>
    <d v="2013-09-18T16:38:08"/>
    <x v="1186"/>
    <x v="5"/>
    <b v="0"/>
    <n v="107"/>
    <b v="1"/>
    <s v="music/indie rock"/>
    <n v="27.3896261682243"/>
    <x v="4"/>
    <s v="indie rock"/>
  </r>
  <r>
    <n v="1.0333333333333334"/>
    <n v="1927"/>
    <s v="GBS Detroit Presents Hampshire"/>
    <s v="Hampshire is headed to GBS Detroit."/>
    <n v="600"/>
    <n v="620"/>
    <x v="0"/>
    <s v="US"/>
    <s v="USD"/>
    <n v="1331182740"/>
    <d v="2010-11-01T19:26:00"/>
    <n v="1329856839"/>
    <d v="2010-10-05T17:54:16"/>
    <x v="1187"/>
    <x v="8"/>
    <b v="0"/>
    <n v="11"/>
    <b v="1"/>
    <s v="music/indie rock"/>
    <n v="56.363636363636367"/>
    <x v="4"/>
    <s v="indie rock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2-03-07T23:59:00"/>
    <n v="1365348794"/>
    <d v="2012-02-21T15:40:39"/>
    <x v="1188"/>
    <x v="6"/>
    <b v="0"/>
    <n v="34"/>
    <b v="1"/>
    <s v="music/indie rock"/>
    <n v="77.352941176470594"/>
    <x v="4"/>
    <s v="indie rock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3-05-07T10:33:14"/>
    <n v="1306197066"/>
    <d v="2013-04-07T10:33:14"/>
    <x v="1189"/>
    <x v="5"/>
    <b v="0"/>
    <n v="75"/>
    <b v="1"/>
    <s v="music/indie rock"/>
    <n v="42.8"/>
    <x v="4"/>
    <s v="indie rock"/>
  </r>
  <r>
    <n v="1.27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1-07-04T19:31:06"/>
    <n v="1368019482"/>
    <d v="2011-05-23T19:31:06"/>
    <x v="1190"/>
    <x v="7"/>
    <b v="0"/>
    <n v="26"/>
    <b v="1"/>
    <s v="music/indie rock"/>
    <n v="48.846153846153847"/>
    <x v="4"/>
    <s v="indie rock"/>
  </r>
  <r>
    <n v="1.20601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3-07-07T08:24:42"/>
    <n v="1336512309"/>
    <d v="2013-05-08T08:24:42"/>
    <x v="87"/>
    <x v="5"/>
    <b v="0"/>
    <n v="50"/>
    <b v="1"/>
    <s v="music/indie rock"/>
    <n v="48.240400000000001"/>
    <x v="4"/>
    <s v="indie rock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5-21T22:30:00"/>
    <n v="1325618773"/>
    <d v="2012-05-08T16:25:09"/>
    <x v="701"/>
    <x v="6"/>
    <b v="0"/>
    <n v="80"/>
    <b v="1"/>
    <s v="music/indie rock"/>
    <n v="70.212500000000006"/>
    <x v="4"/>
    <s v="indie rock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2-01-24T14:26:13"/>
    <n v="1409195307"/>
    <d v="2012-01-03T14:26:13"/>
    <x v="1191"/>
    <x v="6"/>
    <b v="0"/>
    <n v="110"/>
    <b v="1"/>
    <s v="music/indie rock"/>
    <n v="94.054545454545448"/>
    <x v="4"/>
    <s v="indie rock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4-09-26T22:08:27"/>
    <n v="1321649321"/>
    <d v="2014-08-27T22:08:27"/>
    <x v="22"/>
    <x v="4"/>
    <b v="0"/>
    <n v="77"/>
    <b v="1"/>
    <s v="music/indie rock"/>
    <n v="80.272727272727266"/>
    <x v="4"/>
    <s v="indie rock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1-12-25T00:00:00"/>
    <n v="1400106171"/>
    <d v="2011-11-18T15:48:41"/>
    <x v="1192"/>
    <x v="7"/>
    <b v="0"/>
    <n v="50"/>
    <b v="1"/>
    <s v="music/indie rock"/>
    <n v="54.2"/>
    <x v="4"/>
    <s v="indie rock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4-06-20T23:59:00"/>
    <n v="1320528070"/>
    <d v="2014-05-14T17:22:51"/>
    <x v="772"/>
    <x v="4"/>
    <b v="0"/>
    <n v="145"/>
    <b v="1"/>
    <s v="music/indie rock"/>
    <n v="60.26903448275862"/>
    <x v="4"/>
    <s v="indie rock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1-12-06T00:59:00"/>
    <n v="1338346281"/>
    <d v="2011-11-05T16:21:10"/>
    <x v="1193"/>
    <x v="7"/>
    <b v="0"/>
    <n v="29"/>
    <b v="1"/>
    <s v="music/indie rock"/>
    <n v="38.740344827586206"/>
    <x v="4"/>
    <s v="indie rock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2-06-14T22:59:00"/>
    <n v="1370067231"/>
    <d v="2012-05-29T21:51:21"/>
    <x v="634"/>
    <x v="6"/>
    <b v="0"/>
    <n v="114"/>
    <b v="1"/>
    <s v="music/indie rock"/>
    <n v="152.54385964912279"/>
    <x v="4"/>
    <s v="indie rock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7-02T00:00:00"/>
    <n v="1360366708"/>
    <d v="2013-06-01T01:13:51"/>
    <x v="1194"/>
    <x v="5"/>
    <b v="0"/>
    <n v="96"/>
    <b v="1"/>
    <s v="music/indie rock"/>
    <n v="115.3125"/>
    <x v="4"/>
    <s v="indie rock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3-03-10T17:38:28"/>
    <n v="1304770233"/>
    <d v="2013-02-08T18:38:28"/>
    <x v="261"/>
    <x v="5"/>
    <b v="0"/>
    <n v="31"/>
    <b v="1"/>
    <s v="music/indie rock"/>
    <n v="35.838709677419352"/>
    <x v="4"/>
    <s v="indie rock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1-06-14T22:59:00"/>
    <n v="1397545131"/>
    <d v="2011-05-07T07:10:33"/>
    <x v="1195"/>
    <x v="7"/>
    <b v="1"/>
    <n v="4883"/>
    <b v="1"/>
    <s v="technology/hardware"/>
    <n v="64.570118779438872"/>
    <x v="2"/>
    <s v="hardware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4-05-15T01:58:51"/>
    <n v="1302033140"/>
    <d v="2014-04-15T01:58:51"/>
    <x v="255"/>
    <x v="4"/>
    <b v="1"/>
    <n v="95"/>
    <b v="1"/>
    <s v="technology/hardware"/>
    <n v="87.436000000000007"/>
    <x v="2"/>
    <s v="hardware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1-07-04T14:52:20"/>
    <n v="1467008916"/>
    <d v="2011-04-05T14:52:20"/>
    <x v="1196"/>
    <x v="7"/>
    <b v="1"/>
    <n v="2478"/>
    <b v="1"/>
    <s v="technology/hardware"/>
    <n v="68.815577078288939"/>
    <x v="2"/>
    <s v="hardware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6-08-11T01:28:36"/>
    <n v="1396360890"/>
    <d v="2016-06-27T01:28:36"/>
    <x v="347"/>
    <x v="3"/>
    <b v="1"/>
    <n v="1789"/>
    <b v="1"/>
    <s v="technology/hardware"/>
    <n v="176.200223588597"/>
    <x v="2"/>
    <s v="hardware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4-05-01T09:01:30"/>
    <n v="1433224958"/>
    <d v="2014-04-01T09:01:30"/>
    <x v="671"/>
    <x v="4"/>
    <b v="1"/>
    <n v="680"/>
    <b v="1"/>
    <s v="technology/hardware"/>
    <n v="511.79117647058825"/>
    <x v="2"/>
    <s v="hardware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5-07-12T01:02:38"/>
    <n v="1392780961"/>
    <d v="2015-06-02T01:02:38"/>
    <x v="463"/>
    <x v="1"/>
    <b v="1"/>
    <n v="70"/>
    <b v="1"/>
    <s v="technology/hardware"/>
    <n v="160.44285714285715"/>
    <x v="2"/>
    <s v="hardware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14-04-19T21:36:01"/>
    <n v="1255730520"/>
    <d v="2014-02-18T22:36:01"/>
    <x v="1197"/>
    <x v="4"/>
    <b v="1"/>
    <n v="23"/>
    <b v="1"/>
    <s v="technology/hardware"/>
    <n v="35.003043478260871"/>
    <x v="2"/>
    <s v="hardware"/>
  </r>
  <r>
    <n v="8.0021100000000001"/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09-11-23T00:59:00"/>
    <n v="1460557809"/>
    <d v="2009-10-16T17:02:00"/>
    <x v="1198"/>
    <x v="9"/>
    <b v="1"/>
    <n v="4245"/>
    <b v="1"/>
    <s v="technology/hardware"/>
    <n v="188.50671378091872"/>
    <x v="2"/>
    <s v="hardware"/>
  </r>
  <r>
    <n v="1.0600260000000001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6-06-06T12:02:00"/>
    <n v="1402394951"/>
    <d v="2016-04-13T09:30:09"/>
    <x v="293"/>
    <x v="3"/>
    <b v="1"/>
    <n v="943"/>
    <b v="1"/>
    <s v="technology/hardware"/>
    <n v="56.204984093319197"/>
    <x v="2"/>
    <s v="hardware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4-07-10T05:09:11"/>
    <n v="1300767673"/>
    <d v="2014-06-10T05:09:11"/>
    <x v="408"/>
    <x v="4"/>
    <b v="1"/>
    <n v="1876"/>
    <b v="1"/>
    <s v="technology/hardware"/>
    <n v="51.3054157782516"/>
    <x v="2"/>
    <s v="hardware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1-04-21T23:21:13"/>
    <n v="1475921137"/>
    <d v="2011-03-21T23:21:13"/>
    <x v="1199"/>
    <x v="7"/>
    <b v="1"/>
    <n v="834"/>
    <b v="1"/>
    <s v="technology/hardware"/>
    <n v="127.36450839328538"/>
    <x v="2"/>
    <s v="hardware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6-11-07T06:05:37"/>
    <n v="1378737215"/>
    <d v="2016-10-08T05:05:37"/>
    <x v="1200"/>
    <x v="3"/>
    <b v="1"/>
    <n v="682"/>
    <b v="1"/>
    <s v="technology/hardware"/>
    <n v="101.85532258064516"/>
    <x v="2"/>
    <s v="hardware"/>
  </r>
  <r>
    <n v="2.2594666666666665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3-10-16T09:33:35"/>
    <n v="1328158065"/>
    <d v="2013-09-09T09:33:35"/>
    <x v="351"/>
    <x v="5"/>
    <b v="1"/>
    <n v="147"/>
    <b v="1"/>
    <s v="technology/hardware"/>
    <n v="230.55782312925169"/>
    <x v="2"/>
    <s v="hardware"/>
  </r>
  <r>
    <n v="6.9894800000000004"/>
    <n v="1954"/>
    <s v="Orison â€“ Rethink the Power of Energy"/>
    <s v="The First Home Battery System You Simply Plug in to Install"/>
    <n v="50000"/>
    <n v="349474"/>
    <x v="0"/>
    <s v="US"/>
    <s v="USD"/>
    <n v="1457758800"/>
    <d v="2012-03-01T22:00:00"/>
    <n v="1453730176"/>
    <d v="2012-02-01T23:47:45"/>
    <x v="1201"/>
    <x v="6"/>
    <b v="1"/>
    <n v="415"/>
    <b v="1"/>
    <s v="technology/hardware"/>
    <n v="842.10602409638557"/>
    <x v="2"/>
    <s v="hardware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6-03-12T00:00:00"/>
    <n v="1334989881"/>
    <d v="2016-01-25T08:56:16"/>
    <x v="1202"/>
    <x v="3"/>
    <b v="1"/>
    <n v="290"/>
    <b v="1"/>
    <s v="technology/hardware"/>
    <n v="577.27593103448271"/>
    <x v="2"/>
    <s v="hardware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2-05-23T14:00:00"/>
    <n v="1425507005"/>
    <d v="2012-04-21T01:31:21"/>
    <x v="1203"/>
    <x v="6"/>
    <b v="1"/>
    <n v="365"/>
    <b v="1"/>
    <s v="technology/hardware"/>
    <n v="483.34246575342468"/>
    <x v="2"/>
    <s v="hardware"/>
  </r>
  <r>
    <n v="1.6750470000000002"/>
    <n v="1957"/>
    <s v="freeSoC and freeSoC Mini"/>
    <s v="An open hardware platform for the best microcontroller in the world."/>
    <n v="30000"/>
    <n v="50251.41"/>
    <x v="0"/>
    <s v="US"/>
    <s v="USD"/>
    <n v="1351304513"/>
    <d v="2015-04-18T16:10:05"/>
    <n v="1348712513"/>
    <d v="2015-03-04T17:10:05"/>
    <x v="125"/>
    <x v="1"/>
    <b v="1"/>
    <n v="660"/>
    <b v="1"/>
    <s v="technology/hardware"/>
    <n v="76.138500000000008"/>
    <x v="2"/>
    <s v="hardware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2-10-26T21:21:53"/>
    <n v="1361490161"/>
    <d v="2012-09-26T21:21:53"/>
    <x v="1204"/>
    <x v="6"/>
    <b v="1"/>
    <n v="1356"/>
    <b v="1"/>
    <s v="technology/hardware"/>
    <n v="74.107684365781708"/>
    <x v="2"/>
    <s v="hardware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3-03-23T17:42:41"/>
    <n v="1408565860"/>
    <d v="2013-02-21T18:42:41"/>
    <x v="1000"/>
    <x v="5"/>
    <b v="1"/>
    <n v="424"/>
    <b v="1"/>
    <s v="technology/hardware"/>
    <n v="36.965660377358489"/>
    <x v="2"/>
    <s v="hardware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09-30T19:00:00"/>
    <n v="1416559341"/>
    <d v="2014-08-20T15:17:40"/>
    <x v="856"/>
    <x v="4"/>
    <b v="1"/>
    <n v="33"/>
    <b v="1"/>
    <s v="technology/hardware"/>
    <n v="2500.969696969697"/>
    <x v="2"/>
    <s v="hardware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4-12-21T03:42:21"/>
    <n v="1346042417"/>
    <d v="2014-11-21T03:42:21"/>
    <x v="1028"/>
    <x v="4"/>
    <b v="1"/>
    <n v="1633"/>
    <b v="1"/>
    <s v="technology/hardware"/>
    <n v="67.690214329454989"/>
    <x v="2"/>
    <s v="hardware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2-10-05T22:59:00"/>
    <n v="1397414636"/>
    <d v="2012-08-26T23:40:17"/>
    <x v="1205"/>
    <x v="6"/>
    <b v="1"/>
    <n v="306"/>
    <b v="1"/>
    <s v="technology/hardware"/>
    <n v="63.04738562091503"/>
    <x v="2"/>
    <s v="hardware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5-13T13:43:56"/>
    <n v="1407838734"/>
    <d v="2014-04-13T13:43:56"/>
    <x v="1206"/>
    <x v="4"/>
    <b v="1"/>
    <n v="205"/>
    <b v="1"/>
    <s v="technology/hardware"/>
    <n v="117.6"/>
    <x v="2"/>
    <s v="hardware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4-09-16T05:18:54"/>
    <n v="1458714772"/>
    <d v="2014-08-12T05:18:54"/>
    <x v="372"/>
    <x v="4"/>
    <b v="1"/>
    <n v="1281"/>
    <b v="1"/>
    <s v="technology/hardware"/>
    <n v="180.75185011709601"/>
    <x v="2"/>
    <s v="hardware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6-04-22T01:32:52"/>
    <n v="1324433310"/>
    <d v="2016-03-23T01:32:52"/>
    <x v="679"/>
    <x v="3"/>
    <b v="1"/>
    <n v="103"/>
    <b v="1"/>
    <s v="technology/hardware"/>
    <n v="127.32038834951456"/>
    <x v="2"/>
    <s v="hardware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2-01-11T20:00:00"/>
    <n v="1405429098"/>
    <d v="2011-12-20T21:08:30"/>
    <x v="1207"/>
    <x v="7"/>
    <b v="1"/>
    <n v="1513"/>
    <b v="1"/>
    <s v="technology/hardware"/>
    <n v="136.6444745538665"/>
    <x v="2"/>
    <s v="hardware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8-14T07:58:18"/>
    <n v="1396367729"/>
    <d v="2014-07-15T07:58:18"/>
    <x v="63"/>
    <x v="4"/>
    <b v="1"/>
    <n v="405"/>
    <b v="1"/>
    <s v="technology/hardware"/>
    <n v="182.78024691358024"/>
    <x v="2"/>
    <s v="hardware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4-05-01T10:55:29"/>
    <n v="1478095515"/>
    <d v="2014-04-01T10:55:29"/>
    <x v="671"/>
    <x v="4"/>
    <b v="1"/>
    <n v="510"/>
    <b v="1"/>
    <s v="technology/hardware"/>
    <n v="279.37843137254902"/>
    <x v="2"/>
    <s v="hardware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12-03T10:05:15"/>
    <n v="1467831668"/>
    <d v="2016-11-02T09:05:15"/>
    <x v="482"/>
    <x v="3"/>
    <b v="1"/>
    <n v="1887"/>
    <b v="1"/>
    <s v="technology/hardware"/>
    <n v="61.375728669846318"/>
    <x v="2"/>
    <s v="hardware"/>
  </r>
  <r>
    <n v="11.318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6-08-05T14:01:08"/>
    <n v="1361248701"/>
    <d v="2016-07-06T14:01:08"/>
    <x v="1208"/>
    <x v="3"/>
    <b v="1"/>
    <n v="701"/>
    <b v="1"/>
    <s v="technology/hardware"/>
    <n v="80.727532097004286"/>
    <x v="2"/>
    <s v="hardware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04-19T22:38:21"/>
    <n v="1381752061"/>
    <d v="2013-02-18T23:38:21"/>
    <x v="1209"/>
    <x v="5"/>
    <b v="1"/>
    <n v="3863"/>
    <b v="1"/>
    <s v="technology/hardware"/>
    <n v="272.35590732591254"/>
    <x v="2"/>
    <s v="hardware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3-11-14T23:00:00"/>
    <n v="1350605844"/>
    <d v="2013-10-14T07:01:01"/>
    <x v="920"/>
    <x v="5"/>
    <b v="1"/>
    <n v="238"/>
    <b v="1"/>
    <s v="technology/hardware"/>
    <n v="70.848739495798313"/>
    <x v="2"/>
    <s v="hardware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2-11-17T20:17:24"/>
    <n v="1467134464"/>
    <d v="2012-10-18T19:17:24"/>
    <x v="1210"/>
    <x v="6"/>
    <b v="1"/>
    <n v="2051"/>
    <b v="1"/>
    <s v="technology/hardware"/>
    <n v="247.94003412969283"/>
    <x v="2"/>
    <s v="hardware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6-08-06T02:00:00"/>
    <n v="1371715269"/>
    <d v="2016-06-28T12:21:04"/>
    <x v="1044"/>
    <x v="3"/>
    <b v="1"/>
    <n v="402"/>
    <b v="1"/>
    <s v="technology/hardware"/>
    <n v="186.81393034825871"/>
    <x v="2"/>
    <s v="hardware"/>
  </r>
  <r>
    <n v="2.0870837499999997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8-19T03:01:09"/>
    <n v="1360346851"/>
    <d v="2013-06-20T03:01:09"/>
    <x v="814"/>
    <x v="5"/>
    <b v="1"/>
    <n v="253"/>
    <b v="1"/>
    <s v="technology/hardware"/>
    <n v="131.98948616600788"/>
    <x v="2"/>
    <s v="hardware"/>
  </r>
  <r>
    <n v="3.4660000000000002"/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3-10T13:07:31"/>
    <n v="1371159325"/>
    <d v="2013-02-08T13:07:31"/>
    <x v="261"/>
    <x v="5"/>
    <b v="1"/>
    <n v="473"/>
    <b v="1"/>
    <s v="technology/hardware"/>
    <n v="29.310782241014799"/>
    <x v="2"/>
    <s v="hardware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3-07-13T16:35:25"/>
    <n v="1446527540"/>
    <d v="2013-06-13T16:35:25"/>
    <x v="1211"/>
    <x v="5"/>
    <b v="1"/>
    <n v="821"/>
    <b v="1"/>
    <s v="technology/hardware"/>
    <n v="245.02436053593178"/>
    <x v="2"/>
    <s v="hardware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5-12-19T02:59:00"/>
    <n v="1336627492"/>
    <d v="2015-11-03T00:12:20"/>
    <x v="997"/>
    <x v="1"/>
    <b v="1"/>
    <n v="388"/>
    <b v="1"/>
    <s v="technology/hardware"/>
    <n v="1323.2540463917526"/>
    <x v="2"/>
    <s v="hardware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2-06-12T02:00:00"/>
    <n v="1444734146"/>
    <d v="2012-05-10T00:24:52"/>
    <x v="1089"/>
    <x v="6"/>
    <b v="1"/>
    <n v="813"/>
    <b v="1"/>
    <s v="technology/hardware"/>
    <n v="282.65966789667897"/>
    <x v="2"/>
    <s v="hardware"/>
  </r>
  <r>
    <n v="3.5482402000000004"/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5-11-18T23:59:00"/>
    <n v="1456232462"/>
    <d v="2015-10-13T06:02:26"/>
    <x v="1212"/>
    <x v="1"/>
    <b v="1"/>
    <n v="1945"/>
    <b v="1"/>
    <s v="technology/hardware"/>
    <n v="91.214401028277635"/>
    <x v="2"/>
    <s v="hardware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6-04-03T07:01:02"/>
    <n v="1402334665"/>
    <d v="2016-02-23T08:01:02"/>
    <x v="387"/>
    <x v="3"/>
    <b v="0"/>
    <n v="12"/>
    <b v="0"/>
    <s v="photography/people"/>
    <n v="31.75"/>
    <x v="8"/>
    <s v="people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4-07-09T12:24:25"/>
    <n v="1478268287"/>
    <d v="2014-06-09T12:24:25"/>
    <x v="431"/>
    <x v="4"/>
    <b v="0"/>
    <n v="0"/>
    <b v="0"/>
    <s v="photography/people"/>
    <e v="#DIV/0!"/>
    <x v="8"/>
    <s v="people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12-04T10:04:47"/>
    <n v="1470874618"/>
    <d v="2016-11-04T09:04:47"/>
    <x v="582"/>
    <x v="3"/>
    <b v="0"/>
    <n v="16"/>
    <b v="0"/>
    <s v="photography/people"/>
    <n v="88.6875"/>
    <x v="8"/>
    <s v="people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6-09-02T02:00:00"/>
    <n v="1412189881"/>
    <d v="2016-08-10T19:16:58"/>
    <x v="749"/>
    <x v="3"/>
    <b v="0"/>
    <n v="7"/>
    <b v="0"/>
    <s v="photography/people"/>
    <n v="453.14285714285717"/>
    <x v="8"/>
    <s v="people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4-11-30T14:58:01"/>
    <n v="1467650771"/>
    <d v="2014-10-01T13:58:01"/>
    <x v="471"/>
    <x v="4"/>
    <b v="0"/>
    <n v="4"/>
    <b v="0"/>
    <s v="photography/people"/>
    <n v="12.75"/>
    <x v="8"/>
    <s v="people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8-02T18:00:00"/>
    <n v="1455359083"/>
    <d v="2016-07-04T11:46:11"/>
    <x v="1213"/>
    <x v="3"/>
    <b v="0"/>
    <n v="1"/>
    <b v="0"/>
    <s v="photography/people"/>
    <n v="1"/>
    <x v="8"/>
    <s v="people"/>
  </r>
  <r>
    <n v="0.42472727272727273"/>
    <n v="1987"/>
    <s v="Ethiopia: Beheld"/>
    <s v="A collection of images that depicts the beauty and diversity within Ethiopia"/>
    <n v="5500"/>
    <n v="2336"/>
    <x v="2"/>
    <s v="GB"/>
    <s v="GBP"/>
    <n v="1425223276"/>
    <d v="2016-03-14T04:24:43"/>
    <n v="1422631276"/>
    <d v="2016-02-13T05:24:43"/>
    <x v="826"/>
    <x v="3"/>
    <b v="0"/>
    <n v="28"/>
    <b v="0"/>
    <s v="photography/people"/>
    <n v="83.428571428571431"/>
    <x v="8"/>
    <s v="people"/>
  </r>
  <r>
    <n v="4.1666666666666666E-3"/>
    <n v="1988"/>
    <s v="Phillip Michael Photography"/>
    <s v="Expressing art in an image!"/>
    <n v="6000"/>
    <n v="25"/>
    <x v="2"/>
    <s v="US"/>
    <s v="USD"/>
    <n v="1440094742"/>
    <d v="2015-03-01T10:21:16"/>
    <n v="1437502742"/>
    <d v="2015-01-30T10:21:16"/>
    <x v="870"/>
    <x v="1"/>
    <b v="0"/>
    <n v="1"/>
    <b v="0"/>
    <s v="photography/people"/>
    <n v="25"/>
    <x v="8"/>
    <s v="people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5-08-20T13:19:02"/>
    <n v="1478881208"/>
    <d v="2015-07-21T13:19:02"/>
    <x v="1214"/>
    <x v="1"/>
    <b v="0"/>
    <n v="1"/>
    <b v="0"/>
    <s v="photography/people"/>
    <n v="50"/>
    <x v="8"/>
    <s v="people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12-11T11:20:08"/>
    <n v="1454042532"/>
    <d v="2016-11-11T11:20:08"/>
    <x v="1215"/>
    <x v="3"/>
    <b v="0"/>
    <n v="5"/>
    <b v="0"/>
    <s v="photography/people"/>
    <n v="101.8"/>
    <x v="8"/>
    <s v="people"/>
  </r>
  <r>
    <n v="7.0000000000000007E-2"/>
    <n v="1991"/>
    <s v="Portraits of Resilience"/>
    <s v="Taking (and giving) professional portraits of survivors of human trafficking in Myanmar."/>
    <n v="2000"/>
    <n v="140"/>
    <x v="2"/>
    <s v="US"/>
    <s v="USD"/>
    <n v="1435958786"/>
    <d v="2016-02-12T23:42:12"/>
    <n v="1434144386"/>
    <d v="2016-01-28T23:42:12"/>
    <x v="144"/>
    <x v="3"/>
    <b v="0"/>
    <n v="3"/>
    <b v="0"/>
    <s v="photography/people"/>
    <n v="46.666666666666664"/>
    <x v="8"/>
    <s v="people"/>
  </r>
  <r>
    <n v="1.3333333333333333E-3"/>
    <n v="1992"/>
    <s v="The Wonderful World of Princes &amp; Princesses"/>
    <s v="A complete revamp of all the Disney Princes &amp; Princesses!"/>
    <n v="1500"/>
    <n v="2"/>
    <x v="2"/>
    <s v="US"/>
    <s v="USD"/>
    <n v="1424229991"/>
    <d v="2015-07-03T16:26:26"/>
    <n v="1421637991"/>
    <d v="2015-06-12T16:26:26"/>
    <x v="1216"/>
    <x v="1"/>
    <b v="0"/>
    <n v="2"/>
    <b v="0"/>
    <s v="photography/people"/>
    <n v="1"/>
    <x v="8"/>
    <s v="people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02-17T22:26:31"/>
    <n v="1448114837"/>
    <d v="2015-01-18T22:26:31"/>
    <x v="1217"/>
    <x v="1"/>
    <b v="0"/>
    <n v="0"/>
    <b v="0"/>
    <s v="photography/people"/>
    <e v="#DIV/0!"/>
    <x v="8"/>
    <s v="people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5-12-21T09:07:17"/>
    <n v="1475885342"/>
    <d v="2015-11-21T09:07:17"/>
    <x v="1218"/>
    <x v="1"/>
    <b v="0"/>
    <n v="0"/>
    <b v="0"/>
    <s v="photography/people"/>
    <e v="#DIV/0!"/>
    <x v="8"/>
    <s v="people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6-12-06T20:09:02"/>
    <n v="1435354736"/>
    <d v="2016-10-07T19:09:02"/>
    <x v="1219"/>
    <x v="3"/>
    <b v="0"/>
    <n v="3"/>
    <b v="0"/>
    <s v="photography/people"/>
    <n v="26"/>
    <x v="8"/>
    <s v="people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5-07-16T16:38:56"/>
    <n v="1402429211"/>
    <d v="2015-06-26T16:38:56"/>
    <x v="743"/>
    <x v="1"/>
    <b v="0"/>
    <n v="0"/>
    <b v="0"/>
    <s v="photography/people"/>
    <e v="#DIV/0!"/>
    <x v="8"/>
    <s v="people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7-10T14:40:11"/>
    <n v="1406499612"/>
    <d v="2014-06-10T14:40:11"/>
    <x v="408"/>
    <x v="4"/>
    <b v="0"/>
    <n v="0"/>
    <b v="0"/>
    <s v="photography/people"/>
    <e v="#DIV/0!"/>
    <x v="8"/>
    <s v="people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26T17:20:12"/>
    <n v="1402973438"/>
    <d v="2014-07-27T17:20:12"/>
    <x v="1220"/>
    <x v="4"/>
    <b v="0"/>
    <n v="3"/>
    <b v="0"/>
    <s v="photography/people"/>
    <n v="218.33333333333334"/>
    <x v="8"/>
    <s v="people"/>
  </r>
  <r>
    <n v="7.6129032258064515E-3"/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07-31T21:50:38"/>
    <n v="1413286508"/>
    <d v="2014-06-16T21:50:38"/>
    <x v="1024"/>
    <x v="4"/>
    <b v="0"/>
    <n v="7"/>
    <b v="0"/>
    <s v="photography/people"/>
    <n v="33.714285714285715"/>
    <x v="8"/>
    <s v="people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4-11-13T07:35:08"/>
    <n v="1449528613"/>
    <d v="2014-10-14T06:35:08"/>
    <x v="310"/>
    <x v="4"/>
    <b v="0"/>
    <n v="25"/>
    <b v="0"/>
    <s v="photography/people"/>
    <n v="25"/>
    <x v="8"/>
    <s v="people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6-01-06T17:50:13"/>
    <n v="1431406916"/>
    <d v="2015-12-07T17:50:13"/>
    <x v="481"/>
    <x v="1"/>
    <b v="1"/>
    <n v="1637"/>
    <b v="1"/>
    <s v="technology/hardware"/>
    <n v="128.38790470372632"/>
    <x v="2"/>
    <s v="hardware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5-06-12T15:00:00"/>
    <n v="1482599143"/>
    <d v="2015-05-12T00:01:56"/>
    <x v="1221"/>
    <x v="1"/>
    <b v="1"/>
    <n v="1375"/>
    <b v="1"/>
    <s v="technology/hardware"/>
    <n v="78.834261818181815"/>
    <x v="2"/>
    <s v="hardware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7-01-23T12:05:43"/>
    <n v="1276830052"/>
    <d v="2016-12-24T12:05:43"/>
    <x v="871"/>
    <x v="3"/>
    <b v="1"/>
    <n v="17"/>
    <b v="1"/>
    <s v="technology/hardware"/>
    <n v="91.764705882352942"/>
    <x v="2"/>
    <s v="hardware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0-07-02T18:00:00"/>
    <n v="1402410663"/>
    <d v="2010-06-17T22:00:52"/>
    <x v="1222"/>
    <x v="8"/>
    <b v="1"/>
    <n v="354"/>
    <b v="1"/>
    <s v="technology/hardware"/>
    <n v="331.10237288135596"/>
    <x v="2"/>
    <s v="hardware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4-07-10T09:31:03"/>
    <n v="1379532618"/>
    <d v="2014-06-10T09:31:03"/>
    <x v="408"/>
    <x v="4"/>
    <b v="1"/>
    <n v="191"/>
    <b v="1"/>
    <s v="technology/hardware"/>
    <n v="194.26193717277485"/>
    <x v="2"/>
    <s v="hardware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3-10-15T22:59:00"/>
    <n v="1414584045"/>
    <d v="2013-09-18T14:30:18"/>
    <x v="1186"/>
    <x v="5"/>
    <b v="1"/>
    <n v="303"/>
    <b v="1"/>
    <s v="technology/hardware"/>
    <n v="408.97689768976898"/>
    <x v="2"/>
    <s v="hardware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4-12-03T08:00:45"/>
    <n v="1276891586"/>
    <d v="2014-10-29T07:00:45"/>
    <x v="980"/>
    <x v="4"/>
    <b v="1"/>
    <n v="137"/>
    <b v="1"/>
    <s v="technology/hardware"/>
    <n v="84.459270072992695"/>
    <x v="2"/>
    <s v="hardware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0-08-23T23:00:00"/>
    <n v="1312641022"/>
    <d v="2010-06-18T15:06:26"/>
    <x v="1223"/>
    <x v="8"/>
    <b v="1"/>
    <n v="41"/>
    <b v="1"/>
    <s v="technology/hardware"/>
    <n v="44.853658536585364"/>
    <x v="2"/>
    <s v="hardware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1-09-19T09:30:22"/>
    <n v="1476776743"/>
    <d v="2011-08-06T09:30:22"/>
    <x v="1224"/>
    <x v="7"/>
    <b v="1"/>
    <n v="398"/>
    <b v="1"/>
    <s v="technology/hardware"/>
    <n v="383.3643216080402"/>
    <x v="2"/>
    <s v="hardware"/>
  </r>
  <r>
    <n v="3.2005299999999997"/>
    <n v="2010"/>
    <s v="Weighitz: Weigh Smarter"/>
    <s v="Weighitz are miniature smart scales designed to weigh anything in the home."/>
    <n v="30000"/>
    <n v="96015.9"/>
    <x v="0"/>
    <s v="US"/>
    <s v="USD"/>
    <n v="1471564491"/>
    <d v="2016-11-23T03:45:43"/>
    <n v="1468972491"/>
    <d v="2016-10-18T02:45:43"/>
    <x v="1225"/>
    <x v="3"/>
    <b v="1"/>
    <n v="1737"/>
    <b v="1"/>
    <s v="technology/hardware"/>
    <n v="55.276856649395505"/>
    <x v="2"/>
    <s v="hardware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8-18T18:54:51"/>
    <n v="1449650173"/>
    <d v="2016-07-19T18:54:51"/>
    <x v="173"/>
    <x v="3"/>
    <b v="1"/>
    <n v="971"/>
    <b v="1"/>
    <s v="technology/hardware"/>
    <n v="422.02059732234807"/>
    <x v="2"/>
    <s v="hardware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6-01-11T18:00:00"/>
    <n v="1420573441"/>
    <d v="2015-12-09T03:36:13"/>
    <x v="1226"/>
    <x v="1"/>
    <b v="1"/>
    <n v="183"/>
    <b v="1"/>
    <s v="technology/hardware"/>
    <n v="64.180327868852459"/>
    <x v="2"/>
    <s v="hardware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5-02-05T14:44:01"/>
    <n v="1462835014"/>
    <d v="2015-01-06T14:44:01"/>
    <x v="1141"/>
    <x v="1"/>
    <b v="1"/>
    <n v="4562"/>
    <b v="1"/>
    <s v="technology/hardware"/>
    <n v="173.57781674704077"/>
    <x v="2"/>
    <s v="hardware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6-07-08T18:03:34"/>
    <n v="1361250539"/>
    <d v="2016-05-09T18:03:34"/>
    <x v="1227"/>
    <x v="3"/>
    <b v="1"/>
    <n v="26457"/>
    <b v="1"/>
    <s v="technology/hardware"/>
    <n v="88.601680840609291"/>
    <x v="2"/>
    <s v="hardware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3-03-24T23:08:59"/>
    <n v="1313010163"/>
    <d v="2013-02-19T00:08:59"/>
    <x v="1228"/>
    <x v="5"/>
    <b v="1"/>
    <n v="162"/>
    <b v="1"/>
    <s v="technology/hardware"/>
    <n v="50.222283950617282"/>
    <x v="2"/>
    <s v="hardware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1-09-09T16:02:43"/>
    <n v="1360271299"/>
    <d v="2011-08-10T16:02:43"/>
    <x v="1006"/>
    <x v="7"/>
    <b v="1"/>
    <n v="479"/>
    <b v="1"/>
    <s v="technology/hardware"/>
    <n v="192.38876826722338"/>
    <x v="2"/>
    <s v="hardware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3-03-09T16:08:19"/>
    <n v="1329873755"/>
    <d v="2013-02-07T16:08:19"/>
    <x v="274"/>
    <x v="5"/>
    <b v="1"/>
    <n v="426"/>
    <b v="1"/>
    <s v="technology/hardware"/>
    <n v="73.416901408450698"/>
    <x v="2"/>
    <s v="hardware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2-03-23T23:00:00"/>
    <n v="1436863609"/>
    <d v="2012-02-21T20:22:35"/>
    <x v="1188"/>
    <x v="6"/>
    <b v="1"/>
    <n v="450"/>
    <b v="1"/>
    <s v="technology/hardware"/>
    <n v="147.68495555555555"/>
    <x v="2"/>
    <s v="hardware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5-08-13T03:46:49"/>
    <n v="1471971621"/>
    <d v="2015-07-14T03:46:49"/>
    <x v="544"/>
    <x v="1"/>
    <b v="1"/>
    <n v="1780"/>
    <b v="1"/>
    <s v="technology/hardware"/>
    <n v="108.96848314606741"/>
    <x v="2"/>
    <s v="hardware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6-09-22T12:00:21"/>
    <n v="1396923624"/>
    <d v="2016-08-23T12:00:21"/>
    <x v="499"/>
    <x v="3"/>
    <b v="1"/>
    <n v="122"/>
    <b v="1"/>
    <s v="technology/hardware"/>
    <n v="23.647540983606557"/>
    <x v="2"/>
    <s v="hardware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5-14T18:04:00"/>
    <n v="1407634897"/>
    <d v="2014-04-07T21:20:24"/>
    <x v="889"/>
    <x v="4"/>
    <b v="1"/>
    <n v="95"/>
    <b v="1"/>
    <s v="technology/hardware"/>
    <n v="147.94736842105263"/>
    <x v="2"/>
    <s v="hardware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4-09-23T20:41:37"/>
    <n v="1463060372"/>
    <d v="2014-08-09T20:41:37"/>
    <x v="1148"/>
    <x v="4"/>
    <b v="1"/>
    <n v="325"/>
    <b v="1"/>
    <s v="technology/hardware"/>
    <n v="385.03692307692307"/>
    <x v="2"/>
    <s v="hardware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6-06-11T08:39:32"/>
    <n v="1431425153"/>
    <d v="2016-05-12T08:39:32"/>
    <x v="957"/>
    <x v="3"/>
    <b v="1"/>
    <n v="353"/>
    <b v="1"/>
    <s v="technology/hardware"/>
    <n v="457.39093484419266"/>
    <x v="2"/>
    <s v="hardware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5-06-11T05:05:53"/>
    <n v="1341875544"/>
    <d v="2015-05-12T05:05:53"/>
    <x v="1221"/>
    <x v="1"/>
    <b v="1"/>
    <n v="105"/>
    <b v="1"/>
    <s v="technology/hardware"/>
    <n v="222.99047619047619"/>
    <x v="2"/>
    <s v="hardware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2-08-12T22:00:00"/>
    <n v="1431404746"/>
    <d v="2012-07-09T18:12:24"/>
    <x v="79"/>
    <x v="6"/>
    <b v="1"/>
    <n v="729"/>
    <b v="1"/>
    <s v="technology/hardware"/>
    <n v="220.74074074074073"/>
    <x v="2"/>
    <s v="hardware"/>
  </r>
  <r>
    <n v="1.3348307999999998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5-06-10T23:25:46"/>
    <n v="1394127585"/>
    <d v="2015-05-11T23:25:46"/>
    <x v="124"/>
    <x v="1"/>
    <b v="1"/>
    <n v="454"/>
    <b v="1"/>
    <s v="technology/hardware"/>
    <n v="73.503898678414089"/>
    <x v="2"/>
    <s v="hardware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4-04-20T22:59:00"/>
    <n v="1423855919"/>
    <d v="2014-03-06T12:39:45"/>
    <x v="1229"/>
    <x v="4"/>
    <b v="1"/>
    <n v="539"/>
    <b v="1"/>
    <s v="technology/hardware"/>
    <n v="223.09647495361781"/>
    <x v="2"/>
    <s v="hardware"/>
  </r>
  <r>
    <n v="1.2616666666666667"/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5-03-30T13:31:59"/>
    <n v="1265493806"/>
    <d v="2015-02-13T14:31:59"/>
    <x v="1230"/>
    <x v="1"/>
    <b v="1"/>
    <n v="79"/>
    <b v="1"/>
    <s v="technology/hardware"/>
    <n v="47.911392405063289"/>
    <x v="2"/>
    <s v="hardware"/>
  </r>
  <r>
    <n v="3.6120000000000001"/>
    <n v="2029"/>
    <s v="Lumin8 Pro"/>
    <s v="Lumin8 Pro is a fun and easy to use light controller that makes light dance to your favorite music."/>
    <n v="2500"/>
    <n v="9030"/>
    <x v="0"/>
    <s v="US"/>
    <s v="USD"/>
    <n v="1409099481"/>
    <d v="2010-03-15T16:55:00"/>
    <n v="1406507481"/>
    <d v="2010-02-06T17:03:26"/>
    <x v="1231"/>
    <x v="8"/>
    <b v="1"/>
    <n v="94"/>
    <b v="1"/>
    <s v="technology/hardware"/>
    <n v="96.063829787234042"/>
    <x v="2"/>
    <s v="hardware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4-08-26T19:31:21"/>
    <n v="1351641296"/>
    <d v="2014-07-27T19:31:21"/>
    <x v="1220"/>
    <x v="4"/>
    <b v="1"/>
    <n v="625"/>
    <b v="1"/>
    <s v="technology/hardware"/>
    <n v="118.6144"/>
    <x v="2"/>
    <s v="hardware"/>
  </r>
  <r>
    <n v="1.2035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2-11-29T18:54:56"/>
    <n v="1417506853"/>
    <d v="2012-10-30T18:54:56"/>
    <x v="1232"/>
    <x v="6"/>
    <b v="1"/>
    <n v="508"/>
    <b v="1"/>
    <s v="technology/hardware"/>
    <n v="118.45472440944881"/>
    <x v="2"/>
    <s v="hardware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5-01-08T20:00:00"/>
    <n v="1479216874"/>
    <d v="2014-12-02T02:54:13"/>
    <x v="490"/>
    <x v="4"/>
    <b v="1"/>
    <n v="531"/>
    <b v="1"/>
    <s v="technology/hardware"/>
    <n v="143.21468926553672"/>
    <x v="2"/>
    <s v="hardware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6-12-15T00:00:00"/>
    <n v="1395885518"/>
    <d v="2016-11-15T08:34:34"/>
    <x v="1142"/>
    <x v="3"/>
    <b v="1"/>
    <n v="158"/>
    <b v="1"/>
    <s v="technology/hardware"/>
    <n v="282.71518987341773"/>
    <x v="2"/>
    <s v="hardware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4-04-25T20:58:38"/>
    <n v="1426216033"/>
    <d v="2014-03-26T20:58:38"/>
    <x v="77"/>
    <x v="4"/>
    <b v="1"/>
    <n v="508"/>
    <b v="1"/>
    <s v="technology/hardware"/>
    <n v="593.93620078740162"/>
    <x v="2"/>
    <s v="hardware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05-07T01:58:00"/>
    <n v="1446562807"/>
    <d v="2015-03-12T22:07:13"/>
    <x v="539"/>
    <x v="1"/>
    <b v="1"/>
    <n v="644"/>
    <b v="1"/>
    <s v="technology/hardware"/>
    <n v="262.15704968944101"/>
    <x v="2"/>
    <s v="hardware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5-12-18T20:00:00"/>
    <n v="1397076319"/>
    <d v="2015-11-03T10:00:07"/>
    <x v="997"/>
    <x v="1"/>
    <b v="1"/>
    <n v="848"/>
    <b v="1"/>
    <s v="technology/hardware"/>
    <n v="46.580778301886795"/>
    <x v="2"/>
    <s v="hardware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4-05-09T15:45:19"/>
    <n v="1383195753"/>
    <d v="2014-04-09T15:45:19"/>
    <x v="1233"/>
    <x v="4"/>
    <b v="1"/>
    <n v="429"/>
    <b v="1"/>
    <s v="technology/hardware"/>
    <n v="70.041118881118877"/>
    <x v="2"/>
    <s v="hardware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12-30T01:02:33"/>
    <n v="1369895421"/>
    <d v="2013-10-31T00:02:33"/>
    <x v="1234"/>
    <x v="5"/>
    <b v="1"/>
    <n v="204"/>
    <b v="1"/>
    <s v="technology/hardware"/>
    <n v="164.90686274509804"/>
    <x v="2"/>
    <s v="hardware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3-07-01T13:00:00"/>
    <n v="1477996325"/>
    <d v="2013-05-30T01:30:21"/>
    <x v="1235"/>
    <x v="5"/>
    <b v="1"/>
    <n v="379"/>
    <b v="1"/>
    <s v="technology/hardware"/>
    <n v="449.26385224274406"/>
    <x v="2"/>
    <s v="hardware"/>
  </r>
  <r>
    <n v="2.4817133333333334"/>
    <n v="2040"/>
    <s v="Programmable Capacitor"/>
    <s v="4.29 Billion+ Capacitor Combinations._x000a_No Coding Required."/>
    <n v="3000"/>
    <n v="7445.14"/>
    <x v="0"/>
    <s v="US"/>
    <s v="USD"/>
    <n v="1384557303"/>
    <d v="2016-11-30T23:59:00"/>
    <n v="1383257703"/>
    <d v="2016-11-01T05:32:05"/>
    <x v="464"/>
    <x v="3"/>
    <b v="1"/>
    <n v="271"/>
    <b v="1"/>
    <s v="technology/hardware"/>
    <n v="27.472841328413285"/>
    <x v="2"/>
    <s v="hardware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3-11-15T18:15:03"/>
    <n v="1476189427"/>
    <d v="2013-10-31T17:15:03"/>
    <x v="1234"/>
    <x v="5"/>
    <b v="0"/>
    <n v="120"/>
    <b v="1"/>
    <s v="technology/hardware"/>
    <n v="143.97499999999999"/>
    <x v="2"/>
    <s v="hardware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11-10T08:37:07"/>
    <n v="1448297974"/>
    <d v="2016-10-11T07:37:07"/>
    <x v="1236"/>
    <x v="3"/>
    <b v="0"/>
    <n v="140"/>
    <b v="1"/>
    <s v="technology/hardware"/>
    <n v="88.23571428571428"/>
    <x v="2"/>
    <s v="hardware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01-22T11:59:34"/>
    <n v="1476764077"/>
    <d v="2015-11-23T11:59:34"/>
    <x v="291"/>
    <x v="1"/>
    <b v="0"/>
    <n v="193"/>
    <b v="1"/>
    <s v="technology/hardware"/>
    <n v="36.326424870466319"/>
    <x v="2"/>
    <s v="hardware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6-12-10T23:59:00"/>
    <n v="1431620714"/>
    <d v="2016-10-17T23:14:37"/>
    <x v="756"/>
    <x v="3"/>
    <b v="0"/>
    <n v="180"/>
    <b v="1"/>
    <s v="technology/hardware"/>
    <n v="90.177777777777777"/>
    <x v="2"/>
    <s v="hardware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5-06-13T11:25:14"/>
    <n v="1339207647"/>
    <d v="2015-05-14T11:25:14"/>
    <x v="496"/>
    <x v="1"/>
    <b v="0"/>
    <n v="263"/>
    <b v="1"/>
    <s v="technology/hardware"/>
    <n v="152.62361216730039"/>
    <x v="2"/>
    <s v="hardware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2-07-08T21:07:27"/>
    <n v="1366690044"/>
    <d v="2012-06-08T21:07:27"/>
    <x v="1237"/>
    <x v="6"/>
    <b v="0"/>
    <n v="217"/>
    <b v="1"/>
    <s v="technology/hardware"/>
    <n v="55.806451612903224"/>
    <x v="2"/>
    <s v="hardware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3-05-22T23:07:24"/>
    <n v="1426714870"/>
    <d v="2013-04-22T23:07:24"/>
    <x v="1238"/>
    <x v="5"/>
    <b v="0"/>
    <n v="443"/>
    <b v="1"/>
    <s v="technology/hardware"/>
    <n v="227.85327313769753"/>
    <x v="2"/>
    <s v="hardware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5-04-16T19:00:00"/>
    <n v="1366731491"/>
    <d v="2015-03-18T16:41:10"/>
    <x v="1162"/>
    <x v="1"/>
    <b v="0"/>
    <n v="1373"/>
    <b v="1"/>
    <s v="technology/hardware"/>
    <n v="91.82989803350327"/>
    <x v="2"/>
    <s v="hardware"/>
  </r>
  <r>
    <n v="1.2019070000000001"/>
    <n v="2049"/>
    <s v="LOCK8 - the World's First Smart Bike Lock"/>
    <s v="Keyless. Alarm secured. GPS tracking."/>
    <n v="50000"/>
    <n v="60095.35"/>
    <x v="0"/>
    <s v="GB"/>
    <s v="GBP"/>
    <n v="1386025140"/>
    <d v="2013-05-23T10:38:11"/>
    <n v="1382963963"/>
    <d v="2013-04-23T10:38:11"/>
    <x v="1163"/>
    <x v="5"/>
    <b v="0"/>
    <n v="742"/>
    <b v="1"/>
    <s v="technology/hardware"/>
    <n v="80.991037735849048"/>
    <x v="2"/>
    <s v="hardware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3-12-02T17:59:00"/>
    <n v="1429580578"/>
    <d v="2013-10-28T07:39:23"/>
    <x v="731"/>
    <x v="5"/>
    <b v="0"/>
    <n v="170"/>
    <b v="1"/>
    <s v="technology/hardware"/>
    <n v="278.39411764705881"/>
    <x v="2"/>
    <s v="hardware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5-05-30T20:42:58"/>
    <n v="1385425937"/>
    <d v="2015-04-20T20:42:58"/>
    <x v="122"/>
    <x v="1"/>
    <b v="0"/>
    <n v="242"/>
    <b v="1"/>
    <s v="technology/hardware"/>
    <n v="43.095041322314053"/>
    <x v="2"/>
    <s v="hardware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3-12-25T19:32:17"/>
    <n v="1452045653"/>
    <d v="2013-11-25T19:32:17"/>
    <x v="1239"/>
    <x v="5"/>
    <b v="0"/>
    <n v="541"/>
    <b v="1"/>
    <s v="technology/hardware"/>
    <n v="326.29205175600737"/>
    <x v="2"/>
    <s v="hardware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6-02-19T21:00:53"/>
    <n v="1445870951"/>
    <d v="2016-01-05T21:00:53"/>
    <x v="1240"/>
    <x v="3"/>
    <b v="0"/>
    <n v="121"/>
    <b v="1"/>
    <s v="technology/hardware"/>
    <n v="41.743801652892564"/>
    <x v="2"/>
    <s v="hardware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5-11-25T10:49:11"/>
    <n v="1396441810"/>
    <d v="2015-10-26T09:49:11"/>
    <x v="538"/>
    <x v="1"/>
    <b v="0"/>
    <n v="621"/>
    <b v="1"/>
    <s v="technology/hardware"/>
    <n v="64.020933977455712"/>
    <x v="2"/>
    <s v="hardware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05-02T07:30:10"/>
    <n v="1415031043"/>
    <d v="2014-04-02T07:30:10"/>
    <x v="1241"/>
    <x v="4"/>
    <b v="0"/>
    <n v="101"/>
    <b v="1"/>
    <s v="technology/hardware"/>
    <n v="99.455445544554451"/>
    <x v="2"/>
    <s v="hardware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4-12-02T23:00:00"/>
    <n v="1363630542"/>
    <d v="2014-11-03T11:10:43"/>
    <x v="505"/>
    <x v="4"/>
    <b v="0"/>
    <n v="554"/>
    <b v="1"/>
    <s v="technology/hardware"/>
    <n v="138.49458483754512"/>
    <x v="2"/>
    <s v="hardware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3-04-17T13:15:42"/>
    <n v="1453895532"/>
    <d v="2013-03-18T13:15:42"/>
    <x v="1242"/>
    <x v="5"/>
    <b v="0"/>
    <n v="666"/>
    <b v="1"/>
    <s v="technology/hardware"/>
    <n v="45.547792792792798"/>
    <x v="2"/>
    <s v="hardware"/>
  </r>
  <r>
    <n v="1.6828125"/>
    <n v="2058"/>
    <s v="Raspberry Pi Debug Clip"/>
    <s v="Making using the serial terminal on the Raspberry Pi as easy as Pi!"/>
    <n v="2560"/>
    <n v="4308"/>
    <x v="0"/>
    <s v="GB"/>
    <s v="GBP"/>
    <n v="1425326400"/>
    <d v="2016-02-26T06:52:12"/>
    <n v="1421916830"/>
    <d v="2016-01-27T06:52:12"/>
    <x v="151"/>
    <x v="3"/>
    <b v="0"/>
    <n v="410"/>
    <b v="1"/>
    <s v="technology/hardware"/>
    <n v="10.507317073170732"/>
    <x v="2"/>
    <s v="hardware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5-03-02T15:00:00"/>
    <n v="1450880854"/>
    <d v="2015-01-22T03:53:50"/>
    <x v="1126"/>
    <x v="1"/>
    <b v="0"/>
    <n v="375"/>
    <b v="1"/>
    <s v="technology/hardware"/>
    <n v="114.76533333333333"/>
    <x v="2"/>
    <s v="hardware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6-01-31T16:59:00"/>
    <n v="1400945150"/>
    <d v="2015-12-23T09:27:34"/>
    <x v="1243"/>
    <x v="1"/>
    <b v="0"/>
    <n v="1364"/>
    <b v="1"/>
    <s v="technology/hardware"/>
    <n v="35.997067448680355"/>
    <x v="2"/>
    <s v="hardware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4-07-23T10:25:50"/>
    <n v="1480616454"/>
    <d v="2014-05-24T10:25:50"/>
    <x v="1244"/>
    <x v="4"/>
    <b v="0"/>
    <n v="35"/>
    <b v="1"/>
    <s v="technology/hardware"/>
    <n v="154.17142857142858"/>
    <x v="2"/>
    <s v="hardware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12-31T13:20:54"/>
    <n v="1456218698"/>
    <d v="2016-12-01T13:20:54"/>
    <x v="849"/>
    <x v="3"/>
    <b v="0"/>
    <n v="203"/>
    <b v="1"/>
    <s v="technology/hardware"/>
    <n v="566.38916256157631"/>
    <x v="2"/>
    <s v="hardware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3-24T03:11:38"/>
    <n v="1460482501"/>
    <d v="2016-02-23T04:11:38"/>
    <x v="387"/>
    <x v="3"/>
    <b v="0"/>
    <n v="49"/>
    <b v="1"/>
    <s v="technology/hardware"/>
    <n v="120.85714285714286"/>
    <x v="2"/>
    <s v="hardware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6-05-15T12:35:01"/>
    <n v="1366879523"/>
    <d v="2016-04-12T12:35:01"/>
    <x v="465"/>
    <x v="3"/>
    <b v="0"/>
    <n v="5812"/>
    <b v="1"/>
    <s v="technology/hardware"/>
    <n v="86.163845492085343"/>
    <x v="2"/>
    <s v="hardware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05-31T07:00:00"/>
    <n v="1385366429"/>
    <d v="2013-04-25T03:45:23"/>
    <x v="1046"/>
    <x v="5"/>
    <b v="0"/>
    <n v="1556"/>
    <b v="1"/>
    <s v="technology/hardware"/>
    <n v="51.212114395886893"/>
    <x v="2"/>
    <s v="hardware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3-12-25T03:00:29"/>
    <n v="1406226683"/>
    <d v="2013-11-25T03:00:29"/>
    <x v="1239"/>
    <x v="5"/>
    <b v="0"/>
    <n v="65"/>
    <b v="1"/>
    <s v="technology/hardware"/>
    <n v="67.261538461538464"/>
    <x v="2"/>
    <s v="hardware"/>
  </r>
  <r>
    <n v="1.2686868686868686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4-08-23T13:31:23"/>
    <n v="1429648176"/>
    <d v="2014-07-24T13:31:23"/>
    <x v="415"/>
    <x v="4"/>
    <b v="0"/>
    <n v="10"/>
    <b v="1"/>
    <s v="technology/hardware"/>
    <n v="62.8"/>
    <x v="2"/>
    <s v="hardware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5-05-24T15:29:36"/>
    <n v="1474402315"/>
    <d v="2015-04-21T15:29:36"/>
    <x v="149"/>
    <x v="1"/>
    <b v="0"/>
    <n v="76"/>
    <b v="1"/>
    <s v="technology/hardware"/>
    <n v="346.13118421052633"/>
    <x v="2"/>
    <s v="hardware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10-20T15:11:55"/>
    <n v="1449098391"/>
    <d v="2016-09-20T15:11:55"/>
    <x v="886"/>
    <x v="3"/>
    <b v="0"/>
    <n v="263"/>
    <b v="1"/>
    <s v="technology/hardware"/>
    <n v="244.11912547528519"/>
    <x v="2"/>
    <s v="hardware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1-02T18:19:51"/>
    <n v="1464536723"/>
    <d v="2015-12-02T18:19:51"/>
    <x v="492"/>
    <x v="1"/>
    <b v="0"/>
    <n v="1530"/>
    <b v="1"/>
    <s v="technology/hardware"/>
    <n v="259.25424836601309"/>
    <x v="2"/>
    <s v="hardware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06-28T10:45:23"/>
    <n v="1471502484"/>
    <d v="2016-05-29T10:45:23"/>
    <x v="1245"/>
    <x v="3"/>
    <b v="0"/>
    <n v="278"/>
    <b v="1"/>
    <s v="technology/hardware"/>
    <n v="201.96402877697841"/>
    <x v="2"/>
    <s v="hardware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10-02T01:41:24"/>
    <n v="1460037432"/>
    <d v="2016-08-18T01:41:24"/>
    <x v="1246"/>
    <x v="3"/>
    <b v="0"/>
    <n v="350"/>
    <b v="1"/>
    <s v="technology/hardware"/>
    <n v="226.20857142857142"/>
    <x v="2"/>
    <s v="hardware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6-05-07T08:57:12"/>
    <n v="1427212918"/>
    <d v="2016-04-07T08:57:12"/>
    <x v="1247"/>
    <x v="3"/>
    <b v="0"/>
    <n v="470"/>
    <b v="1"/>
    <s v="technology/hardware"/>
    <n v="324.69"/>
    <x v="2"/>
    <s v="hardware"/>
  </r>
  <r>
    <n v="1.0249999999999999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5-05-08T11:01:58"/>
    <n v="1459972182"/>
    <d v="2015-03-24T11:01:58"/>
    <x v="525"/>
    <x v="1"/>
    <b v="0"/>
    <n v="3"/>
    <b v="1"/>
    <s v="technology/hardware"/>
    <n v="205"/>
    <x v="2"/>
    <s v="hardware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6-05-06T14:49:42"/>
    <n v="1372177288"/>
    <d v="2016-04-06T14:49:42"/>
    <x v="1248"/>
    <x v="3"/>
    <b v="0"/>
    <n v="8200"/>
    <b v="1"/>
    <s v="technology/hardware"/>
    <n v="20.465926829268295"/>
    <x v="2"/>
    <s v="hardware"/>
  </r>
  <r>
    <n v="5.4334915642458101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3-07-25T11:21:28"/>
    <n v="1402693689"/>
    <d v="2013-06-25T11:21:28"/>
    <x v="979"/>
    <x v="5"/>
    <b v="0"/>
    <n v="8359"/>
    <b v="1"/>
    <s v="technology/hardware"/>
    <n v="116.35303146309367"/>
    <x v="2"/>
    <s v="hardware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4-07-23T16:08:09"/>
    <n v="1428541276"/>
    <d v="2014-06-13T16:08:09"/>
    <x v="535"/>
    <x v="4"/>
    <b v="0"/>
    <n v="188"/>
    <b v="1"/>
    <s v="technology/hardware"/>
    <n v="307.20212765957444"/>
    <x v="2"/>
    <s v="hardware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5-06-05T16:00:00"/>
    <n v="1479493857"/>
    <d v="2015-04-08T20:01:16"/>
    <x v="515"/>
    <x v="1"/>
    <b v="0"/>
    <n v="48"/>
    <b v="1"/>
    <s v="technology/hardware"/>
    <n v="546.6875"/>
    <x v="2"/>
    <s v="hardware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6-12-18T13:30:57"/>
    <n v="1432659793"/>
    <d v="2016-11-18T13:30:57"/>
    <x v="142"/>
    <x v="3"/>
    <b v="0"/>
    <n v="607"/>
    <b v="1"/>
    <s v="technology/hardware"/>
    <n v="47.474464579901152"/>
    <x v="2"/>
    <s v="hardware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06-25T14:00:00"/>
    <n v="1444690700"/>
    <d v="2015-05-26T12:03:13"/>
    <x v="830"/>
    <x v="1"/>
    <b v="0"/>
    <n v="50"/>
    <b v="1"/>
    <s v="technology/hardware"/>
    <n v="101.56"/>
    <x v="2"/>
    <s v="hardware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5-11-11T18:58:20"/>
    <n v="1333597555"/>
    <d v="2015-10-12T17:58:20"/>
    <x v="789"/>
    <x v="1"/>
    <b v="0"/>
    <n v="55"/>
    <b v="1"/>
    <s v="music/indie rock"/>
    <n v="72.909090909090907"/>
    <x v="4"/>
    <s v="indie rock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2-05-15T23:59:00"/>
    <n v="1316919196"/>
    <d v="2012-04-04T22:45:55"/>
    <x v="724"/>
    <x v="6"/>
    <b v="0"/>
    <n v="38"/>
    <b v="1"/>
    <s v="music/indie rock"/>
    <n v="43.710526315789473"/>
    <x v="4"/>
    <s v="indie rock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1-11-23T22:53:16"/>
    <n v="1336238395"/>
    <d v="2011-09-24T21:53:16"/>
    <x v="1249"/>
    <x v="7"/>
    <b v="0"/>
    <n v="25"/>
    <b v="1"/>
    <s v="music/indie rock"/>
    <n v="34"/>
    <x v="4"/>
    <s v="indie rock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2-06-04T12:19:55"/>
    <n v="1396468782"/>
    <d v="2012-05-05T12:19:55"/>
    <x v="1101"/>
    <x v="6"/>
    <b v="0"/>
    <n v="46"/>
    <b v="1"/>
    <s v="music/indie rock"/>
    <n v="70.652173913043484"/>
    <x v="4"/>
    <s v="indie rock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4-05-04T01:59:00"/>
    <n v="1339790587"/>
    <d v="2014-04-02T14:59:42"/>
    <x v="1241"/>
    <x v="4"/>
    <b v="0"/>
    <n v="83"/>
    <b v="1"/>
    <s v="music/indie rock"/>
    <n v="89.301204819277103"/>
    <x v="4"/>
    <s v="indie rock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2-07-15T15:03:07"/>
    <n v="1321200332"/>
    <d v="2012-06-15T15:03:07"/>
    <x v="65"/>
    <x v="6"/>
    <b v="0"/>
    <n v="35"/>
    <b v="1"/>
    <s v="music/indie rock"/>
    <n v="115.08571428571429"/>
    <x v="4"/>
    <s v="indie rock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12-13T23:59:00"/>
    <n v="1312865658"/>
    <d v="2011-11-13T11:05:32"/>
    <x v="1250"/>
    <x v="7"/>
    <b v="0"/>
    <n v="25"/>
    <b v="1"/>
    <s v="music/indie rock"/>
    <n v="62.12"/>
    <x v="4"/>
    <s v="indie rock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1-09-07T23:54:18"/>
    <n v="1281028152"/>
    <d v="2011-08-08T23:54:18"/>
    <x v="350"/>
    <x v="7"/>
    <b v="0"/>
    <n v="75"/>
    <b v="1"/>
    <s v="music/indie rock"/>
    <n v="46.204266666666669"/>
    <x v="4"/>
    <s v="indie rock"/>
  </r>
  <r>
    <n v="1.2040040000000001"/>
    <n v="2089"/>
    <s v="Little Moses EP"/>
    <s v="Little Moses is trying to record their first EP, and we can't do it without your help!"/>
    <n v="2500"/>
    <n v="3010.01"/>
    <x v="0"/>
    <s v="US"/>
    <s v="USD"/>
    <n v="1375408194"/>
    <d v="2010-09-10T22:59:00"/>
    <n v="1372384194"/>
    <d v="2010-08-05T12:09:12"/>
    <x v="1251"/>
    <x v="8"/>
    <b v="0"/>
    <n v="62"/>
    <b v="1"/>
    <s v="music/indie rock"/>
    <n v="48.54854838709678"/>
    <x v="4"/>
    <s v="indie rock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8-01T20:49:54"/>
    <n v="1359104955"/>
    <d v="2013-06-27T20:49:54"/>
    <x v="1252"/>
    <x v="5"/>
    <b v="0"/>
    <n v="160"/>
    <b v="1"/>
    <s v="music/indie rock"/>
    <n v="57.520187499999999"/>
    <x v="4"/>
    <s v="indie rock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3-02-24T04:09:15"/>
    <n v="1294818278"/>
    <d v="2013-01-25T04:09:15"/>
    <x v="608"/>
    <x v="5"/>
    <b v="0"/>
    <n v="246"/>
    <b v="1"/>
    <s v="music/indie rock"/>
    <n v="88.147154471544724"/>
    <x v="4"/>
    <s v="indie rock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03-01T15:00:00"/>
    <n v="1312822732"/>
    <d v="2011-01-12T02:44:38"/>
    <x v="237"/>
    <x v="7"/>
    <b v="0"/>
    <n v="55"/>
    <b v="1"/>
    <s v="music/indie rock"/>
    <n v="110.49090909090908"/>
    <x v="4"/>
    <s v="indie rock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1-10-07T11:58:52"/>
    <n v="1351024232"/>
    <d v="2011-08-08T11:58:52"/>
    <x v="350"/>
    <x v="7"/>
    <b v="0"/>
    <n v="23"/>
    <b v="1"/>
    <s v="music/indie rock"/>
    <n v="66.826086956521735"/>
    <x v="4"/>
    <s v="indie rock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12-22T16:30:32"/>
    <n v="1327969730"/>
    <d v="2012-10-23T15:30:32"/>
    <x v="1077"/>
    <x v="6"/>
    <b v="0"/>
    <n v="72"/>
    <b v="1"/>
    <s v="music/indie rock"/>
    <n v="58.597222222222221"/>
    <x v="4"/>
    <s v="indie rock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2-03-04T22:00:00"/>
    <n v="1312392973"/>
    <d v="2012-01-30T19:28:50"/>
    <x v="1253"/>
    <x v="6"/>
    <b v="0"/>
    <n v="22"/>
    <b v="1"/>
    <s v="music/indie rock"/>
    <n v="113.63636363636364"/>
    <x v="4"/>
    <s v="indie rock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1-10-02T12:36:13"/>
    <n v="1349892735"/>
    <d v="2011-08-03T12:36:13"/>
    <x v="1254"/>
    <x v="7"/>
    <b v="0"/>
    <n v="14"/>
    <b v="1"/>
    <s v="music/indie rock"/>
    <n v="43.571428571428569"/>
    <x v="4"/>
    <s v="indie rock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2-10-25T22:59:00"/>
    <n v="1317564135"/>
    <d v="2012-10-10T13:12:15"/>
    <x v="250"/>
    <x v="6"/>
    <b v="0"/>
    <n v="38"/>
    <b v="1"/>
    <s v="music/indie rock"/>
    <n v="78.94736842105263"/>
    <x v="4"/>
    <s v="indie rock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1-12-01T10:02:15"/>
    <n v="1328582635"/>
    <d v="2011-10-02T09:02:15"/>
    <x v="1255"/>
    <x v="7"/>
    <b v="0"/>
    <n v="32"/>
    <b v="1"/>
    <s v="music/indie rock"/>
    <n v="188.125"/>
    <x v="4"/>
    <s v="indie rock"/>
  </r>
  <r>
    <n v="1.3236666666666668"/>
    <n v="2099"/>
    <s v="Roosevelt Died."/>
    <s v="Our tour van died, we need help!"/>
    <n v="3000"/>
    <n v="3971"/>
    <x v="0"/>
    <s v="US"/>
    <s v="USD"/>
    <n v="1435808400"/>
    <d v="2012-03-07T21:43:55"/>
    <n v="1434650084"/>
    <d v="2012-02-06T21:43:55"/>
    <x v="1063"/>
    <x v="6"/>
    <b v="0"/>
    <n v="63"/>
    <b v="1"/>
    <s v="music/indie rock"/>
    <n v="63.031746031746032"/>
    <x v="4"/>
    <s v="indie rock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5-07-01T22:40:00"/>
    <n v="1339704141"/>
    <d v="2015-06-18T12:54:44"/>
    <x v="477"/>
    <x v="1"/>
    <b v="0"/>
    <n v="27"/>
    <b v="1"/>
    <s v="music/indie rock"/>
    <n v="30.37037037037037"/>
    <x v="4"/>
    <s v="indie rock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6-29T22:59:00"/>
    <n v="1323920114"/>
    <d v="2012-06-14T15:02:21"/>
    <x v="1183"/>
    <x v="6"/>
    <b v="0"/>
    <n v="44"/>
    <b v="1"/>
    <s v="music/indie rock"/>
    <n v="51.477272727272727"/>
    <x v="4"/>
    <s v="indie rock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2-02-12T22:35:14"/>
    <n v="1302036648"/>
    <d v="2011-12-14T22:35:14"/>
    <x v="1256"/>
    <x v="7"/>
    <b v="0"/>
    <n v="38"/>
    <b v="1"/>
    <s v="music/indie rock"/>
    <n v="35.789473684210527"/>
    <x v="4"/>
    <s v="indie rock"/>
  </r>
  <r>
    <n v="1.4612318374694613"/>
    <n v="2103"/>
    <s v="Matthew Moon's New Album"/>
    <s v="Indie rocker, Matthew Moon, has something to share with you..."/>
    <n v="7777"/>
    <n v="11364"/>
    <x v="0"/>
    <s v="US"/>
    <s v="USD"/>
    <n v="1352488027"/>
    <d v="2011-05-05T15:50:48"/>
    <n v="1349892427"/>
    <d v="2011-04-05T15:50:48"/>
    <x v="1196"/>
    <x v="7"/>
    <b v="0"/>
    <n v="115"/>
    <b v="1"/>
    <s v="music/indie rock"/>
    <n v="98.817391304347822"/>
    <x v="4"/>
    <s v="indie rock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2-11-09T14:07:07"/>
    <n v="1367286434"/>
    <d v="2012-10-10T13:07:07"/>
    <x v="250"/>
    <x v="6"/>
    <b v="0"/>
    <n v="37"/>
    <b v="1"/>
    <s v="music/indie rock"/>
    <n v="28"/>
    <x v="4"/>
    <s v="indie rock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3-05-30T19:00:00"/>
    <n v="1415472953"/>
    <d v="2013-04-29T20:47:14"/>
    <x v="1257"/>
    <x v="5"/>
    <b v="0"/>
    <n v="99"/>
    <b v="1"/>
    <s v="music/indie rock"/>
    <n v="51.313131313131315"/>
    <x v="4"/>
    <s v="indie rock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4-11-20T23:00:00"/>
    <n v="1356584974"/>
    <d v="2014-11-08T13:55:53"/>
    <x v="860"/>
    <x v="4"/>
    <b v="0"/>
    <n v="44"/>
    <b v="1"/>
    <s v="music/indie rock"/>
    <n v="53.522727272727273"/>
    <x v="4"/>
    <s v="indie rock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3-01-26T00:09:34"/>
    <n v="1413997393"/>
    <d v="2012-12-27T00:09:34"/>
    <x v="1258"/>
    <x v="6"/>
    <b v="0"/>
    <n v="58"/>
    <b v="1"/>
    <s v="music/indie rock"/>
    <n v="37.149310344827583"/>
    <x v="4"/>
    <s v="indie rock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4-11-12T13:03:13"/>
    <n v="1344917580"/>
    <d v="2014-10-22T12:03:13"/>
    <x v="323"/>
    <x v="4"/>
    <b v="0"/>
    <n v="191"/>
    <b v="1"/>
    <s v="music/indie rock"/>
    <n v="89.895287958115176"/>
    <x v="4"/>
    <s v="indie rock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2-09-09T22:55:00"/>
    <n v="1433523617"/>
    <d v="2012-08-13T23:13:00"/>
    <x v="270"/>
    <x v="6"/>
    <b v="0"/>
    <n v="40"/>
    <b v="1"/>
    <s v="music/indie rock"/>
    <n v="106.52500000000001"/>
    <x v="4"/>
    <s v="indie rock"/>
  </r>
  <r>
    <n v="1.0035000000000001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5-07-05T12:00:17"/>
    <n v="1398873969"/>
    <d v="2015-06-05T12:00:17"/>
    <x v="159"/>
    <x v="1"/>
    <b v="0"/>
    <n v="38"/>
    <b v="1"/>
    <s v="music/indie rock"/>
    <n v="52.815789473684212"/>
    <x v="4"/>
    <s v="indie rock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4-05-27T23:59:00"/>
    <n v="1307594625"/>
    <d v="2014-04-30T11:06:09"/>
    <x v="403"/>
    <x v="4"/>
    <b v="0"/>
    <n v="39"/>
    <b v="1"/>
    <s v="music/indie rock"/>
    <n v="54.615384615384613"/>
    <x v="4"/>
    <s v="indie rock"/>
  </r>
  <r>
    <n v="1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1-08-14T20:00:00"/>
    <n v="1364854593"/>
    <d v="2011-06-08T23:43:45"/>
    <x v="1259"/>
    <x v="7"/>
    <b v="0"/>
    <n v="11"/>
    <b v="1"/>
    <s v="music/indie rock"/>
    <n v="27.272727272727273"/>
    <x v="4"/>
    <s v="indie rock"/>
  </r>
  <r>
    <n v="1.0485714285714285"/>
    <n v="2113"/>
    <s v="Summer Underground // Honeycomb LP"/>
    <s v="Help us fund our second full-length album Honeycomb!"/>
    <n v="7000"/>
    <n v="7340"/>
    <x v="0"/>
    <s v="US"/>
    <s v="USD"/>
    <n v="1411505176"/>
    <d v="2013-04-15T17:16:33"/>
    <n v="1408481176"/>
    <d v="2013-04-01T17:16:33"/>
    <x v="106"/>
    <x v="5"/>
    <b v="0"/>
    <n v="107"/>
    <b v="1"/>
    <s v="music/indie rock"/>
    <n v="68.598130841121488"/>
    <x v="4"/>
    <s v="indie rock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4-09-23T15:46:16"/>
    <n v="1286480070"/>
    <d v="2014-08-19T15:46:16"/>
    <x v="1260"/>
    <x v="4"/>
    <b v="0"/>
    <n v="147"/>
    <b v="1"/>
    <s v="music/indie rock"/>
    <n v="35.612244897959187"/>
    <x v="4"/>
    <s v="indie rock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0-12-08T23:59:00"/>
    <n v="1295575001"/>
    <d v="2010-10-07T14:34:30"/>
    <x v="1261"/>
    <x v="8"/>
    <b v="0"/>
    <n v="36"/>
    <b v="1"/>
    <s v="music/indie rock"/>
    <n v="94.027777777777771"/>
    <x v="4"/>
    <s v="indie rock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1-02-19T20:56:41"/>
    <n v="1345056003"/>
    <d v="2011-01-20T20:56:41"/>
    <x v="1262"/>
    <x v="7"/>
    <b v="0"/>
    <n v="92"/>
    <b v="1"/>
    <s v="music/indie rock"/>
    <n v="526.45652173913038"/>
    <x v="4"/>
    <s v="indie rock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2-10-02T13:40:03"/>
    <n v="1444699549"/>
    <d v="2012-08-15T13:40:03"/>
    <x v="1008"/>
    <x v="6"/>
    <b v="0"/>
    <n v="35"/>
    <b v="1"/>
    <s v="music/indie rock"/>
    <n v="50.657142857142858"/>
    <x v="4"/>
    <s v="indie rock"/>
  </r>
  <r>
    <n v="1.3461099999999999"/>
    <n v="2118"/>
    <s v="PORCHES. vs. THE U.S.A."/>
    <s v="PORCHES.  and Documentarians tour from New York to San Francisco and back."/>
    <n v="1000"/>
    <n v="1346.11"/>
    <x v="0"/>
    <s v="US"/>
    <s v="USD"/>
    <n v="1311538136"/>
    <d v="2015-10-26T23:59:00"/>
    <n v="1308946136"/>
    <d v="2015-10-12T20:25:49"/>
    <x v="789"/>
    <x v="1"/>
    <b v="0"/>
    <n v="17"/>
    <b v="1"/>
    <s v="music/indie rock"/>
    <n v="79.182941176470578"/>
    <x v="4"/>
    <s v="indie rock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1-07-24T15:08:56"/>
    <n v="1342494445"/>
    <d v="2011-06-24T15:08:56"/>
    <x v="359"/>
    <x v="7"/>
    <b v="0"/>
    <n v="22"/>
    <b v="1"/>
    <s v="music/indie rock"/>
    <n v="91.590909090909093"/>
    <x v="4"/>
    <s v="indie rock"/>
  </r>
  <r>
    <n v="1.00880375"/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2-08-15T22:07:25"/>
    <n v="1384384136"/>
    <d v="2012-07-16T22:07:25"/>
    <x v="221"/>
    <x v="6"/>
    <b v="0"/>
    <n v="69"/>
    <b v="1"/>
    <s v="music/indie rock"/>
    <n v="116.96275362318841"/>
    <x v="4"/>
    <s v="indie rock"/>
  </r>
  <r>
    <n v="5.6800000000000002E-3"/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4-01-01T18:08:56"/>
    <n v="1481564948"/>
    <d v="2013-11-13T18:08:56"/>
    <x v="1263"/>
    <x v="5"/>
    <b v="0"/>
    <n v="10"/>
    <b v="0"/>
    <s v="games/video games"/>
    <n v="28.4"/>
    <x v="6"/>
    <s v="video games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11T12:49:08"/>
    <n v="1481181169"/>
    <d v="2016-12-12T12:49:08"/>
    <x v="1264"/>
    <x v="3"/>
    <b v="0"/>
    <n v="3"/>
    <b v="0"/>
    <s v="games/video games"/>
    <n v="103.33333333333333"/>
    <x v="6"/>
    <s v="video games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7-01-07T02:12:49"/>
    <n v="1263982307"/>
    <d v="2016-12-08T02:12:49"/>
    <x v="930"/>
    <x v="3"/>
    <b v="0"/>
    <n v="5"/>
    <b v="0"/>
    <s v="games/video games"/>
    <n v="10"/>
    <x v="6"/>
    <s v="video games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03-15T01:59:00"/>
    <n v="1286930435"/>
    <d v="2010-01-20T05:11:47"/>
    <x v="1265"/>
    <x v="8"/>
    <b v="0"/>
    <n v="5"/>
    <b v="0"/>
    <s v="games/video games"/>
    <n v="23"/>
    <x v="6"/>
    <s v="video games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0-11-30T00:00:00"/>
    <n v="1436142833"/>
    <d v="2010-10-12T19:40:35"/>
    <x v="1266"/>
    <x v="8"/>
    <b v="0"/>
    <n v="27"/>
    <b v="0"/>
    <s v="games/video games"/>
    <n v="31.555555555555557"/>
    <x v="6"/>
    <s v="video games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5-08-04T19:33:53"/>
    <n v="1415488887"/>
    <d v="2015-07-05T19:33:53"/>
    <x v="1267"/>
    <x v="1"/>
    <b v="0"/>
    <n v="2"/>
    <b v="0"/>
    <s v="games/video games"/>
    <n v="5"/>
    <x v="6"/>
    <s v="video games"/>
  </r>
  <r>
    <n v="0.28842857142857142"/>
    <n v="2127"/>
    <s v="Three Monkeys - Part 1: Into the Abyss"/>
    <s v="Three Monkeys is an audio adventure game for PC."/>
    <n v="28000"/>
    <n v="8076"/>
    <x v="2"/>
    <s v="GB"/>
    <s v="GBP"/>
    <n v="1426158463"/>
    <d v="2014-12-08T18:21:27"/>
    <n v="1423570063"/>
    <d v="2014-11-08T18:21:27"/>
    <x v="860"/>
    <x v="4"/>
    <b v="0"/>
    <n v="236"/>
    <b v="0"/>
    <s v="games/video games"/>
    <n v="34.220338983050844"/>
    <x v="6"/>
    <s v="video games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5-03-12T06:07:43"/>
    <n v="1406140369"/>
    <d v="2015-02-10T07:07:43"/>
    <x v="552"/>
    <x v="1"/>
    <b v="0"/>
    <n v="1"/>
    <b v="0"/>
    <s v="games/video games"/>
    <n v="25"/>
    <x v="6"/>
    <s v="video games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4-09-21T13:32:49"/>
    <n v="1454978100"/>
    <d v="2014-07-23T13:32:49"/>
    <x v="908"/>
    <x v="4"/>
    <b v="0"/>
    <n v="12"/>
    <b v="0"/>
    <s v="games/video games"/>
    <n v="19.666666666666668"/>
    <x v="6"/>
    <s v="video games"/>
  </r>
  <r>
    <n v="2.0238095238095236E-3"/>
    <n v="2130"/>
    <s v="Wondrous Adventures: A Kid's Game"/>
    <s v="You are the hero tasked to save your home from the villainous Sanword."/>
    <n v="42000"/>
    <n v="85"/>
    <x v="2"/>
    <s v="US"/>
    <s v="USD"/>
    <n v="1408154663"/>
    <d v="2016-03-09T19:35:00"/>
    <n v="1405130663"/>
    <d v="2016-02-08T19:35:00"/>
    <x v="586"/>
    <x v="3"/>
    <b v="0"/>
    <n v="4"/>
    <b v="0"/>
    <s v="games/video games"/>
    <n v="21.25"/>
    <x v="6"/>
    <s v="video games"/>
  </r>
  <r>
    <n v="0.05"/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4-08-15T21:04:23"/>
    <n v="1434085091"/>
    <d v="2014-07-11T21:04:23"/>
    <x v="527"/>
    <x v="4"/>
    <b v="0"/>
    <n v="3"/>
    <b v="0"/>
    <s v="games/video games"/>
    <n v="8.3333333333333339"/>
    <x v="6"/>
    <s v="video games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5-07-11T23:58:11"/>
    <n v="1388835692"/>
    <d v="2015-06-11T23:58:11"/>
    <x v="1268"/>
    <x v="1"/>
    <b v="0"/>
    <n v="99"/>
    <b v="0"/>
    <s v="games/video games"/>
    <n v="21.34333333333333"/>
    <x v="6"/>
    <s v="video games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4-02-03T06:41:32"/>
    <n v="1300328399"/>
    <d v="2014-01-04T06:41:32"/>
    <x v="1269"/>
    <x v="4"/>
    <b v="0"/>
    <n v="3"/>
    <b v="0"/>
    <s v="games/video games"/>
    <n v="5.333333333333333"/>
    <x v="6"/>
    <s v="video games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1-04-24T01:59:00"/>
    <n v="1364505391"/>
    <d v="2011-03-16T21:19:59"/>
    <x v="1270"/>
    <x v="7"/>
    <b v="0"/>
    <n v="3"/>
    <b v="0"/>
    <s v="games/video games"/>
    <n v="34.666666666666664"/>
    <x v="6"/>
    <s v="video games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3-04-27T16:16:31"/>
    <n v="1346800033"/>
    <d v="2013-03-28T16:16:31"/>
    <x v="1271"/>
    <x v="5"/>
    <b v="0"/>
    <n v="22"/>
    <b v="0"/>
    <s v="games/video games"/>
    <n v="21.727272727272727"/>
    <x v="6"/>
    <s v="video games"/>
  </r>
  <r>
    <n v="5.9612499999999998E-4"/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2-10-04T18:07:13"/>
    <n v="1379592786"/>
    <d v="2012-09-04T18:07:13"/>
    <x v="442"/>
    <x v="6"/>
    <b v="0"/>
    <n v="4"/>
    <b v="0"/>
    <s v="games/video games"/>
    <n v="11.922499999999999"/>
    <x v="6"/>
    <s v="video games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3-10-19T07:13:06"/>
    <n v="1415212229"/>
    <d v="2013-09-19T07:13:06"/>
    <x v="1272"/>
    <x v="5"/>
    <b v="0"/>
    <n v="534"/>
    <b v="0"/>
    <s v="games/video games"/>
    <n v="26.59737827715356"/>
    <x v="6"/>
    <s v="video games"/>
  </r>
  <r>
    <n v="0.128"/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4-12-05T13:30:29"/>
    <n v="1381364339"/>
    <d v="2014-11-05T13:30:29"/>
    <x v="1026"/>
    <x v="4"/>
    <b v="0"/>
    <n v="12"/>
    <b v="0"/>
    <s v="games/video games"/>
    <n v="10.666666666666666"/>
    <x v="6"/>
    <s v="video games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3-11-08T20:18:59"/>
    <n v="1475604008"/>
    <d v="2013-10-09T19:18:59"/>
    <x v="1273"/>
    <x v="5"/>
    <b v="0"/>
    <n v="56"/>
    <b v="0"/>
    <s v="games/video games"/>
    <n v="29.035714285714285"/>
    <x v="6"/>
    <s v="video games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6-11-03T13:00:08"/>
    <n v="1355342424"/>
    <d v="2016-10-04T13:00:08"/>
    <x v="292"/>
    <x v="3"/>
    <b v="0"/>
    <n v="11"/>
    <b v="0"/>
    <s v="games/video games"/>
    <n v="50.909090909090907"/>
    <x v="6"/>
    <s v="video games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3-01-11T15:00:24"/>
    <n v="1413351559"/>
    <d v="2012-12-12T15:00:24"/>
    <x v="1274"/>
    <x v="6"/>
    <b v="0"/>
    <n v="0"/>
    <b v="0"/>
    <s v="games/video games"/>
    <e v="#DIV/0!"/>
    <x v="6"/>
    <s v="video games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4-11-14T01:39:19"/>
    <n v="1449075010"/>
    <d v="2014-10-15T00:39:19"/>
    <x v="478"/>
    <x v="4"/>
    <b v="0"/>
    <n v="12"/>
    <b v="0"/>
    <s v="games/video games"/>
    <n v="50.083333333333336"/>
    <x v="6"/>
    <s v="video games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5-12-30T11:50:10"/>
    <n v="1275599812"/>
    <d v="2015-12-02T11:50:10"/>
    <x v="492"/>
    <x v="1"/>
    <b v="0"/>
    <n v="5"/>
    <b v="0"/>
    <s v="games/video games"/>
    <n v="45"/>
    <x v="6"/>
    <s v="video games"/>
  </r>
  <r>
    <n v="1.7098591549295775E-2"/>
    <n v="2144"/>
    <s v="Project Starborn"/>
    <s v="A thousand community-built sandbox games (and more!) with a fully-customizable game engine."/>
    <n v="35500"/>
    <n v="607"/>
    <x v="2"/>
    <s v="US"/>
    <s v="USD"/>
    <n v="1379164040"/>
    <d v="2010-07-21T14:00:00"/>
    <n v="1376399240"/>
    <d v="2010-06-03T16:16:52"/>
    <x v="225"/>
    <x v="8"/>
    <b v="0"/>
    <n v="24"/>
    <b v="0"/>
    <s v="games/video games"/>
    <n v="25.291666666666668"/>
    <x v="6"/>
    <s v="video games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09-14T08:07:20"/>
    <n v="1382938914"/>
    <d v="2013-08-13T08:07:20"/>
    <x v="1275"/>
    <x v="5"/>
    <b v="0"/>
    <n v="89"/>
    <b v="0"/>
    <s v="games/video games"/>
    <n v="51.292134831460672"/>
    <x v="6"/>
    <s v="video games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3-11-27T01:41:54"/>
    <n v="1453997910"/>
    <d v="2013-10-28T00:41:54"/>
    <x v="731"/>
    <x v="5"/>
    <b v="0"/>
    <n v="1"/>
    <b v="0"/>
    <s v="games/video games"/>
    <n v="1"/>
    <x v="6"/>
    <s v="video games"/>
  </r>
  <r>
    <n v="6.9641025641025639E-3"/>
    <n v="2147"/>
    <s v="Johnny Rocketfingers 3"/>
    <s v="A Point and Click Adventure on Steroids."/>
    <n v="390000"/>
    <n v="2716"/>
    <x v="2"/>
    <s v="US"/>
    <s v="USD"/>
    <n v="1416125148"/>
    <d v="2016-02-11T11:18:30"/>
    <n v="1413356748"/>
    <d v="2016-01-28T11:18:30"/>
    <x v="144"/>
    <x v="3"/>
    <b v="0"/>
    <n v="55"/>
    <b v="0"/>
    <s v="games/video games"/>
    <n v="49.381818181818183"/>
    <x v="6"/>
    <s v="video games"/>
  </r>
  <r>
    <n v="0.02"/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4-11-16T03:05:48"/>
    <n v="1425404182"/>
    <d v="2014-10-15T02:05:48"/>
    <x v="478"/>
    <x v="4"/>
    <b v="0"/>
    <n v="2"/>
    <b v="0"/>
    <s v="games/video games"/>
    <n v="1"/>
    <x v="6"/>
    <s v="video games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5-04-02T11:36:22"/>
    <n v="1277512556"/>
    <d v="2015-03-03T12:36:22"/>
    <x v="198"/>
    <x v="1"/>
    <b v="0"/>
    <n v="0"/>
    <b v="0"/>
    <s v="games/video games"/>
    <e v="#DIV/0!"/>
    <x v="6"/>
    <s v="video games"/>
  </r>
  <r>
    <n v="8.0999999999999996E-3"/>
    <n v="2150"/>
    <s v="The Unknown Door"/>
    <s v="A pixel styled open world detective game."/>
    <n v="50000"/>
    <n v="405"/>
    <x v="2"/>
    <s v="NO"/>
    <s v="NOK"/>
    <n v="1468392599"/>
    <d v="2010-07-30T19:00:00"/>
    <n v="1465800599"/>
    <d v="2010-06-25T19:35:56"/>
    <x v="1276"/>
    <x v="8"/>
    <b v="0"/>
    <n v="4"/>
    <b v="0"/>
    <s v="games/video games"/>
    <n v="101.25"/>
    <x v="6"/>
    <s v="video games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7-13T01:49:59"/>
    <n v="1464639614"/>
    <d v="2016-06-13T01:49:59"/>
    <x v="469"/>
    <x v="3"/>
    <b v="0"/>
    <n v="6"/>
    <b v="0"/>
    <s v="games/video games"/>
    <n v="19.666666666666668"/>
    <x v="6"/>
    <s v="video games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6-06-29T15:20:14"/>
    <n v="1392321509"/>
    <d v="2016-05-30T15:20:14"/>
    <x v="941"/>
    <x v="3"/>
    <b v="0"/>
    <n v="4"/>
    <b v="0"/>
    <s v="games/video games"/>
    <n v="12.5"/>
    <x v="6"/>
    <s v="video games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4-03-15T13:58:29"/>
    <n v="1417470718"/>
    <d v="2014-02-13T14:58:29"/>
    <x v="1277"/>
    <x v="4"/>
    <b v="0"/>
    <n v="4"/>
    <b v="0"/>
    <s v="games/video games"/>
    <n v="8.5"/>
    <x v="6"/>
    <s v="video games"/>
  </r>
  <r>
    <n v="8.0000000000000002E-3"/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5-01-10T02:59:00"/>
    <n v="1389193827"/>
    <d v="2014-12-01T16:51:58"/>
    <x v="562"/>
    <x v="4"/>
    <b v="0"/>
    <n v="2"/>
    <b v="0"/>
    <s v="games/video games"/>
    <n v="1"/>
    <x v="6"/>
    <s v="video games"/>
  </r>
  <r>
    <n v="2.3E-2"/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4-01-28T10:10:27"/>
    <n v="1456854985"/>
    <d v="2014-01-08T10:10:27"/>
    <x v="1278"/>
    <x v="4"/>
    <b v="0"/>
    <n v="5"/>
    <b v="0"/>
    <s v="games/video games"/>
    <n v="23"/>
    <x v="6"/>
    <s v="video games"/>
  </r>
  <r>
    <n v="2.6660714285714284E-2"/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6-03-31T11:56:25"/>
    <n v="1375475406"/>
    <d v="2016-03-01T12:56:25"/>
    <x v="882"/>
    <x v="3"/>
    <b v="0"/>
    <n v="83"/>
    <b v="0"/>
    <s v="games/video games"/>
    <n v="17.987951807228917"/>
    <x v="6"/>
    <s v="video games"/>
  </r>
  <r>
    <n v="0.28192"/>
    <n v="2157"/>
    <s v="Nin"/>
    <s v="Gamers and 90's fans unite in this small tale of epic proportions!"/>
    <n v="75000"/>
    <n v="21144"/>
    <x v="2"/>
    <s v="US"/>
    <s v="USD"/>
    <n v="1482479940"/>
    <d v="2013-09-16T15:30:06"/>
    <n v="1479684783"/>
    <d v="2013-08-02T15:30:06"/>
    <x v="1279"/>
    <x v="5"/>
    <b v="0"/>
    <n v="57"/>
    <b v="0"/>
    <s v="games/video games"/>
    <n v="370.94736842105266"/>
    <x v="6"/>
    <s v="video games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6-12-23T02:59:00"/>
    <n v="1356121774"/>
    <d v="2016-11-20T18:33:03"/>
    <x v="1280"/>
    <x v="3"/>
    <b v="0"/>
    <n v="311"/>
    <b v="0"/>
    <s v="games/video games"/>
    <n v="63.569485530546629"/>
    <x v="6"/>
    <s v="video games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3-02-04T15:29:34"/>
    <n v="1308245574"/>
    <d v="2012-12-21T15:29:34"/>
    <x v="1281"/>
    <x v="6"/>
    <b v="0"/>
    <n v="2"/>
    <b v="0"/>
    <s v="games/video games"/>
    <n v="13"/>
    <x v="6"/>
    <s v="video games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1-07-16T12:32:54"/>
    <n v="1334855105"/>
    <d v="2011-06-16T12:32:54"/>
    <x v="1282"/>
    <x v="7"/>
    <b v="0"/>
    <n v="16"/>
    <b v="0"/>
    <s v="games/video games"/>
    <n v="5.3125"/>
    <x v="6"/>
    <s v="video games"/>
  </r>
  <r>
    <n v="1.1575"/>
    <n v="2161"/>
    <s v="CallMeGhost DEBUT ALBUM preorder!"/>
    <s v="We're trying to fund hard copies of our debut album!"/>
    <n v="400"/>
    <n v="463"/>
    <x v="0"/>
    <s v="US"/>
    <s v="USD"/>
    <n v="1443040059"/>
    <d v="2012-05-19T12:05:05"/>
    <n v="1440448059"/>
    <d v="2012-04-19T12:05:05"/>
    <x v="1283"/>
    <x v="6"/>
    <b v="0"/>
    <n v="13"/>
    <b v="1"/>
    <s v="music/rock"/>
    <n v="35.615384615384613"/>
    <x v="4"/>
    <s v="rock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5-09-23T15:27:39"/>
    <n v="1403547791"/>
    <d v="2015-08-24T15:27:39"/>
    <x v="1058"/>
    <x v="1"/>
    <b v="0"/>
    <n v="58"/>
    <b v="1"/>
    <s v="music/rock"/>
    <n v="87.103448275862064"/>
    <x v="4"/>
    <s v="rock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4-07-24T13:23:11"/>
    <n v="1429306520"/>
    <d v="2014-06-23T13:23:11"/>
    <x v="578"/>
    <x v="4"/>
    <b v="0"/>
    <n v="44"/>
    <b v="1"/>
    <s v="music/rock"/>
    <n v="75.11363636363636"/>
    <x v="4"/>
    <s v="rock"/>
  </r>
  <r>
    <n v="1.0263636363636364"/>
    <n v="2164"/>
    <s v="Rosaline debut record"/>
    <s v="South Florida roots country/rock outfit's long awaited debut record"/>
    <n v="5500"/>
    <n v="5645"/>
    <x v="0"/>
    <s v="US"/>
    <s v="USD"/>
    <n v="1466827140"/>
    <d v="2015-06-07T22:50:00"/>
    <n v="1464196414"/>
    <d v="2015-04-17T16:35:20"/>
    <x v="311"/>
    <x v="1"/>
    <b v="0"/>
    <n v="83"/>
    <b v="1"/>
    <s v="music/rock"/>
    <n v="68.01204819277109"/>
    <x v="4"/>
    <s v="rock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6-24T22:59:00"/>
    <n v="1457539235"/>
    <d v="2016-05-25T12:13:34"/>
    <x v="8"/>
    <x v="3"/>
    <b v="0"/>
    <n v="117"/>
    <b v="1"/>
    <s v="music/rock"/>
    <n v="29.623931623931625"/>
    <x v="4"/>
    <s v="rock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6-04-08T10:00:35"/>
    <n v="1413922018"/>
    <d v="2016-03-09T11:00:35"/>
    <x v="205"/>
    <x v="3"/>
    <b v="0"/>
    <n v="32"/>
    <b v="1"/>
    <s v="music/rock"/>
    <n v="91.625"/>
    <x v="4"/>
    <s v="rock"/>
  </r>
  <r>
    <n v="1.2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4-12-05T16:06:58"/>
    <n v="1346463337"/>
    <d v="2014-10-21T15:06:58"/>
    <x v="148"/>
    <x v="4"/>
    <b v="0"/>
    <n v="8"/>
    <b v="1"/>
    <s v="music/rock"/>
    <n v="22.5"/>
    <x v="4"/>
    <s v="rock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2-09-14T20:35:37"/>
    <n v="1484058261"/>
    <d v="2012-08-31T20:35:37"/>
    <x v="1284"/>
    <x v="6"/>
    <b v="0"/>
    <n v="340"/>
    <b v="1"/>
    <s v="music/rock"/>
    <n v="64.366735294117646"/>
    <x v="4"/>
    <s v="rock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2-10T00:00:00"/>
    <n v="1488214151"/>
    <d v="2017-01-10T09:24:21"/>
    <x v="744"/>
    <x v="2"/>
    <b v="0"/>
    <n v="7"/>
    <b v="1"/>
    <s v="music/rock"/>
    <n v="21.857142857142858"/>
    <x v="4"/>
    <s v="rock"/>
  </r>
  <r>
    <n v="1.8085714285714285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7-03-02T11:49:11"/>
    <n v="1436810422"/>
    <d v="2017-02-27T11:49:11"/>
    <x v="1285"/>
    <x v="2"/>
    <b v="0"/>
    <n v="19"/>
    <b v="1"/>
    <s v="music/rock"/>
    <n v="33.315789473684212"/>
    <x v="4"/>
    <s v="rock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8-22T13:00:22"/>
    <n v="1431903495"/>
    <d v="2015-07-13T13:00:22"/>
    <x v="533"/>
    <x v="1"/>
    <b v="0"/>
    <n v="47"/>
    <b v="1"/>
    <s v="music/rock"/>
    <n v="90.276595744680847"/>
    <x v="4"/>
    <s v="rock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6-22T00:00:00"/>
    <n v="1426773320"/>
    <d v="2015-05-17T17:58:15"/>
    <x v="969"/>
    <x v="1"/>
    <b v="0"/>
    <n v="13"/>
    <b v="1"/>
    <s v="music/rock"/>
    <n v="76.92307692307692"/>
    <x v="4"/>
    <s v="rock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5-04-18T08:55:20"/>
    <n v="1376066243"/>
    <d v="2015-03-19T08:55:20"/>
    <x v="507"/>
    <x v="1"/>
    <b v="0"/>
    <n v="90"/>
    <b v="1"/>
    <s v="music/rock"/>
    <n v="59.233333333333334"/>
    <x v="4"/>
    <s v="rock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3-09-09T22:59:00"/>
    <n v="1459861307"/>
    <d v="2013-08-09T11:37:23"/>
    <x v="1286"/>
    <x v="5"/>
    <b v="0"/>
    <n v="63"/>
    <b v="1"/>
    <s v="music/rock"/>
    <n v="65.38095238095238"/>
    <x v="4"/>
    <s v="rock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5-05T08:01:47"/>
    <n v="1468455186"/>
    <d v="2016-04-05T08:01:47"/>
    <x v="1287"/>
    <x v="3"/>
    <b v="0"/>
    <n v="26"/>
    <b v="1"/>
    <s v="music/rock"/>
    <n v="67.307692307692307"/>
    <x v="4"/>
    <s v="rock"/>
  </r>
  <r>
    <n v="1.2602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6-07-20T19:13:06"/>
    <n v="1427987509"/>
    <d v="2016-07-13T19:13:06"/>
    <x v="1288"/>
    <x v="3"/>
    <b v="0"/>
    <n v="71"/>
    <b v="1"/>
    <s v="music/rock"/>
    <n v="88.74647887323944"/>
    <x v="4"/>
    <s v="rock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5-05-02T10:11:49"/>
    <n v="1463032867"/>
    <d v="2015-04-02T10:11:49"/>
    <x v="119"/>
    <x v="1"/>
    <b v="0"/>
    <n v="38"/>
    <b v="1"/>
    <s v="music/rock"/>
    <n v="65.868421052631575"/>
    <x v="4"/>
    <s v="rock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6-06-06T01:01:07"/>
    <n v="1482160597"/>
    <d v="2016-05-12T01:01:07"/>
    <x v="957"/>
    <x v="3"/>
    <b v="0"/>
    <n v="859"/>
    <b v="1"/>
    <s v="music/rock"/>
    <n v="40.349243306169967"/>
    <x v="4"/>
    <s v="rock"/>
  </r>
  <r>
    <n v="1.6140000000000001"/>
    <n v="2179"/>
    <s v="Woodhouse EP"/>
    <s v="Woodhouse is making an EP!  If you are a fan of whiskey and loud guitars, contribute to the cause!"/>
    <n v="1000"/>
    <n v="1614"/>
    <x v="0"/>
    <s v="US"/>
    <s v="USD"/>
    <n v="1428725192"/>
    <d v="2017-01-18T10:16:37"/>
    <n v="1426133192"/>
    <d v="2016-12-19T10:16:37"/>
    <x v="1289"/>
    <x v="3"/>
    <b v="0"/>
    <n v="21"/>
    <b v="1"/>
    <s v="music/rock"/>
    <n v="76.857142857142861"/>
    <x v="4"/>
    <s v="rock"/>
  </r>
  <r>
    <n v="1.071842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04-10T23:06:32"/>
    <n v="1443801868"/>
    <d v="2015-03-11T23:06:32"/>
    <x v="1290"/>
    <x v="1"/>
    <b v="0"/>
    <n v="78"/>
    <b v="1"/>
    <s v="music/rock"/>
    <n v="68.707820512820518"/>
    <x v="4"/>
    <s v="rock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5-11-13T12:04:28"/>
    <n v="1486426053"/>
    <d v="2015-10-02T11:04:28"/>
    <x v="1291"/>
    <x v="1"/>
    <b v="0"/>
    <n v="53"/>
    <b v="1"/>
    <s v="games/tabletop games"/>
    <n v="57.773584905660378"/>
    <x v="6"/>
    <s v="tabletop games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7-02-20T19:07:33"/>
    <n v="1409261825"/>
    <d v="2017-02-06T19:07:33"/>
    <x v="307"/>
    <x v="2"/>
    <b v="0"/>
    <n v="356"/>
    <b v="1"/>
    <s v="games/tabletop games"/>
    <n v="44.171348314606739"/>
    <x v="6"/>
    <s v="tabletop games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4-10-02T16:37:05"/>
    <n v="1484037977"/>
    <d v="2014-08-28T16:37:05"/>
    <x v="1146"/>
    <x v="4"/>
    <b v="0"/>
    <n v="279"/>
    <b v="1"/>
    <s v="games/tabletop games"/>
    <n v="31.566308243727597"/>
    <x v="6"/>
    <s v="tabletop games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7-02-09T00:00:00"/>
    <n v="1452530041"/>
    <d v="2017-01-10T03:46:17"/>
    <x v="744"/>
    <x v="2"/>
    <b v="1"/>
    <n v="266"/>
    <b v="1"/>
    <s v="games/tabletop games"/>
    <n v="107.04511278195488"/>
    <x v="6"/>
    <s v="tabletop games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6-01-25T11:00:00"/>
    <n v="1360830239"/>
    <d v="2016-01-11T11:34:01"/>
    <x v="475"/>
    <x v="3"/>
    <b v="0"/>
    <n v="623"/>
    <b v="1"/>
    <s v="games/tabletop games"/>
    <n v="149.03451043338683"/>
    <x v="6"/>
    <s v="tabletop games"/>
  </r>
  <r>
    <n v="1.0967499999999999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3-03-26T03:23:59"/>
    <n v="1470062743"/>
    <d v="2013-02-14T03:23:59"/>
    <x v="232"/>
    <x v="5"/>
    <b v="0"/>
    <n v="392"/>
    <b v="1"/>
    <s v="games/tabletop games"/>
    <n v="55.956632653061227"/>
    <x v="6"/>
    <s v="tabletop games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6-09-06T21:00:00"/>
    <n v="1425531666"/>
    <d v="2016-08-01T09:45:43"/>
    <x v="184"/>
    <x v="3"/>
    <b v="1"/>
    <n v="3562"/>
    <b v="1"/>
    <s v="games/tabletop games"/>
    <n v="56.970381807973048"/>
    <x v="6"/>
    <s v="tabletop games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5-04-02T22:59:00"/>
    <n v="1474380241"/>
    <d v="2015-03-05T00:01:06"/>
    <x v="36"/>
    <x v="1"/>
    <b v="0"/>
    <n v="514"/>
    <b v="1"/>
    <s v="games/tabletop games"/>
    <n v="44.056420233463037"/>
    <x v="6"/>
    <s v="tabletop games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10-25T12:00:00"/>
    <n v="1460055300"/>
    <d v="2016-09-20T09:04:01"/>
    <x v="886"/>
    <x v="3"/>
    <b v="0"/>
    <n v="88"/>
    <b v="1"/>
    <s v="games/tabletop games"/>
    <n v="68.625"/>
    <x v="6"/>
    <s v="tabletop games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4-21T17:00:00"/>
    <n v="1455721204"/>
    <d v="2016-04-07T13:55:00"/>
    <x v="1247"/>
    <x v="3"/>
    <b v="0"/>
    <n v="537"/>
    <b v="1"/>
    <s v="games/tabletop games"/>
    <n v="65.318435754189949"/>
    <x v="6"/>
    <s v="tabletop games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6-03-23T01:59:00"/>
    <n v="1486065627"/>
    <d v="2016-02-17T10:00:04"/>
    <x v="352"/>
    <x v="3"/>
    <b v="0"/>
    <n v="25"/>
    <b v="1"/>
    <s v="games/tabletop games"/>
    <n v="35.92"/>
    <x v="6"/>
    <s v="tabletop games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7-02-14T15:00:27"/>
    <n v="1479414344"/>
    <d v="2017-02-02T15:00:27"/>
    <x v="1292"/>
    <x v="2"/>
    <b v="0"/>
    <n v="3238"/>
    <b v="1"/>
    <s v="games/tabletop games"/>
    <n v="40.070667078443485"/>
    <x v="6"/>
    <s v="tabletop games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2-15T18:00:00"/>
    <n v="1477043072"/>
    <d v="2016-11-17T15:25:44"/>
    <x v="800"/>
    <x v="3"/>
    <b v="0"/>
    <n v="897"/>
    <b v="1"/>
    <s v="games/tabletop games"/>
    <n v="75.647714604236342"/>
    <x v="6"/>
    <s v="tabletop games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11-20T23:59:00"/>
    <n v="1456423890"/>
    <d v="2016-10-21T04:44:32"/>
    <x v="1293"/>
    <x v="3"/>
    <b v="0"/>
    <n v="878"/>
    <b v="1"/>
    <s v="games/tabletop games"/>
    <n v="61.203872437357631"/>
    <x v="6"/>
    <s v="tabletop games"/>
  </r>
  <r>
    <n v="1.2032608695652174"/>
    <n v="2195"/>
    <s v="Purgatoria: City of Angels"/>
    <s v="A gritty, noir tabletop RPG with a fast-paced combo-based battle system."/>
    <n v="4600"/>
    <n v="5535"/>
    <x v="0"/>
    <s v="US"/>
    <s v="USD"/>
    <n v="1439317900"/>
    <d v="2016-03-26T12:11:30"/>
    <n v="1436725900"/>
    <d v="2016-02-25T13:11:30"/>
    <x v="335"/>
    <x v="3"/>
    <b v="0"/>
    <n v="115"/>
    <b v="1"/>
    <s v="games/tabletop games"/>
    <n v="48.130434782608695"/>
    <x v="6"/>
    <s v="tabletop games"/>
  </r>
  <r>
    <n v="1.1383571428571428"/>
    <n v="2196"/>
    <s v="LACORSA Grand Prix Game (relaunch)"/>
    <s v="Race your friends in style with this classic Grand Prix game."/>
    <n v="14000"/>
    <n v="15937"/>
    <x v="0"/>
    <s v="US"/>
    <s v="USD"/>
    <n v="1480662000"/>
    <d v="2015-08-11T13:31:40"/>
    <n v="1478000502"/>
    <d v="2015-07-12T13:31:40"/>
    <x v="1294"/>
    <x v="1"/>
    <b v="0"/>
    <n v="234"/>
    <b v="1"/>
    <s v="games/tabletop games"/>
    <n v="68.106837606837601"/>
    <x v="6"/>
    <s v="tabletop games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6-12-02T02:00:00"/>
    <n v="1422540059"/>
    <d v="2016-11-01T06:41:42"/>
    <x v="464"/>
    <x v="3"/>
    <b v="0"/>
    <n v="4330"/>
    <b v="1"/>
    <s v="games/tabletop games"/>
    <n v="65.891300230946882"/>
    <x v="6"/>
    <s v="tabletop games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02-28T09:00:59"/>
    <n v="1444911600"/>
    <d v="2015-01-29T09:00:59"/>
    <x v="48"/>
    <x v="1"/>
    <b v="0"/>
    <n v="651"/>
    <b v="1"/>
    <s v="games/tabletop games"/>
    <n v="81.654377880184327"/>
    <x v="6"/>
    <s v="tabletop games"/>
  </r>
  <r>
    <n v="1.4697777777777778"/>
    <n v="2199"/>
    <s v="Decadolo. Flip it!"/>
    <s v="A new strategic board game designed to flip out your opponent."/>
    <n v="9000"/>
    <n v="13228"/>
    <x v="0"/>
    <s v="IE"/>
    <s v="EUR"/>
    <n v="1444903198"/>
    <d v="2015-11-14T08:20:00"/>
    <n v="1442311198"/>
    <d v="2015-10-15T07:20:00"/>
    <x v="313"/>
    <x v="1"/>
    <b v="1"/>
    <n v="251"/>
    <b v="1"/>
    <s v="games/tabletop games"/>
    <n v="52.701195219123505"/>
    <x v="6"/>
    <s v="tabletop games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10-15T04:59:58"/>
    <n v="1433775668"/>
    <d v="2015-09-15T04:59:58"/>
    <x v="1295"/>
    <x v="1"/>
    <b v="0"/>
    <n v="263"/>
    <b v="1"/>
    <s v="games/tabletop games"/>
    <n v="41.228136882129277"/>
    <x v="6"/>
    <s v="tabletop games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5-07-05T22:00:00"/>
    <n v="1357157965"/>
    <d v="2015-06-08T10:01:08"/>
    <x v="324"/>
    <x v="1"/>
    <b v="0"/>
    <n v="28"/>
    <b v="1"/>
    <s v="music/electronic music"/>
    <n v="15.035357142857142"/>
    <x v="4"/>
    <s v="electronic music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3-01-16T15:19:25"/>
    <n v="1349209368"/>
    <d v="2013-01-02T15:19:25"/>
    <x v="635"/>
    <x v="5"/>
    <b v="0"/>
    <n v="721"/>
    <b v="1"/>
    <s v="music/electronic music"/>
    <n v="39.066920943134534"/>
    <x v="4"/>
    <s v="electronic music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2-11-01T15:22:48"/>
    <n v="1440535082"/>
    <d v="2012-10-02T15:22:48"/>
    <x v="262"/>
    <x v="6"/>
    <b v="0"/>
    <n v="50"/>
    <b v="1"/>
    <s v="music/electronic music"/>
    <n v="43.82"/>
    <x v="4"/>
    <s v="electronic music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5-09-24T15:38:02"/>
    <n v="1360222119"/>
    <d v="2015-08-25T15:38:02"/>
    <x v="523"/>
    <x v="1"/>
    <b v="0"/>
    <n v="73"/>
    <b v="1"/>
    <s v="music/electronic music"/>
    <n v="27.301369863013697"/>
    <x v="4"/>
    <s v="electronic music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3-03-09T02:28:39"/>
    <n v="1335987789"/>
    <d v="2013-02-07T02:28:39"/>
    <x v="274"/>
    <x v="5"/>
    <b v="0"/>
    <n v="27"/>
    <b v="1"/>
    <s v="music/electronic music"/>
    <n v="42.222222222222221"/>
    <x v="4"/>
    <s v="electronic music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6-01T14:43:09"/>
    <n v="1333001424"/>
    <d v="2012-05-02T14:43:09"/>
    <x v="276"/>
    <x v="6"/>
    <b v="0"/>
    <n v="34"/>
    <b v="1"/>
    <s v="music/electronic music"/>
    <n v="33.235294117647058"/>
    <x v="4"/>
    <s v="electronic music"/>
  </r>
  <r>
    <n v="1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2-04-16T01:10:24"/>
    <n v="1381984773"/>
    <d v="2012-03-29T01:10:24"/>
    <x v="69"/>
    <x v="6"/>
    <b v="0"/>
    <n v="7"/>
    <b v="1"/>
    <s v="music/electronic music"/>
    <n v="285.71428571428572"/>
    <x v="4"/>
    <s v="electronic music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3-11-16T00:39:33"/>
    <n v="1328649026"/>
    <d v="2013-10-16T23:39:33"/>
    <x v="576"/>
    <x v="5"/>
    <b v="0"/>
    <n v="24"/>
    <b v="1"/>
    <s v="music/electronic music"/>
    <n v="42.333333333333336"/>
    <x v="4"/>
    <s v="electronic music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2-04-06T23:00:00"/>
    <n v="1396524644"/>
    <d v="2012-02-07T16:10:26"/>
    <x v="1296"/>
    <x v="6"/>
    <b v="0"/>
    <n v="15"/>
    <b v="1"/>
    <s v="music/electronic music"/>
    <n v="50.266666666666666"/>
    <x v="4"/>
    <s v="electronic music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4-04-14T18:00:00"/>
    <n v="1329442510"/>
    <d v="2014-04-03T06:30:44"/>
    <x v="1297"/>
    <x v="4"/>
    <b v="0"/>
    <n v="72"/>
    <b v="1"/>
    <s v="music/electronic music"/>
    <n v="61.902777777777779"/>
    <x v="4"/>
    <s v="electronic music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2-04-14T12:36:00"/>
    <n v="1395168625"/>
    <d v="2012-02-16T20:35:10"/>
    <x v="1298"/>
    <x v="6"/>
    <b v="0"/>
    <n v="120"/>
    <b v="1"/>
    <s v="music/electronic music"/>
    <n v="40.75"/>
    <x v="4"/>
    <s v="electronic music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4-04-10T01:59:00"/>
    <n v="1380650177"/>
    <d v="2014-03-18T13:50:25"/>
    <x v="92"/>
    <x v="4"/>
    <b v="0"/>
    <n v="123"/>
    <b v="1"/>
    <s v="music/electronic music"/>
    <n v="55.796747967479675"/>
    <x v="4"/>
    <s v="electronic music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3-11-03T20:00:00"/>
    <n v="1429127379"/>
    <d v="2013-10-01T12:56:17"/>
    <x v="1299"/>
    <x v="5"/>
    <b v="0"/>
    <n v="1"/>
    <b v="1"/>
    <s v="music/electronic music"/>
    <n v="10"/>
    <x v="4"/>
    <s v="electronic music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5-05-15T14:49:39"/>
    <n v="1389121248"/>
    <d v="2015-04-15T14:49:39"/>
    <x v="138"/>
    <x v="1"/>
    <b v="0"/>
    <n v="24"/>
    <b v="1"/>
    <s v="music/electronic music"/>
    <n v="73.125416666666666"/>
    <x v="4"/>
    <s v="electronic music"/>
  </r>
  <r>
    <n v="1.5636363636363637"/>
    <n v="2215"/>
    <s v="&quot;Something to See, Not to Say&quot; - Anemometer's First EP Album"/>
    <s v="Ambient Electro Grind-fest!"/>
    <n v="550"/>
    <n v="860"/>
    <x v="0"/>
    <s v="US"/>
    <s v="USD"/>
    <n v="1331621940"/>
    <d v="2014-02-06T14:00:48"/>
    <n v="1329671572"/>
    <d v="2014-01-07T14:00:48"/>
    <x v="360"/>
    <x v="4"/>
    <b v="0"/>
    <n v="33"/>
    <b v="1"/>
    <s v="music/electronic music"/>
    <n v="26.060606060606062"/>
    <x v="4"/>
    <s v="electronic music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2-03-13T01:59:00"/>
    <n v="1436464945"/>
    <d v="2012-02-19T12:12:52"/>
    <x v="1300"/>
    <x v="6"/>
    <b v="0"/>
    <n v="14"/>
    <b v="1"/>
    <s v="music/electronic music"/>
    <n v="22.642857142857142"/>
    <x v="4"/>
    <s v="electronic music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07-23T13:02:25"/>
    <n v="1445539113"/>
    <d v="2015-07-09T13:02:25"/>
    <x v="514"/>
    <x v="1"/>
    <b v="0"/>
    <n v="9"/>
    <b v="1"/>
    <s v="music/electronic music"/>
    <n v="47.222222222222221"/>
    <x v="4"/>
    <s v="electronic music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5-11-02T03:00:00"/>
    <n v="1344281383"/>
    <d v="2015-10-22T13:38:33"/>
    <x v="981"/>
    <x v="1"/>
    <b v="0"/>
    <n v="76"/>
    <b v="1"/>
    <s v="music/electronic music"/>
    <n v="32.324473684210524"/>
    <x v="4"/>
    <s v="electronic music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2-08-28T19:00:00"/>
    <n v="1437412512"/>
    <d v="2012-08-06T14:29:43"/>
    <x v="1301"/>
    <x v="6"/>
    <b v="0"/>
    <n v="19"/>
    <b v="1"/>
    <s v="music/electronic music"/>
    <n v="53.421052631578945"/>
    <x v="4"/>
    <s v="electronic music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5-08-19T12:15:12"/>
    <n v="1372296436"/>
    <d v="2015-07-20T12:15:12"/>
    <x v="1302"/>
    <x v="1"/>
    <b v="0"/>
    <n v="69"/>
    <b v="1"/>
    <s v="music/electronic music"/>
    <n v="51.304347826086953"/>
    <x v="4"/>
    <s v="electronic music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3-07-26T20:27:16"/>
    <n v="1458748809"/>
    <d v="2013-06-26T20:27:16"/>
    <x v="1303"/>
    <x v="5"/>
    <b v="0"/>
    <n v="218"/>
    <b v="1"/>
    <s v="games/tabletop games"/>
    <n v="37.197247706422019"/>
    <x v="6"/>
    <s v="tabletop games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6-04-22T19:00:00"/>
    <n v="1325184847"/>
    <d v="2016-03-23T11:00:09"/>
    <x v="679"/>
    <x v="3"/>
    <b v="0"/>
    <n v="30"/>
    <b v="1"/>
    <s v="games/tabletop games"/>
    <n v="27.1"/>
    <x v="6"/>
    <s v="tabletop games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2-01-28T13:54:07"/>
    <n v="1432826568"/>
    <d v="2011-12-29T13:54:07"/>
    <x v="1304"/>
    <x v="7"/>
    <b v="0"/>
    <n v="100"/>
    <b v="1"/>
    <s v="games/tabletop games"/>
    <n v="206.31"/>
    <x v="6"/>
    <s v="tabletop games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5-06-27T10:22:48"/>
    <n v="1475337675"/>
    <d v="2015-05-28T10:22:48"/>
    <x v="881"/>
    <x v="1"/>
    <b v="0"/>
    <n v="296"/>
    <b v="1"/>
    <s v="games/tabletop games"/>
    <n v="82.145270270270274"/>
    <x v="6"/>
    <s v="tabletop games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6-10-29T14:00:00"/>
    <n v="1408734015"/>
    <d v="2016-10-01T11:01:15"/>
    <x v="1305"/>
    <x v="3"/>
    <b v="0"/>
    <n v="1204"/>
    <b v="1"/>
    <s v="games/tabletop games"/>
    <n v="164.79651993355483"/>
    <x v="6"/>
    <s v="tabletop games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4-09-21T14:00:15"/>
    <n v="1452625822"/>
    <d v="2014-08-22T14:00:15"/>
    <x v="44"/>
    <x v="4"/>
    <b v="0"/>
    <n v="321"/>
    <b v="1"/>
    <s v="games/tabletop games"/>
    <n v="60.820280373831778"/>
    <x v="6"/>
    <s v="tabletop games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6-02-11T23:59:00"/>
    <n v="1381778555"/>
    <d v="2016-01-12T14:10:22"/>
    <x v="1306"/>
    <x v="3"/>
    <b v="0"/>
    <n v="301"/>
    <b v="1"/>
    <s v="games/tabletop games"/>
    <n v="67.970099667774093"/>
    <x v="6"/>
    <s v="tabletop games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3-11-13T15:22:35"/>
    <n v="1437115236"/>
    <d v="2013-10-14T14:22:35"/>
    <x v="920"/>
    <x v="5"/>
    <b v="0"/>
    <n v="144"/>
    <b v="1"/>
    <s v="games/tabletop games"/>
    <n v="81.561805555555551"/>
    <x v="6"/>
    <s v="tabletop games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5-08-16T01:40:36"/>
    <n v="1375113391"/>
    <d v="2015-07-17T01:40:36"/>
    <x v="196"/>
    <x v="1"/>
    <b v="0"/>
    <n v="539"/>
    <b v="1"/>
    <s v="games/tabletop games"/>
    <n v="25.42547309833024"/>
    <x v="6"/>
    <s v="tabletop games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3-09-02T23:00:00"/>
    <n v="1395868127"/>
    <d v="2013-07-29T10:56:31"/>
    <x v="1307"/>
    <x v="5"/>
    <b v="0"/>
    <n v="498"/>
    <b v="1"/>
    <s v="games/tabletop games"/>
    <n v="21.497991967871485"/>
    <x v="6"/>
    <s v="tabletop games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4-04-25T16:08:47"/>
    <n v="1369864301"/>
    <d v="2014-03-26T16:08:47"/>
    <x v="77"/>
    <x v="4"/>
    <b v="0"/>
    <n v="1113"/>
    <b v="1"/>
    <s v="games/tabletop games"/>
    <n v="27.226630727762803"/>
    <x v="6"/>
    <s v="tabletop games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3-06-25T00:00:00"/>
    <n v="1402945408"/>
    <d v="2013-05-29T16:51:41"/>
    <x v="1308"/>
    <x v="5"/>
    <b v="0"/>
    <n v="988"/>
    <b v="1"/>
    <s v="games/tabletop games"/>
    <n v="25.091093117408906"/>
    <x v="6"/>
    <s v="tabletop games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4-07-18T22:00:00"/>
    <n v="1448269539"/>
    <d v="2014-06-16T14:03:28"/>
    <x v="1024"/>
    <x v="4"/>
    <b v="0"/>
    <n v="391"/>
    <b v="1"/>
    <s v="games/tabletop games"/>
    <n v="21.230179028132991"/>
    <x v="6"/>
    <s v="tabletop games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5-12-13T19:00:00"/>
    <n v="1481053647"/>
    <d v="2015-11-23T04:05:39"/>
    <x v="291"/>
    <x v="1"/>
    <b v="0"/>
    <n v="28"/>
    <b v="1"/>
    <s v="games/tabletop games"/>
    <n v="41.607142857142854"/>
    <x v="6"/>
    <s v="tabletop games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7-01-05T14:47:27"/>
    <n v="1424997111"/>
    <d v="2016-12-06T14:47:27"/>
    <x v="1125"/>
    <x v="3"/>
    <b v="0"/>
    <n v="147"/>
    <b v="1"/>
    <s v="games/tabletop games"/>
    <n v="135.58503401360545"/>
    <x v="6"/>
    <s v="tabletop games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5-03-28T18:31:51"/>
    <n v="1451746123"/>
    <d v="2015-02-26T19:31:51"/>
    <x v="1309"/>
    <x v="1"/>
    <b v="0"/>
    <n v="680"/>
    <b v="1"/>
    <s v="games/tabletop games"/>
    <n v="22.116176470588236"/>
    <x v="6"/>
    <s v="tabletop games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6-02-01T09:48:43"/>
    <n v="1412294683"/>
    <d v="2016-01-02T09:48:43"/>
    <x v="705"/>
    <x v="3"/>
    <b v="0"/>
    <n v="983"/>
    <b v="1"/>
    <s v="games/tabletop games"/>
    <n v="64.625635808748726"/>
    <x v="6"/>
    <s v="tabletop games"/>
  </r>
  <r>
    <n v="1.3740000000000001"/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4-11-12T02:59:00"/>
    <n v="1486565716"/>
    <d v="2014-10-02T19:04:43"/>
    <x v="653"/>
    <x v="4"/>
    <b v="0"/>
    <n v="79"/>
    <b v="1"/>
    <s v="games/tabletop games"/>
    <n v="69.569620253164558"/>
    <x v="6"/>
    <s v="tabletop games"/>
  </r>
  <r>
    <n v="1.2802667999999999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7-03-10T09:55:16"/>
    <n v="1382742014"/>
    <d v="2017-02-08T09:55:16"/>
    <x v="809"/>
    <x v="2"/>
    <b v="0"/>
    <n v="426"/>
    <b v="1"/>
    <s v="games/tabletop games"/>
    <n v="75.133028169014082"/>
    <x v="6"/>
    <s v="tabletop games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3-11-30T23:02:00"/>
    <n v="1458762544"/>
    <d v="2013-10-25T18:00:14"/>
    <x v="817"/>
    <x v="5"/>
    <b v="0"/>
    <n v="96"/>
    <b v="1"/>
    <s v="games/tabletop games"/>
    <n v="140.97916666666666"/>
    <x v="6"/>
    <s v="tabletop games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6-04-22T14:49:04"/>
    <n v="1485892300"/>
    <d v="2016-03-23T14:49:04"/>
    <x v="679"/>
    <x v="3"/>
    <b v="0"/>
    <n v="163"/>
    <b v="1"/>
    <s v="games/tabletop games"/>
    <n v="49.472392638036808"/>
    <x v="6"/>
    <s v="tabletop games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7-03-02T14:51:40"/>
    <n v="1382449733"/>
    <d v="2017-01-31T14:51:40"/>
    <x v="2"/>
    <x v="2"/>
    <b v="0"/>
    <n v="2525"/>
    <b v="1"/>
    <s v="games/tabletop games"/>
    <n v="53.865251485148519"/>
    <x v="6"/>
    <s v="tabletop games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3-11-26T22:02:00"/>
    <n v="1488823290"/>
    <d v="2013-10-22T08:48:53"/>
    <x v="710"/>
    <x v="5"/>
    <b v="0"/>
    <n v="2035"/>
    <b v="1"/>
    <s v="games/tabletop games"/>
    <n v="4.5712530712530715"/>
    <x v="6"/>
    <s v="tabletop games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7-03-12T22:00:00"/>
    <n v="1475609946"/>
    <d v="2017-03-06T13:01:30"/>
    <x v="1114"/>
    <x v="2"/>
    <b v="0"/>
    <n v="290"/>
    <b v="1"/>
    <s v="games/tabletop games"/>
    <n v="65.00344827586207"/>
    <x v="6"/>
    <s v="tabletop games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6-10-16T15:30:00"/>
    <n v="1390323617"/>
    <d v="2016-10-04T14:39:06"/>
    <x v="292"/>
    <x v="3"/>
    <b v="0"/>
    <n v="1980"/>
    <b v="1"/>
    <s v="games/tabletop games"/>
    <n v="53.475252525252522"/>
    <x v="6"/>
    <s v="tabletop games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4-02-21T13:00:00"/>
    <n v="1438801210"/>
    <d v="2014-01-21T12:00:17"/>
    <x v="833"/>
    <x v="4"/>
    <b v="0"/>
    <n v="57"/>
    <b v="1"/>
    <s v="games/tabletop games"/>
    <n v="43.912280701754383"/>
    <x v="6"/>
    <s v="tabletop games"/>
  </r>
  <r>
    <n v="1.0445405405405406"/>
    <n v="2247"/>
    <s v="Foragers"/>
    <s v="Take on the role of an ancient forager in this fun strategy game from the designer of Biblios."/>
    <n v="18500"/>
    <n v="19324"/>
    <x v="0"/>
    <s v="US"/>
    <s v="USD"/>
    <n v="1438185565"/>
    <d v="2015-09-04T14:00:10"/>
    <n v="1436975965"/>
    <d v="2015-08-05T14:00:10"/>
    <x v="132"/>
    <x v="1"/>
    <b v="0"/>
    <n v="380"/>
    <b v="1"/>
    <s v="games/tabletop games"/>
    <n v="50.852631578947367"/>
    <x v="6"/>
    <s v="tabletop games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5-07-29T10:59:25"/>
    <n v="1479157278"/>
    <d v="2015-07-15T10:59:25"/>
    <x v="21"/>
    <x v="1"/>
    <b v="0"/>
    <n v="128"/>
    <b v="1"/>
    <s v="games/tabletop games"/>
    <n v="58.6328125"/>
    <x v="6"/>
    <s v="tabletop games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6-12-14T16:01:18"/>
    <n v="1362329565"/>
    <d v="2016-11-14T16:01:18"/>
    <x v="296"/>
    <x v="3"/>
    <b v="0"/>
    <n v="180"/>
    <b v="1"/>
    <s v="games/tabletop games"/>
    <n v="32.81666666666667"/>
    <x v="6"/>
    <s v="tabletop games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3-04-02T10:52:45"/>
    <n v="1478131673"/>
    <d v="2013-03-03T11:52:45"/>
    <x v="1310"/>
    <x v="5"/>
    <b v="0"/>
    <n v="571"/>
    <b v="1"/>
    <s v="games/tabletop games"/>
    <n v="426.93169877408059"/>
    <x v="6"/>
    <s v="tabletop games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6-12-02T20:07:53"/>
    <n v="1406362677"/>
    <d v="2016-11-02T19:07:53"/>
    <x v="482"/>
    <x v="3"/>
    <b v="0"/>
    <n v="480"/>
    <b v="1"/>
    <s v="games/tabletop games"/>
    <n v="23.808729166666669"/>
    <x v="6"/>
    <s v="tabletop games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4-08-16T03:17:57"/>
    <n v="1469173938"/>
    <d v="2014-07-26T03:17:57"/>
    <x v="1311"/>
    <x v="4"/>
    <b v="0"/>
    <n v="249"/>
    <b v="1"/>
    <s v="games/tabletop games"/>
    <n v="98.413654618473899"/>
    <x v="6"/>
    <s v="tabletop games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6-08-06T02:52:18"/>
    <n v="1445267347"/>
    <d v="2016-07-22T02:52:18"/>
    <x v="1312"/>
    <x v="3"/>
    <b v="0"/>
    <n v="84"/>
    <b v="1"/>
    <s v="games/tabletop games"/>
    <n v="107.32142857142857"/>
    <x v="6"/>
    <s v="tabletop games"/>
  </r>
  <r>
    <n v="4.5979999999999999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5-11-18T11:09:07"/>
    <n v="1484667168"/>
    <d v="2015-10-19T10:09:07"/>
    <x v="215"/>
    <x v="1"/>
    <b v="0"/>
    <n v="197"/>
    <b v="1"/>
    <s v="games/tabletop games"/>
    <n v="11.67005076142132"/>
    <x v="6"/>
    <s v="tabletop games"/>
  </r>
  <r>
    <n v="2.8665822784810127"/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7-01-24T10:32:48"/>
    <n v="1460069451"/>
    <d v="2017-01-17T10:32:48"/>
    <x v="460"/>
    <x v="2"/>
    <b v="0"/>
    <n v="271"/>
    <b v="1"/>
    <s v="games/tabletop games"/>
    <n v="41.782287822878232"/>
    <x v="6"/>
    <s v="tabletop games"/>
  </r>
  <r>
    <n v="2.2270833333333333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05-07T17:50:51"/>
    <n v="1478602246"/>
    <d v="2016-04-07T17:50:51"/>
    <x v="1247"/>
    <x v="3"/>
    <b v="0"/>
    <n v="50"/>
    <b v="1"/>
    <s v="games/tabletop games"/>
    <n v="21.38"/>
    <x v="6"/>
    <s v="tabletop games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11-22T05:50:46"/>
    <n v="1463351329"/>
    <d v="2016-11-08T05:50:46"/>
    <x v="1313"/>
    <x v="3"/>
    <b v="0"/>
    <n v="169"/>
    <b v="1"/>
    <s v="games/tabletop games"/>
    <n v="94.103550295857985"/>
    <x v="6"/>
    <s v="tabletop games"/>
  </r>
  <r>
    <n v="1.4650000000000001"/>
    <n v="2258"/>
    <s v="A Sundered World"/>
    <s v="A Dungeon World campaign setting that takes place after the end of the worlds."/>
    <n v="2200"/>
    <n v="3223"/>
    <x v="0"/>
    <s v="US"/>
    <s v="USD"/>
    <n v="1434045687"/>
    <d v="2016-06-19T18:00:00"/>
    <n v="1431453687"/>
    <d v="2016-05-15T17:28:49"/>
    <x v="1133"/>
    <x v="3"/>
    <b v="0"/>
    <n v="205"/>
    <b v="1"/>
    <s v="games/tabletop games"/>
    <n v="15.721951219512196"/>
    <x v="6"/>
    <s v="tabletop games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5-06-11T13:01:27"/>
    <n v="1480360736"/>
    <d v="2015-05-12T13:01:27"/>
    <x v="1221"/>
    <x v="1"/>
    <b v="0"/>
    <n v="206"/>
    <b v="1"/>
    <s v="games/tabletop games"/>
    <n v="90.635922330097088"/>
    <x v="6"/>
    <s v="tabletop games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6-12-08T14:18:56"/>
    <n v="1393287850"/>
    <d v="2016-11-28T14:18:56"/>
    <x v="682"/>
    <x v="3"/>
    <b v="0"/>
    <n v="84"/>
    <b v="1"/>
    <s v="games/tabletop games"/>
    <n v="97.297619047619051"/>
    <x v="6"/>
    <s v="tabletop games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4-03-26T18:24:10"/>
    <n v="1485278620"/>
    <d v="2014-02-24T19:24:10"/>
    <x v="677"/>
    <x v="4"/>
    <b v="0"/>
    <n v="210"/>
    <b v="1"/>
    <s v="games/tabletop games"/>
    <n v="37.11904761904762"/>
    <x v="6"/>
    <s v="tabletop games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7-02-14T12:23:40"/>
    <n v="1413295358"/>
    <d v="2017-01-24T12:23:40"/>
    <x v="254"/>
    <x v="2"/>
    <b v="0"/>
    <n v="181"/>
    <b v="1"/>
    <s v="games/tabletop games"/>
    <n v="28.104972375690608"/>
    <x v="6"/>
    <s v="tabletop games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4-11-17T19:00:00"/>
    <n v="1420919913"/>
    <d v="2014-10-14T09:02:38"/>
    <x v="310"/>
    <x v="4"/>
    <b v="0"/>
    <n v="60"/>
    <b v="1"/>
    <s v="games/tabletop games"/>
    <n v="144.43333333333334"/>
    <x v="6"/>
    <s v="tabletop games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5-01-31T14:58:33"/>
    <n v="1462543114"/>
    <d v="2015-01-10T14:58:33"/>
    <x v="1314"/>
    <x v="1"/>
    <b v="0"/>
    <n v="445"/>
    <b v="1"/>
    <s v="games/tabletop games"/>
    <n v="24.274157303370785"/>
    <x v="6"/>
    <s v="tabletop games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05-22T22:00:00"/>
    <n v="1479241707"/>
    <d v="2016-05-06T08:58:34"/>
    <x v="54"/>
    <x v="3"/>
    <b v="0"/>
    <n v="17"/>
    <b v="1"/>
    <s v="games/tabletop games"/>
    <n v="35.117647058823529"/>
    <x v="6"/>
    <s v="tabletop games"/>
  </r>
  <r>
    <n v="3.2026666666666666"/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11-22T15:28:27"/>
    <n v="1460235592"/>
    <d v="2016-11-15T15:28:27"/>
    <x v="1142"/>
    <x v="3"/>
    <b v="0"/>
    <n v="194"/>
    <b v="1"/>
    <s v="games/tabletop games"/>
    <n v="24.762886597938145"/>
    <x v="6"/>
    <s v="tabletop games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6-04-26T21:00:00"/>
    <n v="1416945297"/>
    <d v="2016-04-09T15:59:52"/>
    <x v="1315"/>
    <x v="3"/>
    <b v="0"/>
    <n v="404"/>
    <b v="1"/>
    <s v="games/tabletop games"/>
    <n v="188.37871287128712"/>
    <x v="6"/>
    <s v="tabletop games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4-12-20T20:00:00"/>
    <n v="1486691915"/>
    <d v="2014-11-25T14:54:57"/>
    <x v="498"/>
    <x v="4"/>
    <b v="0"/>
    <n v="194"/>
    <b v="1"/>
    <s v="games/tabletop games"/>
    <n v="148.08247422680412"/>
    <x v="6"/>
    <s v="tabletop games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11T20:58:35"/>
    <n v="1486745663"/>
    <d v="2017-02-09T20:58:35"/>
    <x v="297"/>
    <x v="2"/>
    <b v="0"/>
    <n v="902"/>
    <b v="1"/>
    <s v="games/tabletop games"/>
    <n v="49.934589800443462"/>
    <x v="6"/>
    <s v="tabletop games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3-07T00:00:00"/>
    <n v="1482353513"/>
    <d v="2017-02-10T11:54:23"/>
    <x v="1316"/>
    <x v="2"/>
    <b v="0"/>
    <n v="1670"/>
    <b v="1"/>
    <s v="games/tabletop games"/>
    <n v="107.82155688622754"/>
    <x v="6"/>
    <s v="tabletop games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7-01-10T16:59:00"/>
    <n v="1478736004"/>
    <d v="2016-12-21T15:51:53"/>
    <x v="580"/>
    <x v="3"/>
    <b v="0"/>
    <n v="1328"/>
    <b v="1"/>
    <s v="games/tabletop games"/>
    <n v="42.63403614457831"/>
    <x v="6"/>
    <s v="tabletop games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6-12-09T19:00:04"/>
    <n v="1446914836"/>
    <d v="2016-11-09T19:00:04"/>
    <x v="543"/>
    <x v="3"/>
    <b v="0"/>
    <n v="944"/>
    <b v="1"/>
    <s v="games/tabletop games"/>
    <n v="14.370762711864407"/>
    <x v="6"/>
    <s v="tabletop games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5-12-07T11:47:16"/>
    <n v="1487164242"/>
    <d v="2015-11-07T11:47:16"/>
    <x v="1317"/>
    <x v="1"/>
    <b v="0"/>
    <n v="147"/>
    <b v="1"/>
    <s v="games/tabletop games"/>
    <n v="37.476190476190474"/>
    <x v="6"/>
    <s v="tabletop games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7-03-12T07:10:42"/>
    <n v="1390564857"/>
    <d v="2017-02-15T08:10:42"/>
    <x v="1318"/>
    <x v="2"/>
    <b v="0"/>
    <n v="99"/>
    <b v="1"/>
    <s v="games/tabletop games"/>
    <n v="30.202020202020201"/>
    <x v="6"/>
    <s v="tabletop games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02-23T07:00:57"/>
    <n v="1416667679"/>
    <d v="2014-01-24T07:00:57"/>
    <x v="66"/>
    <x v="4"/>
    <b v="0"/>
    <n v="79"/>
    <b v="1"/>
    <s v="games/tabletop games"/>
    <n v="33.550632911392405"/>
    <x v="6"/>
    <s v="tabletop games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12-22T09:47:59"/>
    <n v="1386344289"/>
    <d v="2014-11-22T09:47:59"/>
    <x v="1319"/>
    <x v="4"/>
    <b v="0"/>
    <n v="75"/>
    <b v="1"/>
    <s v="games/tabletop games"/>
    <n v="64.74666666666667"/>
    <x v="6"/>
    <s v="tabletop games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4-01-05T10:38:09"/>
    <n v="1327767423"/>
    <d v="2013-12-06T10:38:09"/>
    <x v="1011"/>
    <x v="5"/>
    <b v="0"/>
    <n v="207"/>
    <b v="1"/>
    <s v="games/tabletop games"/>
    <n v="57.932367149758456"/>
    <x v="6"/>
    <s v="tabletop games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2-02-27T11:17:03"/>
    <n v="1448902867"/>
    <d v="2012-01-28T11:17:03"/>
    <x v="1320"/>
    <x v="6"/>
    <b v="0"/>
    <n v="102"/>
    <b v="1"/>
    <s v="games/tabletop games"/>
    <n v="53.078431372549019"/>
    <x v="6"/>
    <s v="tabletop games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6-01-03T17:59:00"/>
    <n v="1421436099"/>
    <d v="2015-11-30T12:01:07"/>
    <x v="1321"/>
    <x v="1"/>
    <b v="0"/>
    <n v="32"/>
    <b v="1"/>
    <s v="games/tabletop games"/>
    <n v="48.0625"/>
    <x v="6"/>
    <s v="tabletop games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2-03T23:00:00"/>
    <n v="1439909991"/>
    <d v="2015-01-16T14:21:39"/>
    <x v="502"/>
    <x v="1"/>
    <b v="0"/>
    <n v="480"/>
    <b v="1"/>
    <s v="games/tabletop games"/>
    <n v="82.396874999999994"/>
    <x v="6"/>
    <s v="tabletop games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5-09-17T09:59:51"/>
    <n v="1306219897"/>
    <d v="2015-08-18T09:59:51"/>
    <x v="1025"/>
    <x v="1"/>
    <b v="0"/>
    <n v="11"/>
    <b v="1"/>
    <s v="music/rock"/>
    <n v="50.454545454545453"/>
    <x v="4"/>
    <s v="rock"/>
  </r>
  <r>
    <n v="1.8533333333333333"/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1-07-25T01:50:00"/>
    <n v="1447560686"/>
    <d v="2011-05-24T01:51:37"/>
    <x v="1084"/>
    <x v="7"/>
    <b v="0"/>
    <n v="12"/>
    <b v="1"/>
    <s v="music/rock"/>
    <n v="115.83333333333333"/>
    <x v="4"/>
    <s v="rock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6-01-13T23:11:26"/>
    <n v="1331348404"/>
    <d v="2015-11-14T23:11:26"/>
    <x v="1322"/>
    <x v="1"/>
    <b v="0"/>
    <n v="48"/>
    <b v="1"/>
    <s v="music/rock"/>
    <n v="63.03458333333333"/>
    <x v="4"/>
    <s v="rock"/>
  </r>
  <r>
    <n v="1.0622116666666668"/>
    <n v="2284"/>
    <s v="Make a record, write a song, take the Vinyl Skyway. "/>
    <s v="The Vinyl Skyway reunite to make a third album. "/>
    <n v="6000"/>
    <n v="6373.27"/>
    <x v="0"/>
    <s v="US"/>
    <s v="USD"/>
    <n v="1299902400"/>
    <d v="2012-05-08T21:00:04"/>
    <n v="1297451245"/>
    <d v="2012-03-09T22:00:04"/>
    <x v="588"/>
    <x v="6"/>
    <b v="0"/>
    <n v="59"/>
    <b v="1"/>
    <s v="music/rock"/>
    <n v="108.02152542372882"/>
    <x v="4"/>
    <s v="rock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1-03-11T23:00:00"/>
    <n v="1338352043"/>
    <d v="2011-02-11T14:07:25"/>
    <x v="1323"/>
    <x v="7"/>
    <b v="0"/>
    <n v="79"/>
    <b v="1"/>
    <s v="music/rock"/>
    <n v="46.088607594936711"/>
    <x v="4"/>
    <s v="rock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2-06-28T23:27:23"/>
    <n v="1376003254"/>
    <d v="2012-05-29T23:27:23"/>
    <x v="634"/>
    <x v="6"/>
    <b v="0"/>
    <n v="14"/>
    <b v="1"/>
    <s v="music/rock"/>
    <n v="107.21428571428571"/>
    <x v="4"/>
    <s v="rock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3-09-05T22:59:00"/>
    <n v="1401724860"/>
    <d v="2013-08-08T18:07:34"/>
    <x v="1324"/>
    <x v="5"/>
    <b v="0"/>
    <n v="106"/>
    <b v="1"/>
    <s v="music/rock"/>
    <n v="50.9338679245283"/>
    <x v="4"/>
    <s v="rock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4-06-23T11:01:00"/>
    <n v="1339098689"/>
    <d v="2014-06-02T11:01:00"/>
    <x v="155"/>
    <x v="4"/>
    <b v="0"/>
    <n v="25"/>
    <b v="1"/>
    <s v="music/rock"/>
    <n v="40.04"/>
    <x v="4"/>
    <s v="rock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2-06-26T13:00:00"/>
    <n v="1382659060"/>
    <d v="2012-06-07T14:51:29"/>
    <x v="907"/>
    <x v="6"/>
    <b v="0"/>
    <n v="25"/>
    <b v="1"/>
    <s v="music/rock"/>
    <n v="64.44"/>
    <x v="4"/>
    <s v="rock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13-12-06T18:22:00"/>
    <n v="1252908330"/>
    <d v="2013-10-24T18:57:40"/>
    <x v="1325"/>
    <x v="5"/>
    <b v="0"/>
    <n v="29"/>
    <b v="1"/>
    <s v="music/rock"/>
    <n v="53.827586206896555"/>
    <x v="4"/>
    <s v="rock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09-12-01T12:00:00"/>
    <n v="1332199618"/>
    <d v="2009-09-14T01:05:30"/>
    <x v="377"/>
    <x v="9"/>
    <b v="0"/>
    <n v="43"/>
    <b v="1"/>
    <s v="music/rock"/>
    <n v="100.46511627906976"/>
    <x v="4"/>
    <s v="rock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22T23:00:00"/>
    <n v="1332175476"/>
    <d v="2012-03-19T18:26:58"/>
    <x v="104"/>
    <x v="6"/>
    <b v="0"/>
    <n v="46"/>
    <b v="1"/>
    <s v="music/rock"/>
    <n v="46.630652173913049"/>
    <x v="4"/>
    <s v="rock"/>
  </r>
  <r>
    <n v="1.0823529411764705"/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4-18T11:44:36"/>
    <n v="1346345999"/>
    <d v="2012-03-19T11:44:36"/>
    <x v="104"/>
    <x v="6"/>
    <b v="0"/>
    <n v="27"/>
    <b v="1"/>
    <s v="music/rock"/>
    <n v="34.074074074074076"/>
    <x v="4"/>
    <s v="rock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2-09-24T22:59:00"/>
    <n v="1356110480"/>
    <d v="2012-08-30T11:59:59"/>
    <x v="1326"/>
    <x v="6"/>
    <b v="0"/>
    <n v="112"/>
    <b v="1"/>
    <s v="music/rock"/>
    <n v="65.214642857142863"/>
    <x v="4"/>
    <s v="rock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0T12:21:20"/>
    <n v="1356648856"/>
    <d v="2012-12-21T12:21:20"/>
    <x v="1281"/>
    <x v="6"/>
    <b v="0"/>
    <n v="34"/>
    <b v="1"/>
    <s v="music/rock"/>
    <n v="44.205882352941174"/>
    <x v="4"/>
    <s v="rock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3-01-26T17:54:16"/>
    <n v="1326994426"/>
    <d v="2012-12-27T17:54:16"/>
    <x v="1258"/>
    <x v="6"/>
    <b v="0"/>
    <n v="145"/>
    <b v="1"/>
    <s v="music/rock"/>
    <n v="71.965517241379317"/>
    <x v="4"/>
    <s v="rock"/>
  </r>
  <r>
    <n v="1.006"/>
    <n v="2297"/>
    <s v="Company Company: Debut EP"/>
    <s v="New Jersey Alternative Rock band COCO needs YOUR help self-releasing debut EP!"/>
    <n v="1000"/>
    <n v="1006"/>
    <x v="0"/>
    <s v="US"/>
    <s v="USD"/>
    <n v="1331697540"/>
    <d v="2012-02-23T12:33:46"/>
    <n v="1328749249"/>
    <d v="2012-01-19T12:33:46"/>
    <x v="663"/>
    <x v="6"/>
    <b v="0"/>
    <n v="19"/>
    <b v="1"/>
    <s v="music/rock"/>
    <n v="52.94736842105263"/>
    <x v="4"/>
    <s v="rock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2-03-13T22:59:00"/>
    <n v="1393272633"/>
    <d v="2012-02-08T20:00:49"/>
    <x v="1327"/>
    <x v="6"/>
    <b v="0"/>
    <n v="288"/>
    <b v="1"/>
    <s v="music/rock"/>
    <n v="109.45138888888889"/>
    <x v="4"/>
    <s v="rock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4-03-26T14:10:33"/>
    <n v="1295657209"/>
    <d v="2014-02-24T15:10:33"/>
    <x v="677"/>
    <x v="4"/>
    <b v="0"/>
    <n v="14"/>
    <b v="1"/>
    <s v="music/rock"/>
    <n v="75.035714285714292"/>
    <x v="4"/>
    <s v="rock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1-02-05T19:46:49"/>
    <n v="1339694816"/>
    <d v="2011-01-21T19:46:49"/>
    <x v="1099"/>
    <x v="7"/>
    <b v="0"/>
    <n v="7"/>
    <b v="1"/>
    <s v="music/rock"/>
    <n v="115.71428571428571"/>
    <x v="4"/>
    <s v="rock"/>
  </r>
  <r>
    <n v="1.336044"/>
    <n v="2301"/>
    <s v="Time Crash"/>
    <s v="We are America's first trock band, and we're ready to bring you our first album!"/>
    <n v="5000"/>
    <n v="6680.22"/>
    <x v="0"/>
    <s v="US"/>
    <s v="USD"/>
    <n v="1371785496"/>
    <d v="2012-06-28T12:26:56"/>
    <n v="1369193496"/>
    <d v="2012-06-14T12:26:56"/>
    <x v="1183"/>
    <x v="6"/>
    <b v="1"/>
    <n v="211"/>
    <b v="1"/>
    <s v="music/indie rock"/>
    <n v="31.659810426540286"/>
    <x v="4"/>
    <s v="indie rock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06-20T22:31:36"/>
    <n v="1385585434"/>
    <d v="2013-05-21T22:31:36"/>
    <x v="1328"/>
    <x v="5"/>
    <b v="1"/>
    <n v="85"/>
    <b v="1"/>
    <s v="music/indie rock"/>
    <n v="46.176470588235297"/>
    <x v="4"/>
    <s v="indie rock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3-12-31T02:00:00"/>
    <n v="1320287996"/>
    <d v="2013-11-27T15:50:34"/>
    <x v="1329"/>
    <x v="5"/>
    <b v="1"/>
    <n v="103"/>
    <b v="1"/>
    <s v="music/indie rock"/>
    <n v="68.481650485436887"/>
    <x v="4"/>
    <s v="indie rock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12-12T22:39:56"/>
    <n v="1290281691"/>
    <d v="2011-11-02T21:39:56"/>
    <x v="1330"/>
    <x v="7"/>
    <b v="1"/>
    <n v="113"/>
    <b v="1"/>
    <s v="music/indie rock"/>
    <n v="53.469203539823013"/>
    <x v="4"/>
    <s v="indie rock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0-12-31T23:59:00"/>
    <n v="1405356072"/>
    <d v="2010-11-20T14:34:51"/>
    <x v="1331"/>
    <x v="8"/>
    <b v="1"/>
    <n v="167"/>
    <b v="1"/>
    <s v="music/indie rock"/>
    <n v="109.10778443113773"/>
    <x v="4"/>
    <s v="indie rock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4-08-08T13:00:00"/>
    <n v="1328760129"/>
    <d v="2014-07-14T11:41:12"/>
    <x v="156"/>
    <x v="4"/>
    <b v="1"/>
    <n v="73"/>
    <b v="1"/>
    <s v="music/indie rock"/>
    <n v="51.185616438356163"/>
    <x v="4"/>
    <s v="indie rock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3-09T23:02:09"/>
    <n v="1333653333"/>
    <d v="2012-02-08T23:02:09"/>
    <x v="1327"/>
    <x v="6"/>
    <b v="1"/>
    <n v="75"/>
    <b v="1"/>
    <s v="music/indie rock"/>
    <n v="27.936800000000002"/>
    <x v="4"/>
    <s v="indie rock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2-05-05T14:15:28"/>
    <n v="1406847996"/>
    <d v="2012-04-05T14:15:33"/>
    <x v="1332"/>
    <x v="6"/>
    <b v="1"/>
    <n v="614"/>
    <b v="1"/>
    <s v="music/indie rock"/>
    <n v="82.496921824104234"/>
    <x v="4"/>
    <s v="indie rock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4-08-28T20:00:00"/>
    <n v="1359848537"/>
    <d v="2014-07-31T18:06:36"/>
    <x v="801"/>
    <x v="4"/>
    <b v="1"/>
    <n v="107"/>
    <b v="1"/>
    <s v="music/indie rock"/>
    <n v="59.817476635514019"/>
    <x v="4"/>
    <s v="indie rock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09T18:42:17"/>
    <n v="1361300615"/>
    <d v="2013-02-02T18:42:17"/>
    <x v="1333"/>
    <x v="5"/>
    <b v="1"/>
    <n v="1224"/>
    <b v="1"/>
    <s v="music/indie rock"/>
    <n v="64.816470588235291"/>
    <x v="4"/>
    <s v="indie rock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3-03-21T13:03:35"/>
    <n v="1396829189"/>
    <d v="2013-02-19T14:03:35"/>
    <x v="1228"/>
    <x v="5"/>
    <b v="1"/>
    <n v="104"/>
    <b v="1"/>
    <s v="music/indie rock"/>
    <n v="90.09615384615384"/>
    <x v="4"/>
    <s v="indie rock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5-06T19:06:29"/>
    <n v="1395155478"/>
    <d v="2014-04-06T19:06:29"/>
    <x v="1334"/>
    <x v="4"/>
    <b v="1"/>
    <n v="79"/>
    <b v="1"/>
    <s v="music/indie rock"/>
    <n v="40.962025316455694"/>
    <x v="4"/>
    <s v="indie rock"/>
  </r>
  <r>
    <n v="1.7584040000000001"/>
    <n v="2313"/>
    <s v="A SUNNY DAY IN GLASGOW"/>
    <s v="A Sunny Day in Glasgow are recording a new album and we need your help!"/>
    <n v="5000"/>
    <n v="8792.02"/>
    <x v="0"/>
    <s v="US"/>
    <s v="USD"/>
    <n v="1336086026"/>
    <d v="2014-04-18T18:00:00"/>
    <n v="1333494026"/>
    <d v="2014-03-18T10:11:18"/>
    <x v="92"/>
    <x v="4"/>
    <b v="1"/>
    <n v="157"/>
    <b v="1"/>
    <s v="music/indie rock"/>
    <n v="56.000127388535034"/>
    <x v="4"/>
    <s v="indie rock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5-03T18:00:26"/>
    <n v="1336482857"/>
    <d v="2012-04-03T18:00:26"/>
    <x v="1335"/>
    <x v="6"/>
    <b v="1"/>
    <n v="50"/>
    <b v="1"/>
    <s v="music/indie rock"/>
    <n v="37.672800000000002"/>
    <x v="4"/>
    <s v="indie rock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6-07T08:14:17"/>
    <n v="1333646743"/>
    <d v="2012-05-08T08:14:17"/>
    <x v="701"/>
    <x v="6"/>
    <b v="1"/>
    <n v="64"/>
    <b v="1"/>
    <s v="music/indie rock"/>
    <n v="40.078125"/>
    <x v="4"/>
    <s v="indie rock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12-05-05T12:25:43"/>
    <n v="1253726650"/>
    <d v="2012-04-05T12:25:43"/>
    <x v="1332"/>
    <x v="6"/>
    <b v="1"/>
    <n v="200"/>
    <b v="1"/>
    <s v="music/indie rock"/>
    <n v="78.031999999999996"/>
    <x v="4"/>
    <s v="indie rock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09-12-09T13:24:00"/>
    <n v="1263474049"/>
    <d v="2009-09-23T12:24:10"/>
    <x v="1041"/>
    <x v="9"/>
    <b v="1"/>
    <n v="22"/>
    <b v="1"/>
    <s v="music/indie rock"/>
    <n v="18.90909090909091"/>
    <x v="4"/>
    <s v="indie rock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10-02-15T00:00:00"/>
    <n v="1251214014"/>
    <d v="2010-01-14T08:00:49"/>
    <x v="1336"/>
    <x v="8"/>
    <b v="1"/>
    <n v="163"/>
    <b v="1"/>
    <s v="music/indie rock"/>
    <n v="37.134969325153371"/>
    <x v="4"/>
    <s v="indie rock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09-09-25T22:59:00"/>
    <n v="1384480685"/>
    <d v="2009-08-25T10:26:54"/>
    <x v="1337"/>
    <x v="9"/>
    <b v="1"/>
    <n v="77"/>
    <b v="1"/>
    <s v="music/indie rock"/>
    <n v="41.961038961038959"/>
    <x v="4"/>
    <s v="indie rock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3-12-14T20:58:05"/>
    <n v="1393443400"/>
    <d v="2013-11-14T20:58:05"/>
    <x v="1338"/>
    <x v="5"/>
    <b v="1"/>
    <n v="89"/>
    <b v="1"/>
    <s v="music/indie rock"/>
    <n v="61.044943820224717"/>
    <x v="4"/>
    <s v="indie rock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4-04-02T13:36:40"/>
    <n v="1488694501"/>
    <d v="2014-02-26T14:36:40"/>
    <x v="1339"/>
    <x v="4"/>
    <b v="0"/>
    <n v="64"/>
    <b v="0"/>
    <s v="food/small batch"/>
    <n v="64.53125"/>
    <x v="7"/>
    <s v="small batch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4T00:15:01"/>
    <n v="1489181369"/>
    <d v="2017-03-05T01:15:01"/>
    <x v="1340"/>
    <x v="2"/>
    <b v="0"/>
    <n v="4"/>
    <b v="0"/>
    <s v="food/small batch"/>
    <n v="21.25"/>
    <x v="7"/>
    <s v="small batch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4-09T15:29:29"/>
    <n v="1489428447"/>
    <d v="2017-03-10T16:29:29"/>
    <x v="1110"/>
    <x v="2"/>
    <b v="0"/>
    <n v="4"/>
    <b v="0"/>
    <s v="food/small batch"/>
    <n v="30"/>
    <x v="7"/>
    <s v="small batch"/>
  </r>
  <r>
    <n v="0.20733333333333334"/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0T13:07:27"/>
    <n v="1487970885"/>
    <d v="2017-03-13T13:07:27"/>
    <x v="1341"/>
    <x v="2"/>
    <b v="0"/>
    <n v="61"/>
    <b v="0"/>
    <s v="food/small batch"/>
    <n v="25.491803278688526"/>
    <x v="7"/>
    <s v="small batch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6T15:14:45"/>
    <n v="1488241931"/>
    <d v="2017-02-24T16:14:45"/>
    <x v="532"/>
    <x v="2"/>
    <b v="0"/>
    <n v="7"/>
    <b v="0"/>
    <s v="food/small batch"/>
    <n v="11.428571428571429"/>
    <x v="7"/>
    <s v="small batch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3-29T18:32:11"/>
    <n v="1489106948"/>
    <d v="2017-02-27T19:32:11"/>
    <x v="1285"/>
    <x v="2"/>
    <b v="0"/>
    <n v="1"/>
    <b v="0"/>
    <s v="food/small batch"/>
    <n v="108"/>
    <x v="7"/>
    <s v="small batch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7-04-30T12:00:00"/>
    <n v="1406066440"/>
    <d v="2017-03-09T19:49:08"/>
    <x v="1112"/>
    <x v="2"/>
    <b v="1"/>
    <n v="3355"/>
    <b v="1"/>
    <s v="food/small batch"/>
    <n v="54.883162444113267"/>
    <x v="7"/>
    <s v="small batch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4-08-26T17:00:40"/>
    <n v="1431715537"/>
    <d v="2014-07-22T17:00:40"/>
    <x v="30"/>
    <x v="4"/>
    <b v="1"/>
    <n v="537"/>
    <b v="1"/>
    <s v="food/small batch"/>
    <n v="47.383612662942269"/>
    <x v="7"/>
    <s v="small batch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5-06-14T13:45:37"/>
    <n v="1403017146"/>
    <d v="2015-05-15T13:45:37"/>
    <x v="992"/>
    <x v="1"/>
    <b v="1"/>
    <n v="125"/>
    <b v="1"/>
    <s v="food/small batch"/>
    <n v="211.84"/>
    <x v="7"/>
    <s v="small batch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4-07-17T09:59:06"/>
    <n v="1448400943"/>
    <d v="2014-06-17T09:59:06"/>
    <x v="15"/>
    <x v="4"/>
    <b v="1"/>
    <n v="163"/>
    <b v="1"/>
    <s v="food/small batch"/>
    <n v="219.92638036809817"/>
    <x v="7"/>
    <s v="small batch"/>
  </r>
  <r>
    <n v="1.4431375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5-12-24T19:00:00"/>
    <n v="1405728490"/>
    <d v="2015-11-24T16:35:43"/>
    <x v="848"/>
    <x v="1"/>
    <b v="1"/>
    <n v="283"/>
    <b v="1"/>
    <s v="food/small batch"/>
    <n v="40.795406360424032"/>
    <x v="7"/>
    <s v="small batch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4-08-17T19:08:10"/>
    <n v="1420643071"/>
    <d v="2014-07-18T19:08:10"/>
    <x v="558"/>
    <x v="4"/>
    <b v="1"/>
    <n v="352"/>
    <b v="1"/>
    <s v="food/small batch"/>
    <n v="75.502840909090907"/>
    <x v="7"/>
    <s v="small batch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5-02-06T10:04:31"/>
    <n v="1399563390"/>
    <d v="2015-01-07T10:04:31"/>
    <x v="802"/>
    <x v="1"/>
    <b v="1"/>
    <n v="94"/>
    <b v="1"/>
    <s v="food/small batch"/>
    <n v="13.542553191489361"/>
    <x v="7"/>
    <s v="small batch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05-29T12:50:00"/>
    <n v="1412611498"/>
    <d v="2014-05-08T10:36:30"/>
    <x v="906"/>
    <x v="4"/>
    <b v="1"/>
    <n v="67"/>
    <b v="1"/>
    <s v="food/small batch"/>
    <n v="60.865671641791046"/>
    <x v="7"/>
    <s v="small batch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11-05T12:34:00"/>
    <n v="1399902243"/>
    <d v="2014-10-06T11:04:58"/>
    <x v="804"/>
    <x v="4"/>
    <b v="1"/>
    <n v="221"/>
    <b v="1"/>
    <s v="food/small batch"/>
    <n v="115.69230769230769"/>
    <x v="7"/>
    <s v="small batch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6-11T08:44:03"/>
    <n v="1390860695"/>
    <d v="2014-05-12T08:44:03"/>
    <x v="835"/>
    <x v="4"/>
    <b v="1"/>
    <n v="2165"/>
    <b v="1"/>
    <s v="food/small batch"/>
    <n v="48.104623556581984"/>
    <x v="7"/>
    <s v="small batch"/>
  </r>
  <r>
    <n v="1.1065833333333333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3-08T17:11:35"/>
    <n v="1401204143"/>
    <d v="2014-01-27T17:11:35"/>
    <x v="913"/>
    <x v="4"/>
    <b v="1"/>
    <n v="179"/>
    <b v="1"/>
    <s v="food/small batch"/>
    <n v="74.184357541899445"/>
    <x v="7"/>
    <s v="small batch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6T10:22:23"/>
    <n v="1401485484"/>
    <d v="2014-05-27T10:22:23"/>
    <x v="86"/>
    <x v="4"/>
    <b v="1"/>
    <n v="123"/>
    <b v="1"/>
    <s v="food/small batch"/>
    <n v="123.34552845528455"/>
    <x v="7"/>
    <s v="small batch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4-06-29T16:31:24"/>
    <n v="1479496309"/>
    <d v="2014-05-30T16:31:24"/>
    <x v="40"/>
    <x v="4"/>
    <b v="1"/>
    <n v="1104"/>
    <b v="1"/>
    <s v="food/small batch"/>
    <n v="66.623188405797094"/>
    <x v="7"/>
    <s v="small batch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2-19T02:59:00"/>
    <n v="1475249138"/>
    <d v="2016-11-18T14:11:49"/>
    <x v="142"/>
    <x v="3"/>
    <b v="1"/>
    <n v="403"/>
    <b v="1"/>
    <s v="food/small batch"/>
    <n v="104.99007444168734"/>
    <x v="7"/>
    <s v="small batch"/>
  </r>
  <r>
    <n v="0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6-10-30T10:25:38"/>
    <n v="1434137504"/>
    <d v="2016-09-30T10:25:38"/>
    <x v="1342"/>
    <x v="3"/>
    <b v="0"/>
    <n v="0"/>
    <b v="0"/>
    <s v="technology/web"/>
    <e v="#DIV/0!"/>
    <x v="2"/>
    <s v="web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5-07-12T14:31:44"/>
    <n v="1410799870"/>
    <d v="2015-06-12T14:31:44"/>
    <x v="1216"/>
    <x v="1"/>
    <b v="0"/>
    <n v="0"/>
    <b v="0"/>
    <s v="technology/web"/>
    <e v="#DIV/0!"/>
    <x v="2"/>
    <s v="web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4-10-06T00:00:00"/>
    <n v="1447962505"/>
    <d v="2014-09-15T11:51:10"/>
    <x v="868"/>
    <x v="4"/>
    <b v="0"/>
    <n v="1"/>
    <b v="0"/>
    <s v="technology/web"/>
    <n v="300"/>
    <x v="2"/>
    <s v="web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1-08T14:47:00"/>
    <n v="1464197269"/>
    <d v="2015-11-19T14:48:25"/>
    <x v="5"/>
    <x v="1"/>
    <b v="0"/>
    <n v="1"/>
    <b v="0"/>
    <s v="technology/web"/>
    <n v="1"/>
    <x v="2"/>
    <s v="web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6-06-24T12:27:49"/>
    <n v="1424822556"/>
    <d v="2016-05-25T12:27:49"/>
    <x v="8"/>
    <x v="3"/>
    <b v="0"/>
    <n v="0"/>
    <b v="0"/>
    <s v="technology/web"/>
    <e v="#DIV/0!"/>
    <x v="2"/>
    <s v="web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5-03-31T18:39:00"/>
    <n v="1472843431"/>
    <d v="2015-02-24T19:02:36"/>
    <x v="1343"/>
    <x v="1"/>
    <b v="0"/>
    <n v="3"/>
    <b v="0"/>
    <s v="technology/web"/>
    <n v="13"/>
    <x v="2"/>
    <s v="web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10-17T14:10:31"/>
    <n v="1469543676"/>
    <d v="2016-09-02T14:10:31"/>
    <x v="118"/>
    <x v="3"/>
    <b v="0"/>
    <n v="1"/>
    <b v="0"/>
    <s v="technology/web"/>
    <n v="15"/>
    <x v="2"/>
    <s v="web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8-25T09:34:36"/>
    <n v="1450822938"/>
    <d v="2016-07-26T09:34:36"/>
    <x v="676"/>
    <x v="3"/>
    <b v="0"/>
    <n v="5"/>
    <b v="0"/>
    <s v="technology/web"/>
    <n v="54"/>
    <x v="2"/>
    <s v="web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6-02-20T17:22:18"/>
    <n v="1436812628"/>
    <d v="2015-12-22T17:22:18"/>
    <x v="72"/>
    <x v="1"/>
    <b v="0"/>
    <n v="0"/>
    <b v="0"/>
    <s v="technology/web"/>
    <e v="#DIV/0!"/>
    <x v="2"/>
    <s v="web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5-08-11T13:37:08"/>
    <n v="1480882370"/>
    <d v="2015-07-13T13:37:08"/>
    <x v="533"/>
    <x v="1"/>
    <b v="0"/>
    <n v="0"/>
    <b v="0"/>
    <s v="technology/web"/>
    <e v="#DIV/0!"/>
    <x v="2"/>
    <s v="web"/>
  </r>
  <r>
    <n v="5.7142857142857143E-3"/>
    <n v="2351"/>
    <s v="NZ Auction site.  No listing or success fees. Only $2 p/m"/>
    <s v="Donate $30 or more and receive a free selfie stick."/>
    <n v="18900"/>
    <n v="108"/>
    <x v="1"/>
    <s v="NZ"/>
    <s v="NZD"/>
    <n v="1430360739"/>
    <d v="2017-01-03T15:12:50"/>
    <n v="1427768739"/>
    <d v="2016-12-04T15:12:50"/>
    <x v="933"/>
    <x v="3"/>
    <b v="0"/>
    <n v="7"/>
    <b v="0"/>
    <s v="technology/web"/>
    <n v="15.428571428571429"/>
    <x v="2"/>
    <s v="web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4-29T21:25:39"/>
    <n v="1428419552"/>
    <d v="2015-03-30T21:25:39"/>
    <x v="306"/>
    <x v="1"/>
    <b v="0"/>
    <n v="0"/>
    <b v="0"/>
    <s v="technology/web"/>
    <e v="#DIV/0!"/>
    <x v="2"/>
    <s v="web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6-06T10:12:32"/>
    <n v="1428596022"/>
    <d v="2015-04-07T10:12:32"/>
    <x v="303"/>
    <x v="1"/>
    <b v="0"/>
    <n v="0"/>
    <b v="0"/>
    <s v="technology/web"/>
    <e v="#DIV/0!"/>
    <x v="2"/>
    <s v="web"/>
  </r>
  <r>
    <n v="7.1428571428571429E-4"/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4-21T11:13:42"/>
    <n v="1415726460"/>
    <d v="2015-04-09T11:13:42"/>
    <x v="1344"/>
    <x v="1"/>
    <b v="0"/>
    <n v="1"/>
    <b v="0"/>
    <s v="technology/web"/>
    <n v="25"/>
    <x v="2"/>
    <s v="web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1-10T12:21:00"/>
    <n v="1428012136"/>
    <d v="2014-11-11T12:21:00"/>
    <x v="787"/>
    <x v="4"/>
    <b v="0"/>
    <n v="2"/>
    <b v="0"/>
    <s v="technology/web"/>
    <n v="27.5"/>
    <x v="2"/>
    <s v="web"/>
  </r>
  <r>
    <n v="0"/>
    <n v="2356"/>
    <s v="HardstyleUnited.com (Canceled)"/>
    <s v="HardstyleUnited.com The Global Hardstyle community. Your Hardstyle community."/>
    <n v="10000"/>
    <n v="0"/>
    <x v="1"/>
    <s v="NL"/>
    <s v="EUR"/>
    <n v="1433530104"/>
    <d v="2015-05-02T17:02:16"/>
    <n v="1430938104"/>
    <d v="2015-04-02T17:02:16"/>
    <x v="119"/>
    <x v="1"/>
    <b v="0"/>
    <n v="0"/>
    <b v="0"/>
    <s v="technology/web"/>
    <e v="#DIV/0!"/>
    <x v="2"/>
    <s v="web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06-05T13:48:24"/>
    <n v="1442501578"/>
    <d v="2015-05-06T13:48:24"/>
    <x v="391"/>
    <x v="1"/>
    <b v="0"/>
    <n v="0"/>
    <b v="0"/>
    <s v="technology/web"/>
    <e v="#DIV/0!"/>
    <x v="2"/>
    <s v="web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10-17T09:52:58"/>
    <n v="1417818036"/>
    <d v="2015-09-17T09:52:58"/>
    <x v="1181"/>
    <x v="1"/>
    <b v="0"/>
    <n v="0"/>
    <b v="0"/>
    <s v="technology/web"/>
    <e v="#DIV/0!"/>
    <x v="2"/>
    <s v="web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1-30T19:39:00"/>
    <n v="1433432124"/>
    <d v="2014-12-05T17:20:36"/>
    <x v="1136"/>
    <x v="4"/>
    <b v="0"/>
    <n v="3"/>
    <b v="0"/>
    <s v="technology/web"/>
    <n v="367"/>
    <x v="2"/>
    <s v="web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5-08-03T10:35:24"/>
    <n v="1452272280"/>
    <d v="2015-06-04T10:35:24"/>
    <x v="1145"/>
    <x v="1"/>
    <b v="0"/>
    <n v="1"/>
    <b v="0"/>
    <s v="technology/web"/>
    <n v="2"/>
    <x v="2"/>
    <s v="web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2-07T11:58:00"/>
    <n v="1459975008"/>
    <d v="2016-01-08T11:58:00"/>
    <x v="213"/>
    <x v="3"/>
    <b v="0"/>
    <n v="0"/>
    <b v="0"/>
    <s v="technology/web"/>
    <e v="#DIV/0!"/>
    <x v="2"/>
    <s v="web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6-04-30T17:00:00"/>
    <n v="1415723470"/>
    <d v="2016-04-06T15:36:48"/>
    <x v="1248"/>
    <x v="3"/>
    <b v="0"/>
    <n v="2"/>
    <b v="0"/>
    <s v="technology/web"/>
    <n v="60"/>
    <x v="2"/>
    <s v="web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4-12-11T11:31:10"/>
    <n v="1447460200"/>
    <d v="2014-11-11T11:31:10"/>
    <x v="787"/>
    <x v="4"/>
    <b v="0"/>
    <n v="0"/>
    <b v="0"/>
    <s v="technology/web"/>
    <e v="#DIV/0!"/>
    <x v="2"/>
    <s v="web"/>
  </r>
  <r>
    <n v="0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2-28T19:16:40"/>
    <n v="1441146356"/>
    <d v="2015-11-13T19:16:40"/>
    <x v="484"/>
    <x v="1"/>
    <b v="0"/>
    <n v="0"/>
    <b v="0"/>
    <s v="technology/web"/>
    <e v="#DIV/0!"/>
    <x v="2"/>
    <s v="web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5-10-26T17:25:56"/>
    <n v="1449596425"/>
    <d v="2015-09-01T17:25:56"/>
    <x v="189"/>
    <x v="1"/>
    <b v="0"/>
    <n v="0"/>
    <b v="0"/>
    <s v="technology/web"/>
    <e v="#DIV/0!"/>
    <x v="2"/>
    <s v="web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6-01-17T18:00:00"/>
    <n v="1442839533"/>
    <d v="2015-12-08T12:40:25"/>
    <x v="840"/>
    <x v="1"/>
    <b v="0"/>
    <n v="27"/>
    <b v="0"/>
    <s v="technology/web"/>
    <n v="97.407407407407405"/>
    <x v="2"/>
    <s v="web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5-10-21T07:45:33"/>
    <n v="1456442216"/>
    <d v="2015-09-21T07:45:33"/>
    <x v="486"/>
    <x v="1"/>
    <b v="0"/>
    <n v="14"/>
    <b v="0"/>
    <s v="technology/web"/>
    <n v="47.857142857142854"/>
    <x v="2"/>
    <s v="web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6-04-25T17:16:56"/>
    <n v="1425143965"/>
    <d v="2016-02-25T18:16:56"/>
    <x v="335"/>
    <x v="3"/>
    <b v="0"/>
    <n v="2"/>
    <b v="0"/>
    <s v="technology/web"/>
    <n v="50"/>
    <x v="2"/>
    <s v="web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5-04-14T11:19:25"/>
    <n v="1452540611"/>
    <d v="2015-02-28T12:19:25"/>
    <x v="1116"/>
    <x v="1"/>
    <b v="0"/>
    <n v="0"/>
    <b v="0"/>
    <s v="technology/web"/>
    <e v="#DIV/0!"/>
    <x v="2"/>
    <s v="web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6-02-10T14:30:11"/>
    <n v="1416285141"/>
    <d v="2016-01-11T14:30:11"/>
    <x v="475"/>
    <x v="3"/>
    <b v="0"/>
    <n v="4"/>
    <b v="0"/>
    <s v="technology/web"/>
    <n v="20.5"/>
    <x v="2"/>
    <s v="web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4-12-17T23:32:21"/>
    <n v="1432665596"/>
    <d v="2014-11-17T23:32:21"/>
    <x v="485"/>
    <x v="4"/>
    <b v="0"/>
    <n v="0"/>
    <b v="0"/>
    <s v="technology/web"/>
    <e v="#DIV/0!"/>
    <x v="2"/>
    <s v="web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6-25T13:39:56"/>
    <n v="1427247571"/>
    <d v="2015-05-26T13:39:56"/>
    <x v="830"/>
    <x v="1"/>
    <b v="0"/>
    <n v="6"/>
    <b v="0"/>
    <s v="technology/web"/>
    <n v="30"/>
    <x v="2"/>
    <s v="web"/>
  </r>
  <r>
    <n v="5.8823529411764708E-5"/>
    <n v="2373"/>
    <s v="Cykelauktion.com (Canceled)"/>
    <s v="We want to create a safe marketplace for buying and selling bicycles."/>
    <n v="850000"/>
    <n v="50"/>
    <x v="1"/>
    <s v="SE"/>
    <s v="SEK"/>
    <n v="1440863624"/>
    <d v="2015-04-23T20:39:31"/>
    <n v="1438271624"/>
    <d v="2015-03-24T20:39:31"/>
    <x v="525"/>
    <x v="1"/>
    <b v="0"/>
    <n v="1"/>
    <b v="0"/>
    <s v="technology/web"/>
    <n v="50"/>
    <x v="2"/>
    <s v="web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8-29T10:53:44"/>
    <n v="1421180060"/>
    <d v="2015-07-30T10:53:44"/>
    <x v="1345"/>
    <x v="1"/>
    <b v="0"/>
    <n v="1"/>
    <b v="0"/>
    <s v="technology/web"/>
    <n v="10"/>
    <x v="2"/>
    <s v="web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5-02-12T15:14:20"/>
    <n v="1470859437"/>
    <d v="2015-01-13T15:14:20"/>
    <x v="1050"/>
    <x v="1"/>
    <b v="0"/>
    <n v="0"/>
    <b v="0"/>
    <s v="technology/web"/>
    <e v="#DIV/0!"/>
    <x v="2"/>
    <s v="web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6-09-09T15:03:57"/>
    <n v="1447193566"/>
    <d v="2016-08-10T15:03:57"/>
    <x v="749"/>
    <x v="3"/>
    <b v="0"/>
    <n v="4"/>
    <b v="0"/>
    <s v="technology/web"/>
    <n v="81.582499999999996"/>
    <x v="2"/>
    <s v="web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5-12-10T17:12:46"/>
    <n v="1477515183"/>
    <d v="2015-11-10T17:12:46"/>
    <x v="454"/>
    <x v="1"/>
    <b v="0"/>
    <n v="0"/>
    <b v="0"/>
    <s v="technology/web"/>
    <e v="#DIV/0!"/>
    <x v="2"/>
    <s v="web"/>
  </r>
  <r>
    <n v="0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6-11-25T16:53:03"/>
    <n v="1438042730"/>
    <d v="2016-10-26T15:53:03"/>
    <x v="427"/>
    <x v="3"/>
    <b v="0"/>
    <n v="0"/>
    <b v="0"/>
    <s v="technology/web"/>
    <e v="#DIV/0!"/>
    <x v="2"/>
    <s v="web"/>
  </r>
  <r>
    <n v="0"/>
    <n v="2379"/>
    <s v="SelectCooks.com (Canceled)"/>
    <s v="Selectcooks.com is a community marketplace for people to list, find and hire chefs."/>
    <n v="30000"/>
    <n v="0"/>
    <x v="1"/>
    <s v="US"/>
    <s v="USD"/>
    <n v="1444004616"/>
    <d v="2015-08-25T19:18:50"/>
    <n v="1440116616"/>
    <d v="2015-07-27T19:18:50"/>
    <x v="847"/>
    <x v="1"/>
    <b v="0"/>
    <n v="0"/>
    <b v="0"/>
    <s v="technology/web"/>
    <e v="#DIV/0!"/>
    <x v="2"/>
    <s v="web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4T19:23:36"/>
    <n v="1441134142"/>
    <d v="2015-08-20T19:23:36"/>
    <x v="1346"/>
    <x v="1"/>
    <b v="0"/>
    <n v="3"/>
    <b v="0"/>
    <s v="technology/web"/>
    <n v="18.333333333333332"/>
    <x v="2"/>
    <s v="web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10-01T14:02:22"/>
    <n v="1426112848"/>
    <d v="2015-09-01T14:02:22"/>
    <x v="189"/>
    <x v="1"/>
    <b v="0"/>
    <n v="7"/>
    <b v="0"/>
    <s v="technology/web"/>
    <n v="224.42857142857142"/>
    <x v="2"/>
    <s v="web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4-10T17:27:28"/>
    <n v="1436502603"/>
    <d v="2015-03-11T17:27:28"/>
    <x v="1290"/>
    <x v="1"/>
    <b v="0"/>
    <n v="2"/>
    <b v="0"/>
    <s v="technology/web"/>
    <n v="37.5"/>
    <x v="2"/>
    <s v="web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8-03T23:30:03"/>
    <n v="1421976107"/>
    <d v="2015-07-09T23:30:03"/>
    <x v="514"/>
    <x v="1"/>
    <b v="0"/>
    <n v="3"/>
    <b v="0"/>
    <s v="technology/web"/>
    <n v="145"/>
    <x v="2"/>
    <s v="web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5-02-21T20:21:47"/>
    <n v="1413337043"/>
    <d v="2015-01-22T20:21:47"/>
    <x v="1126"/>
    <x v="1"/>
    <b v="0"/>
    <n v="8"/>
    <b v="0"/>
    <s v="technology/web"/>
    <n v="1"/>
    <x v="2"/>
    <s v="web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4-11-13T21:37:23"/>
    <n v="1436201432"/>
    <d v="2014-10-14T20:37:23"/>
    <x v="310"/>
    <x v="4"/>
    <b v="0"/>
    <n v="7"/>
    <b v="0"/>
    <s v="technology/web"/>
    <n v="112.57142857142857"/>
    <x v="2"/>
    <s v="web"/>
  </r>
  <r>
    <n v="0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8-05T11:50:32"/>
    <n v="1415736424"/>
    <d v="2015-07-06T11:50:32"/>
    <x v="165"/>
    <x v="1"/>
    <b v="0"/>
    <n v="0"/>
    <b v="0"/>
    <s v="technology/web"/>
    <e v="#DIV/0!"/>
    <x v="2"/>
    <s v="web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5-01-10T15:07:04"/>
    <n v="1465311740"/>
    <d v="2014-11-11T15:07:04"/>
    <x v="787"/>
    <x v="4"/>
    <b v="0"/>
    <n v="3"/>
    <b v="0"/>
    <s v="technology/web"/>
    <n v="342"/>
    <x v="2"/>
    <s v="web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6-07-22T10:02:20"/>
    <n v="1418761759"/>
    <d v="2016-06-07T10:02:20"/>
    <x v="528"/>
    <x v="3"/>
    <b v="0"/>
    <n v="8"/>
    <b v="0"/>
    <s v="technology/web"/>
    <n v="57.875"/>
    <x v="2"/>
    <s v="web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1-15T14:29:00"/>
    <n v="1435160452"/>
    <d v="2014-12-16T15:29:19"/>
    <x v="23"/>
    <x v="4"/>
    <b v="0"/>
    <n v="1"/>
    <b v="0"/>
    <s v="technology/web"/>
    <n v="30"/>
    <x v="2"/>
    <s v="web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7-25T16:59:00"/>
    <n v="1416896264"/>
    <d v="2015-06-24T10:40:52"/>
    <x v="467"/>
    <x v="1"/>
    <b v="0"/>
    <n v="0"/>
    <b v="0"/>
    <s v="technology/web"/>
    <e v="#DIV/0!"/>
    <x v="2"/>
    <s v="web"/>
  </r>
  <r>
    <n v="1.25E-3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1-04T01:17:44"/>
    <n v="1425236644"/>
    <d v="2014-11-25T01:17:44"/>
    <x v="498"/>
    <x v="4"/>
    <b v="0"/>
    <n v="1"/>
    <b v="0"/>
    <s v="technology/web"/>
    <n v="25"/>
    <x v="2"/>
    <s v="web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03-31T13:04:04"/>
    <n v="1443495223"/>
    <d v="2015-03-01T14:04:04"/>
    <x v="934"/>
    <x v="1"/>
    <b v="0"/>
    <n v="0"/>
    <b v="0"/>
    <s v="technology/web"/>
    <e v="#DIV/0!"/>
    <x v="2"/>
    <s v="web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10-28T21:53:43"/>
    <n v="1436456017"/>
    <d v="2015-09-28T21:53:43"/>
    <x v="374"/>
    <x v="1"/>
    <b v="0"/>
    <n v="1"/>
    <b v="0"/>
    <s v="technology/web"/>
    <n v="50"/>
    <x v="2"/>
    <s v="web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8-08T10:33:37"/>
    <n v="1422348093"/>
    <d v="2015-07-09T10:33:37"/>
    <x v="514"/>
    <x v="1"/>
    <b v="0"/>
    <n v="2"/>
    <b v="0"/>
    <s v="technology/web"/>
    <n v="1.5"/>
    <x v="2"/>
    <s v="web"/>
  </r>
  <r>
    <n v="0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5-02-26T03:41:33"/>
    <n v="1481597687"/>
    <d v="2015-01-27T03:41:33"/>
    <x v="203"/>
    <x v="1"/>
    <b v="0"/>
    <n v="0"/>
    <b v="0"/>
    <s v="technology/web"/>
    <e v="#DIV/0!"/>
    <x v="2"/>
    <s v="web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7-01-10T03:57:00"/>
    <n v="1442348558"/>
    <d v="2016-12-12T21:54:47"/>
    <x v="1264"/>
    <x v="3"/>
    <b v="0"/>
    <n v="1"/>
    <b v="0"/>
    <s v="technology/web"/>
    <n v="10"/>
    <x v="2"/>
    <s v="web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10-15T15:22:38"/>
    <n v="1417641256"/>
    <d v="2015-09-15T15:22:38"/>
    <x v="1295"/>
    <x v="1"/>
    <b v="0"/>
    <n v="0"/>
    <b v="0"/>
    <s v="technology/web"/>
    <e v="#DIV/0!"/>
    <x v="2"/>
    <s v="web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1-02T16:14:16"/>
    <n v="1433282384"/>
    <d v="2014-12-03T16:14:16"/>
    <x v="783"/>
    <x v="4"/>
    <b v="0"/>
    <n v="0"/>
    <b v="0"/>
    <s v="technology/web"/>
    <e v="#DIV/0!"/>
    <x v="2"/>
    <s v="web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5-07-02T16:59:44"/>
    <n v="1415910506"/>
    <d v="2015-06-02T16:59:44"/>
    <x v="463"/>
    <x v="1"/>
    <b v="0"/>
    <n v="0"/>
    <b v="0"/>
    <s v="technology/web"/>
    <e v="#DIV/0!"/>
    <x v="2"/>
    <s v="web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4-12-18T15:28:26"/>
    <n v="1458023164"/>
    <d v="2014-11-13T15:28:26"/>
    <x v="1056"/>
    <x v="4"/>
    <b v="0"/>
    <n v="0"/>
    <b v="0"/>
    <s v="technology/web"/>
    <e v="#DIV/0!"/>
    <x v="2"/>
    <s v="web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4-14T01:26:04"/>
    <n v="1452023096"/>
    <d v="2016-03-15T01:26:04"/>
    <x v="747"/>
    <x v="3"/>
    <b v="0"/>
    <n v="9"/>
    <b v="0"/>
    <s v="food/food trucks"/>
    <n v="22.333333333333332"/>
    <x v="7"/>
    <s v="food trucks"/>
  </r>
  <r>
    <n v="4.3333333333333331E-3"/>
    <n v="2402"/>
    <s v="Cupcake Truck Unite"/>
    <s v="Small town, delicious treats, and a mobile truck"/>
    <n v="12000"/>
    <n v="52"/>
    <x v="2"/>
    <s v="US"/>
    <s v="USD"/>
    <n v="1431533931"/>
    <d v="2016-03-05T14:44:56"/>
    <n v="1428941931"/>
    <d v="2016-01-05T14:44:56"/>
    <x v="1240"/>
    <x v="3"/>
    <b v="0"/>
    <n v="1"/>
    <b v="0"/>
    <s v="food/food trucks"/>
    <n v="52"/>
    <x v="7"/>
    <s v="food trucks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5-05-13T11:18:51"/>
    <n v="1454188258"/>
    <d v="2015-04-13T11:18:51"/>
    <x v="397"/>
    <x v="1"/>
    <b v="0"/>
    <n v="12"/>
    <b v="0"/>
    <s v="food/food trucks"/>
    <n v="16.833333333333332"/>
    <x v="7"/>
    <s v="food trucks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3-30T15:10:58"/>
    <n v="1449190607"/>
    <d v="2016-01-30T16:10:58"/>
    <x v="445"/>
    <x v="3"/>
    <b v="0"/>
    <n v="0"/>
    <b v="0"/>
    <s v="food/food trucks"/>
    <e v="#DIV/0!"/>
    <x v="7"/>
    <s v="food trucks"/>
  </r>
  <r>
    <n v="0.22520000000000001"/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1-02T19:56:47"/>
    <n v="1471096975"/>
    <d v="2015-12-03T19:56:47"/>
    <x v="210"/>
    <x v="1"/>
    <b v="0"/>
    <n v="20"/>
    <b v="0"/>
    <s v="food/food trucks"/>
    <n v="56.3"/>
    <x v="7"/>
    <s v="food trucks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6-09-03T09:02:55"/>
    <n v="1418179190"/>
    <d v="2016-08-13T09:02:55"/>
    <x v="430"/>
    <x v="3"/>
    <b v="0"/>
    <n v="16"/>
    <b v="0"/>
    <s v="food/food trucks"/>
    <n v="84.0625"/>
    <x v="7"/>
    <s v="food trucks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1-18T21:39:50"/>
    <n v="1426772928"/>
    <d v="2014-12-09T21:39:50"/>
    <x v="1347"/>
    <x v="4"/>
    <b v="0"/>
    <n v="33"/>
    <b v="0"/>
    <s v="food/food trucks"/>
    <n v="168.39393939393941"/>
    <x v="7"/>
    <s v="food trucks"/>
  </r>
  <r>
    <n v="2E-3"/>
    <n v="2408"/>
    <s v="Sabroso On Wheels"/>
    <s v="A US Army Vet trying to get a Peruvian food truck going! Really good Peruvian food now mobile!"/>
    <n v="15000"/>
    <n v="30"/>
    <x v="2"/>
    <s v="US"/>
    <s v="USD"/>
    <n v="1415247757"/>
    <d v="2015-04-11T01:00:00"/>
    <n v="1412652157"/>
    <d v="2015-03-19T08:48:48"/>
    <x v="507"/>
    <x v="1"/>
    <b v="0"/>
    <n v="2"/>
    <b v="0"/>
    <s v="food/food trucks"/>
    <n v="15"/>
    <x v="7"/>
    <s v="food trucks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4-11-05T23:22:37"/>
    <n v="1437339675"/>
    <d v="2014-10-06T22:22:37"/>
    <x v="804"/>
    <x v="4"/>
    <b v="0"/>
    <n v="6"/>
    <b v="0"/>
    <s v="food/food trucks"/>
    <n v="76.666666666666671"/>
    <x v="7"/>
    <s v="food trucks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8-18T16:01:15"/>
    <n v="1439027275"/>
    <d v="2015-07-19T16:01:15"/>
    <x v="1348"/>
    <x v="1"/>
    <b v="0"/>
    <n v="0"/>
    <b v="0"/>
    <s v="food/food trucks"/>
    <e v="#DIV/0!"/>
    <x v="7"/>
    <s v="food trucks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9-07T04:47:55"/>
    <n v="1437932082"/>
    <d v="2015-08-08T04:47:55"/>
    <x v="1349"/>
    <x v="1"/>
    <b v="0"/>
    <n v="3"/>
    <b v="0"/>
    <s v="food/food trucks"/>
    <n v="50.333333333333336"/>
    <x v="7"/>
    <s v="food trucks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5-08-25T12:34:42"/>
    <n v="1476294073"/>
    <d v="2015-07-26T12:34:42"/>
    <x v="346"/>
    <x v="1"/>
    <b v="0"/>
    <n v="0"/>
    <b v="0"/>
    <s v="food/food trucks"/>
    <e v="#DIV/0!"/>
    <x v="7"/>
    <s v="food trucks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6-11-26T13:41:13"/>
    <n v="1398911882"/>
    <d v="2016-10-12T12:41:13"/>
    <x v="1350"/>
    <x v="3"/>
    <b v="0"/>
    <n v="3"/>
    <b v="0"/>
    <s v="food/food trucks"/>
    <n v="8.3333333333333339"/>
    <x v="7"/>
    <s v="food trucks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4-05-31T18:30:00"/>
    <n v="1436805660"/>
    <d v="2014-04-30T21:38:02"/>
    <x v="403"/>
    <x v="4"/>
    <b v="0"/>
    <n v="13"/>
    <b v="0"/>
    <s v="food/food trucks"/>
    <n v="35.384615384615387"/>
    <x v="7"/>
    <s v="food trucks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5-08-21T22:59:00"/>
    <n v="1466023346"/>
    <d v="2015-07-13T11:41:00"/>
    <x v="533"/>
    <x v="1"/>
    <b v="0"/>
    <n v="6"/>
    <b v="0"/>
    <s v="food/food trucks"/>
    <n v="55.833333333333336"/>
    <x v="7"/>
    <s v="food trucks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6-07-15T15:42:26"/>
    <n v="1421343743"/>
    <d v="2016-06-15T15:42:26"/>
    <x v="880"/>
    <x v="3"/>
    <b v="0"/>
    <n v="1"/>
    <b v="0"/>
    <s v="food/food trucks"/>
    <n v="5"/>
    <x v="7"/>
    <s v="food trucks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5-03-14T10:00:00"/>
    <n v="1405113187"/>
    <d v="2015-01-15T12:42:23"/>
    <x v="610"/>
    <x v="1"/>
    <b v="0"/>
    <n v="0"/>
    <b v="0"/>
    <s v="food/food trucks"/>
    <e v="#DIV/0!"/>
    <x v="7"/>
    <s v="food trucks"/>
  </r>
  <r>
    <n v="2.0000000000000001E-4"/>
    <n v="2418"/>
    <s v="Mexican food truck"/>
    <s v="I want to start my food truck business."/>
    <n v="25000"/>
    <n v="5"/>
    <x v="2"/>
    <s v="US"/>
    <s v="USD"/>
    <n v="1427225644"/>
    <d v="2014-08-10T16:13:07"/>
    <n v="1422045244"/>
    <d v="2014-07-11T16:13:07"/>
    <x v="527"/>
    <x v="4"/>
    <b v="0"/>
    <n v="5"/>
    <b v="0"/>
    <s v="food/food trucks"/>
    <n v="1"/>
    <x v="7"/>
    <s v="food trucks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3-24T14:34:04"/>
    <n v="1419097389"/>
    <d v="2015-01-23T15:34:04"/>
    <x v="864"/>
    <x v="1"/>
    <b v="0"/>
    <n v="0"/>
    <b v="0"/>
    <s v="food/food trucks"/>
    <e v="#DIV/0!"/>
    <x v="7"/>
    <s v="food trucks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5-02-18T12:43:09"/>
    <n v="1410396095"/>
    <d v="2014-12-20T12:43:09"/>
    <x v="1351"/>
    <x v="4"/>
    <b v="0"/>
    <n v="36"/>
    <b v="0"/>
    <s v="food/food trucks"/>
    <n v="69.472222222222229"/>
    <x v="7"/>
    <s v="food trucks"/>
  </r>
  <r>
    <n v="1.6666666666666666E-4"/>
    <n v="2421"/>
    <s v="hot dog cart"/>
    <s v="help me start Merrill's first hot dog cart in this empty lot"/>
    <n v="6000"/>
    <n v="1"/>
    <x v="2"/>
    <s v="US"/>
    <s v="USD"/>
    <n v="1424536196"/>
    <d v="2014-11-09T20:41:35"/>
    <n v="1421944196"/>
    <d v="2014-09-10T19:41:35"/>
    <x v="1037"/>
    <x v="4"/>
    <b v="0"/>
    <n v="1"/>
    <b v="0"/>
    <s v="food/food trucks"/>
    <n v="1"/>
    <x v="7"/>
    <s v="food trucks"/>
  </r>
  <r>
    <n v="2E-3"/>
    <n v="2422"/>
    <s v="Help starting a family owned food truck"/>
    <s v="Family owned business serving BBQ and seafood to the public"/>
    <n v="500"/>
    <n v="1"/>
    <x v="2"/>
    <s v="US"/>
    <s v="USD"/>
    <n v="1426091036"/>
    <d v="2015-02-21T11:29:56"/>
    <n v="1423502636"/>
    <d v="2015-01-22T11:29:56"/>
    <x v="1126"/>
    <x v="1"/>
    <b v="0"/>
    <n v="1"/>
    <b v="0"/>
    <s v="food/food trucks"/>
    <n v="1"/>
    <x v="7"/>
    <s v="food trucks"/>
  </r>
  <r>
    <n v="1.3333333333333334E-4"/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5-03-11T11:23:56"/>
    <n v="1417452890"/>
    <d v="2015-02-09T12:23:56"/>
    <x v="795"/>
    <x v="1"/>
    <b v="0"/>
    <n v="1"/>
    <b v="0"/>
    <s v="food/food trucks"/>
    <n v="8"/>
    <x v="7"/>
    <s v="food trucks"/>
  </r>
  <r>
    <n v="1.24E-2"/>
    <n v="2424"/>
    <s v="Lily and Memphs"/>
    <s v="Great and creative food from the heart in the form of a sweet food truck!"/>
    <n v="25000"/>
    <n v="310"/>
    <x v="2"/>
    <s v="US"/>
    <s v="USD"/>
    <n v="1414445108"/>
    <d v="2014-12-31T11:54:50"/>
    <n v="1411853108"/>
    <d v="2014-12-01T11:54:50"/>
    <x v="562"/>
    <x v="4"/>
    <b v="0"/>
    <n v="9"/>
    <b v="0"/>
    <s v="food/food trucks"/>
    <n v="34.444444444444443"/>
    <x v="7"/>
    <s v="food trucks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4-10-27T16:25:08"/>
    <n v="1463090149"/>
    <d v="2014-09-27T16:25:08"/>
    <x v="1352"/>
    <x v="4"/>
    <b v="0"/>
    <n v="1"/>
    <b v="0"/>
    <s v="food/food trucks"/>
    <n v="1"/>
    <x v="7"/>
    <s v="food trucks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6-05-27T17:04:00"/>
    <n v="1433822692"/>
    <d v="2016-05-12T16:55:49"/>
    <x v="957"/>
    <x v="3"/>
    <b v="0"/>
    <n v="0"/>
    <b v="0"/>
    <s v="food/food trucks"/>
    <e v="#DIV/0!"/>
    <x v="7"/>
    <s v="food trucks"/>
  </r>
  <r>
    <n v="2.0000000000000002E-5"/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5-08-07T23:04:52"/>
    <n v="1455262733"/>
    <d v="2015-06-08T23:04:52"/>
    <x v="324"/>
    <x v="1"/>
    <b v="0"/>
    <n v="1"/>
    <b v="0"/>
    <s v="food/food trucks"/>
    <n v="1"/>
    <x v="7"/>
    <s v="food trucks"/>
  </r>
  <r>
    <n v="2.8571428571428571E-5"/>
    <n v="2428"/>
    <s v="Premium Burgers"/>
    <s v="From Moo 2 You! We want to offer premium burgers to a taco flooded environment."/>
    <n v="35000"/>
    <n v="1"/>
    <x v="2"/>
    <s v="US"/>
    <s v="USD"/>
    <n v="1426182551"/>
    <d v="2016-03-23T01:38:53"/>
    <n v="1423594151"/>
    <d v="2016-02-12T02:38:53"/>
    <x v="845"/>
    <x v="3"/>
    <b v="0"/>
    <n v="1"/>
    <b v="0"/>
    <s v="food/food trucks"/>
    <n v="1"/>
    <x v="7"/>
    <s v="food trucks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5-03-12T12:49:11"/>
    <n v="1483131966"/>
    <d v="2015-02-10T13:49:11"/>
    <x v="552"/>
    <x v="1"/>
    <b v="0"/>
    <n v="4"/>
    <b v="0"/>
    <s v="food/food trucks"/>
    <n v="501.25"/>
    <x v="7"/>
    <s v="food trucks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7-02-05T11:44:00"/>
    <n v="1452654504"/>
    <d v="2016-12-30T16:06:06"/>
    <x v="583"/>
    <x v="3"/>
    <b v="0"/>
    <n v="2"/>
    <b v="0"/>
    <s v="food/food trucks"/>
    <n v="10.5"/>
    <x v="7"/>
    <s v="food trucks"/>
  </r>
  <r>
    <n v="2.0000000000000002E-5"/>
    <n v="2431"/>
    <s v="Murphy's good eatin'"/>
    <s v="Go to Colorado and run a food truck with homemade food of all kinds."/>
    <n v="100000"/>
    <n v="2"/>
    <x v="2"/>
    <s v="US"/>
    <s v="USD"/>
    <n v="1467080613"/>
    <d v="2016-02-11T22:08:24"/>
    <n v="1461896613"/>
    <d v="2016-01-12T22:08:24"/>
    <x v="1306"/>
    <x v="3"/>
    <b v="0"/>
    <n v="2"/>
    <b v="0"/>
    <s v="food/food trucks"/>
    <n v="1"/>
    <x v="7"/>
    <s v="food trucks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6-06-27T21:23:33"/>
    <n v="1423199697"/>
    <d v="2016-04-28T21:23:33"/>
    <x v="407"/>
    <x v="3"/>
    <b v="0"/>
    <n v="2"/>
    <b v="0"/>
    <s v="food/food trucks"/>
    <n v="1"/>
    <x v="7"/>
    <s v="food trucks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5-03-08T00:14:57"/>
    <n v="1454016943"/>
    <d v="2015-02-06T00:14:57"/>
    <x v="1353"/>
    <x v="1"/>
    <b v="0"/>
    <n v="0"/>
    <b v="0"/>
    <s v="food/food trucks"/>
    <e v="#DIV/0!"/>
    <x v="7"/>
    <s v="food trucks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6-02-27T16:35:43"/>
    <n v="1435206474"/>
    <d v="2016-01-28T16:35:43"/>
    <x v="144"/>
    <x v="3"/>
    <b v="0"/>
    <n v="2"/>
    <b v="0"/>
    <s v="food/food trucks"/>
    <n v="13"/>
    <x v="7"/>
    <s v="food trucks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08-03T23:27:54"/>
    <n v="1441435186"/>
    <d v="2015-06-24T23:27:54"/>
    <x v="467"/>
    <x v="1"/>
    <b v="0"/>
    <n v="4"/>
    <b v="0"/>
    <s v="food/food trucks"/>
    <n v="306"/>
    <x v="7"/>
    <s v="food trucks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5-10-05T01:39:46"/>
    <n v="1448894770"/>
    <d v="2015-09-05T01:39:46"/>
    <x v="1132"/>
    <x v="1"/>
    <b v="0"/>
    <n v="2"/>
    <b v="0"/>
    <s v="food/food trucks"/>
    <n v="22.5"/>
    <x v="7"/>
    <s v="food trucks"/>
  </r>
  <r>
    <n v="0"/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6-01-29T09:46:10"/>
    <n v="1422400188"/>
    <d v="2015-11-30T09:46:10"/>
    <x v="1321"/>
    <x v="1"/>
    <b v="0"/>
    <n v="0"/>
    <b v="0"/>
    <s v="food/food trucks"/>
    <e v="#DIV/0!"/>
    <x v="7"/>
    <s v="food trucks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03-17T13:00:00"/>
    <n v="1444341462"/>
    <d v="2015-01-27T18:09:48"/>
    <x v="203"/>
    <x v="1"/>
    <b v="0"/>
    <n v="1"/>
    <b v="0"/>
    <s v="food/food trucks"/>
    <n v="50"/>
    <x v="7"/>
    <s v="food trucks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2-07T17:57:42"/>
    <n v="1442605129"/>
    <d v="2015-10-08T16:57:42"/>
    <x v="376"/>
    <x v="1"/>
    <b v="0"/>
    <n v="0"/>
    <b v="0"/>
    <s v="food/food trucks"/>
    <e v="#DIV/0!"/>
    <x v="7"/>
    <s v="food trucks"/>
  </r>
  <r>
    <n v="2E-3"/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5-10-18T14:38:49"/>
    <n v="1452807313"/>
    <d v="2015-09-18T14:38:49"/>
    <x v="1354"/>
    <x v="1"/>
    <b v="0"/>
    <n v="2"/>
    <b v="0"/>
    <s v="food/food trucks"/>
    <n v="5"/>
    <x v="7"/>
    <s v="food trucks"/>
  </r>
  <r>
    <n v="1.0788"/>
    <n v="2441"/>
    <s v="Bring Alchemy Pops to the People!"/>
    <s v="YOU can help Alchemy Pops POP up on a street near you!"/>
    <n v="7500"/>
    <n v="8091"/>
    <x v="0"/>
    <s v="US"/>
    <s v="USD"/>
    <n v="1437627540"/>
    <d v="2016-02-13T16:35:13"/>
    <n v="1435806054"/>
    <d v="2016-01-14T16:35:13"/>
    <x v="208"/>
    <x v="3"/>
    <b v="0"/>
    <n v="109"/>
    <b v="1"/>
    <s v="food/small batch"/>
    <n v="74.22935779816514"/>
    <x v="7"/>
    <s v="small batch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7-22T23:59:00"/>
    <n v="1424188828"/>
    <d v="2015-07-01T22:00:54"/>
    <x v="135"/>
    <x v="1"/>
    <b v="0"/>
    <n v="372"/>
    <b v="1"/>
    <s v="food/small batch"/>
    <n v="81.252688172043008"/>
    <x v="7"/>
    <s v="small batch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5-03-19T10:00:28"/>
    <n v="1405522822"/>
    <d v="2015-02-17T11:00:28"/>
    <x v="137"/>
    <x v="1"/>
    <b v="0"/>
    <n v="311"/>
    <b v="1"/>
    <s v="food/small batch"/>
    <n v="130.23469453376205"/>
    <x v="7"/>
    <s v="small batch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4-08-15T10:00:22"/>
    <n v="1461607591"/>
    <d v="2014-07-16T10:00:22"/>
    <x v="764"/>
    <x v="4"/>
    <b v="0"/>
    <n v="61"/>
    <b v="1"/>
    <s v="food/small batch"/>
    <n v="53.409836065573771"/>
    <x v="7"/>
    <s v="small batch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6-05-25T13:06:31"/>
    <n v="1440650021"/>
    <d v="2016-04-25T13:06:31"/>
    <x v="103"/>
    <x v="3"/>
    <b v="0"/>
    <n v="115"/>
    <b v="1"/>
    <s v="food/small batch"/>
    <n v="75.130434782608702"/>
    <x v="7"/>
    <s v="small batch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5-09-25T23:33:41"/>
    <n v="1477578471"/>
    <d v="2015-08-26T23:33:41"/>
    <x v="1355"/>
    <x v="1"/>
    <b v="0"/>
    <n v="111"/>
    <b v="1"/>
    <s v="food/small batch"/>
    <n v="75.666666666666671"/>
    <x v="7"/>
    <s v="small batch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26T10:27:51"/>
    <n v="1476184593"/>
    <d v="2016-10-27T09:27:51"/>
    <x v="616"/>
    <x v="3"/>
    <b v="0"/>
    <n v="337"/>
    <b v="1"/>
    <s v="food/small batch"/>
    <n v="31.691394658753708"/>
    <x v="7"/>
    <s v="small batch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11-11T23:00:00"/>
    <n v="1472110513"/>
    <d v="2016-10-11T06:16:33"/>
    <x v="1236"/>
    <x v="3"/>
    <b v="0"/>
    <n v="9"/>
    <b v="1"/>
    <s v="food/small batch"/>
    <n v="47.777777777777779"/>
    <x v="7"/>
    <s v="small batch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6-08-31T00:36:00"/>
    <n v="1414725915"/>
    <d v="2016-08-25T02:35:13"/>
    <x v="673"/>
    <x v="3"/>
    <b v="0"/>
    <n v="120"/>
    <b v="1"/>
    <s v="food/small batch"/>
    <n v="90"/>
    <x v="7"/>
    <s v="small batch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1-29T23:25:15"/>
    <n v="1411177456"/>
    <d v="2014-10-30T22:25:15"/>
    <x v="1356"/>
    <x v="4"/>
    <b v="0"/>
    <n v="102"/>
    <b v="1"/>
    <s v="food/small batch"/>
    <n v="149.31401960784314"/>
    <x v="7"/>
    <s v="small batch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4-10-27T22:11:00"/>
    <n v="1487022490"/>
    <d v="2014-09-19T20:44:16"/>
    <x v="479"/>
    <x v="4"/>
    <b v="0"/>
    <n v="186"/>
    <b v="1"/>
    <s v="food/small batch"/>
    <n v="62.06989247311828"/>
    <x v="7"/>
    <s v="small batch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7-03-05T16:48:10"/>
    <n v="1448914500"/>
    <d v="2017-02-13T16:48:10"/>
    <x v="1104"/>
    <x v="2"/>
    <b v="0"/>
    <n v="15"/>
    <b v="1"/>
    <s v="food/small batch"/>
    <n v="53.4"/>
    <x v="7"/>
    <s v="small batch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5-12-29T18:00:00"/>
    <n v="1483461409"/>
    <d v="2015-11-30T15:15:00"/>
    <x v="1321"/>
    <x v="1"/>
    <b v="0"/>
    <n v="67"/>
    <b v="1"/>
    <s v="food/small batch"/>
    <n v="69.268656716417908"/>
    <x v="7"/>
    <s v="small batch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2-02T11:36:49"/>
    <n v="1486183808"/>
    <d v="2017-01-03T11:36:49"/>
    <x v="451"/>
    <x v="2"/>
    <b v="0"/>
    <n v="130"/>
    <b v="1"/>
    <s v="food/small batch"/>
    <n v="271.50769230769231"/>
    <x v="7"/>
    <s v="small batch"/>
  </r>
  <r>
    <n v="1.82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7-03-10T23:50:08"/>
    <n v="1458758750"/>
    <d v="2017-02-03T23:50:08"/>
    <x v="1357"/>
    <x v="2"/>
    <b v="0"/>
    <n v="16"/>
    <b v="1"/>
    <s v="food/small batch"/>
    <n v="34.125"/>
    <x v="7"/>
    <s v="small batch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6-04-20T13:45:50"/>
    <n v="1485471839"/>
    <d v="2016-03-23T13:45:50"/>
    <x v="679"/>
    <x v="3"/>
    <b v="0"/>
    <n v="67"/>
    <b v="1"/>
    <s v="food/small batch"/>
    <n v="40.492537313432834"/>
    <x v="7"/>
    <s v="small batch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7-02-25T18:03:59"/>
    <n v="1456237656"/>
    <d v="2017-01-26T18:03:59"/>
    <x v="524"/>
    <x v="2"/>
    <b v="0"/>
    <n v="124"/>
    <b v="1"/>
    <s v="food/small batch"/>
    <n v="189.75806451612902"/>
    <x v="7"/>
    <s v="small batch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3-24T08:27:36"/>
    <n v="1462481718"/>
    <d v="2016-02-23T09:27:36"/>
    <x v="387"/>
    <x v="3"/>
    <b v="0"/>
    <n v="80"/>
    <b v="1"/>
    <s v="food/small batch"/>
    <n v="68.862499999999997"/>
    <x v="7"/>
    <s v="small batch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6-09T14:00:00"/>
    <n v="1454858285"/>
    <d v="2016-05-05T15:55:18"/>
    <x v="1358"/>
    <x v="3"/>
    <b v="0"/>
    <n v="282"/>
    <b v="1"/>
    <s v="food/small batch"/>
    <n v="108.77659574468085"/>
    <x v="7"/>
    <s v="small batch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6-03-23T09:18:05"/>
    <n v="1480480167"/>
    <d v="2016-02-07T10:18:05"/>
    <x v="1359"/>
    <x v="3"/>
    <b v="0"/>
    <n v="68"/>
    <b v="1"/>
    <s v="food/small batch"/>
    <n v="125.98529411764706"/>
    <x v="7"/>
    <s v="small batch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7-01-02T23:17:00"/>
    <n v="1314577097"/>
    <d v="2016-11-29T23:29:27"/>
    <x v="945"/>
    <x v="3"/>
    <b v="0"/>
    <n v="86"/>
    <b v="1"/>
    <s v="music/indie rock"/>
    <n v="90.523255813953483"/>
    <x v="4"/>
    <s v="indie rock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1-09-30T22:00:00"/>
    <n v="1340944096"/>
    <d v="2011-08-28T19:18:17"/>
    <x v="1360"/>
    <x v="7"/>
    <b v="0"/>
    <n v="115"/>
    <b v="1"/>
    <s v="music/indie rock"/>
    <n v="28.880434782608695"/>
    <x v="4"/>
    <s v="indie rock"/>
  </r>
  <r>
    <n v="1.1625000000000001"/>
    <n v="2463"/>
    <s v="Emma Ate the Lion &quot;Songs Two Count Too&quot;"/>
    <s v="Emma Ate The Lion's debut full length album"/>
    <n v="2000"/>
    <n v="2325"/>
    <x v="0"/>
    <s v="US"/>
    <s v="USD"/>
    <n v="1366138800"/>
    <d v="2012-07-18T23:28:16"/>
    <n v="1362710425"/>
    <d v="2012-06-28T23:28:16"/>
    <x v="1361"/>
    <x v="6"/>
    <b v="0"/>
    <n v="75"/>
    <b v="1"/>
    <s v="music/indie rock"/>
    <n v="31"/>
    <x v="4"/>
    <s v="indie rock"/>
  </r>
  <r>
    <n v="1.111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3-04-16T14:00:00"/>
    <n v="1441143397"/>
    <d v="2013-03-07T21:40:25"/>
    <x v="446"/>
    <x v="5"/>
    <b v="0"/>
    <n v="43"/>
    <b v="1"/>
    <s v="music/indie rock"/>
    <n v="51.674418604651166"/>
    <x v="4"/>
    <s v="indie rock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5-09-30T14:29:00"/>
    <n v="1345828548"/>
    <d v="2015-09-01T16:36:37"/>
    <x v="189"/>
    <x v="1"/>
    <b v="0"/>
    <n v="48"/>
    <b v="1"/>
    <s v="music/indie rock"/>
    <n v="26.270833333333332"/>
    <x v="4"/>
    <s v="indie rock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2-09-23T12:15:48"/>
    <n v="1365474453"/>
    <d v="2012-08-24T12:15:48"/>
    <x v="1362"/>
    <x v="6"/>
    <b v="0"/>
    <n v="52"/>
    <b v="1"/>
    <s v="music/indie rock"/>
    <n v="48.07692307692308"/>
    <x v="4"/>
    <s v="indie rock"/>
  </r>
  <r>
    <n v="1.1850000000000001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3-05-08T21:27:33"/>
    <n v="1335473931"/>
    <d v="2013-04-08T21:27:33"/>
    <x v="1363"/>
    <x v="5"/>
    <b v="0"/>
    <n v="43"/>
    <b v="1"/>
    <s v="music/indie rock"/>
    <n v="27.558139534883722"/>
    <x v="4"/>
    <s v="indie rock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05-10T12:00:00"/>
    <n v="1348285321"/>
    <d v="2012-04-26T15:58:51"/>
    <x v="1364"/>
    <x v="6"/>
    <b v="0"/>
    <n v="58"/>
    <b v="1"/>
    <s v="music/indie rock"/>
    <n v="36.97137931034483"/>
    <x v="4"/>
    <s v="indie rock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2-10-28T00:00:00"/>
    <n v="1295000329"/>
    <d v="2012-09-21T22:42:01"/>
    <x v="1365"/>
    <x v="6"/>
    <b v="0"/>
    <n v="47"/>
    <b v="1"/>
    <s v="music/indie rock"/>
    <n v="29.021276595744681"/>
    <x v="4"/>
    <s v="indie rock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1-02-08T05:18:49"/>
    <n v="1335232055"/>
    <d v="2011-01-14T05:18:49"/>
    <x v="1366"/>
    <x v="7"/>
    <b v="0"/>
    <n v="36"/>
    <b v="1"/>
    <s v="music/indie rock"/>
    <n v="28.65666666666667"/>
    <x v="4"/>
    <s v="indie rock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5-23T20:47:35"/>
    <n v="1324079392"/>
    <d v="2012-04-23T20:47:35"/>
    <x v="1367"/>
    <x v="6"/>
    <b v="0"/>
    <n v="17"/>
    <b v="1"/>
    <s v="music/indie rock"/>
    <n v="37.647058823529413"/>
    <x v="4"/>
    <s v="indie rock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2-01-25T18:49:52"/>
    <n v="1277433980"/>
    <d v="2011-12-16T18:49:52"/>
    <x v="333"/>
    <x v="7"/>
    <b v="0"/>
    <n v="104"/>
    <b v="1"/>
    <s v="music/indie rock"/>
    <n v="97.904038461538462"/>
    <x v="4"/>
    <s v="indie rock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0-09-03T20:03:00"/>
    <n v="1349978269"/>
    <d v="2010-06-24T21:46:20"/>
    <x v="1368"/>
    <x v="8"/>
    <b v="0"/>
    <n v="47"/>
    <b v="1"/>
    <s v="music/indie rock"/>
    <n v="42.553191489361701"/>
    <x v="4"/>
    <s v="indie rock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2-11-10T13:57:49"/>
    <n v="1282868176"/>
    <d v="2012-10-11T12:57:49"/>
    <x v="723"/>
    <x v="6"/>
    <b v="0"/>
    <n v="38"/>
    <b v="1"/>
    <s v="music/indie rock"/>
    <n v="131.58368421052631"/>
    <x v="4"/>
    <s v="indie rock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10-10T19:16:16"/>
    <n v="1273647255"/>
    <d v="2010-08-26T19:16:16"/>
    <x v="1369"/>
    <x v="8"/>
    <b v="0"/>
    <n v="81"/>
    <b v="1"/>
    <s v="music/indie rock"/>
    <n v="32.320987654320987"/>
    <x v="4"/>
    <s v="indie rock"/>
  </r>
  <r>
    <n v="1.050225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0-07-10T17:00:00"/>
    <n v="1412149970"/>
    <d v="2010-05-12T01:54:15"/>
    <x v="1370"/>
    <x v="8"/>
    <b v="0"/>
    <n v="55"/>
    <b v="1"/>
    <s v="music/indie rock"/>
    <n v="61.103999999999999"/>
    <x v="4"/>
    <s v="indie rock"/>
  </r>
  <r>
    <n v="1.7133333333333334"/>
    <n v="2477"/>
    <s v="Debut Album"/>
    <s v="Releasing my first album in August, and I need your help in order to get it done!"/>
    <n v="750"/>
    <n v="1285"/>
    <x v="0"/>
    <s v="US"/>
    <s v="USD"/>
    <n v="1344789345"/>
    <d v="2014-11-03T03:52:50"/>
    <n v="1340901345"/>
    <d v="2014-10-01T02:52:50"/>
    <x v="471"/>
    <x v="4"/>
    <b v="0"/>
    <n v="41"/>
    <b v="1"/>
    <s v="music/indie rock"/>
    <n v="31.341463414634145"/>
    <x v="4"/>
    <s v="indie rock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2-08-12T11:35:45"/>
    <n v="1355525313"/>
    <d v="2012-06-28T11:35:45"/>
    <x v="1361"/>
    <x v="6"/>
    <b v="0"/>
    <n v="79"/>
    <b v="1"/>
    <s v="music/indie rock"/>
    <n v="129.1139240506329"/>
    <x v="4"/>
    <s v="indie rock"/>
  </r>
  <r>
    <n v="1.3344333333333334"/>
    <n v="2479"/>
    <s v="FUEL FAKE NATIVES"/>
    <s v="Fake Natives is headed on tour this summer. Help them fill their tank with fossil fuels."/>
    <n v="300"/>
    <n v="400.33"/>
    <x v="0"/>
    <s v="US"/>
    <s v="USD"/>
    <n v="1343440800"/>
    <d v="2013-01-13T17:48:33"/>
    <n v="1342545994"/>
    <d v="2012-12-14T17:48:33"/>
    <x v="1371"/>
    <x v="6"/>
    <b v="0"/>
    <n v="16"/>
    <b v="1"/>
    <s v="music/indie rock"/>
    <n v="25.020624999999999"/>
    <x v="4"/>
    <s v="indie rock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2-07-27T21:00:00"/>
    <n v="1439332084"/>
    <d v="2012-07-17T12:26:34"/>
    <x v="1372"/>
    <x v="6"/>
    <b v="0"/>
    <n v="8"/>
    <b v="1"/>
    <s v="music/indie rock"/>
    <n v="250"/>
    <x v="4"/>
    <s v="indie rock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5-10-10T17:28:04"/>
    <n v="1333207808"/>
    <d v="2015-08-11T17:28:04"/>
    <x v="1373"/>
    <x v="1"/>
    <b v="0"/>
    <n v="95"/>
    <b v="1"/>
    <s v="music/indie rock"/>
    <n v="47.541473684210523"/>
    <x v="4"/>
    <s v="indie rock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2-04-30T10:30:08"/>
    <n v="1308336383"/>
    <d v="2012-03-31T10:30:08"/>
    <x v="1374"/>
    <x v="6"/>
    <b v="0"/>
    <n v="25"/>
    <b v="1"/>
    <s v="music/indie rock"/>
    <n v="40.04"/>
    <x v="4"/>
    <s v="indie rock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1-08-01T13:46:23"/>
    <n v="1330711203"/>
    <d v="2011-06-17T13:46:23"/>
    <x v="1375"/>
    <x v="7"/>
    <b v="0"/>
    <n v="19"/>
    <b v="1"/>
    <s v="music/indie rock"/>
    <n v="65.84210526315789"/>
    <x v="4"/>
    <s v="indie rock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2-05-01T12:00:03"/>
    <n v="1313532003"/>
    <d v="2012-03-02T13:00:03"/>
    <x v="399"/>
    <x v="6"/>
    <b v="0"/>
    <n v="90"/>
    <b v="1"/>
    <s v="music/indie rock"/>
    <n v="46.401222222222216"/>
    <x v="4"/>
    <s v="indie rock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09-15T17:00:03"/>
    <n v="1315439879"/>
    <d v="2011-08-16T17:00:03"/>
    <x v="1376"/>
    <x v="7"/>
    <b v="0"/>
    <n v="41"/>
    <b v="1"/>
    <s v="music/indie rock"/>
    <n v="50.365853658536587"/>
    <x v="4"/>
    <s v="indie rock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1-10-12T18:57:59"/>
    <n v="1332521976"/>
    <d v="2011-09-07T18:57:59"/>
    <x v="1377"/>
    <x v="7"/>
    <b v="0"/>
    <n v="30"/>
    <b v="1"/>
    <s v="music/indie rock"/>
    <n v="26.566666666666666"/>
    <x v="4"/>
    <s v="indie rock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4-22T11:59:36"/>
    <n v="1335491997"/>
    <d v="2012-03-23T11:59:36"/>
    <x v="1378"/>
    <x v="6"/>
    <b v="0"/>
    <n v="38"/>
    <b v="1"/>
    <s v="music/indie rock"/>
    <n v="39.493684210526318"/>
    <x v="4"/>
    <s v="indie rock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2-05-26T20:59:57"/>
    <n v="1318864308"/>
    <d v="2012-04-26T20:59:57"/>
    <x v="1364"/>
    <x v="6"/>
    <b v="0"/>
    <n v="65"/>
    <b v="1"/>
    <s v="music/indie rock"/>
    <n v="49.246153846153845"/>
    <x v="4"/>
    <s v="indie rock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1-11-16T11:11:48"/>
    <n v="1365525239"/>
    <d v="2011-10-17T10:11:48"/>
    <x v="1379"/>
    <x v="7"/>
    <b v="0"/>
    <n v="75"/>
    <b v="1"/>
    <s v="music/indie rock"/>
    <n v="62.38"/>
    <x v="4"/>
    <s v="indie rock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3-05-09T11:33:59"/>
    <n v="1335245276"/>
    <d v="2013-04-09T11:33:59"/>
    <x v="1380"/>
    <x v="5"/>
    <b v="0"/>
    <n v="16"/>
    <b v="1"/>
    <s v="music/indie rock"/>
    <n v="37.9375"/>
    <x v="4"/>
    <s v="indie rock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2-06-23T00:27:56"/>
    <n v="1293739714"/>
    <d v="2012-04-24T00:27:56"/>
    <x v="1094"/>
    <x v="6"/>
    <b v="0"/>
    <n v="10"/>
    <b v="1"/>
    <s v="music/indie rock"/>
    <n v="51.6"/>
    <x v="4"/>
    <s v="indie rock"/>
  </r>
  <r>
    <n v="1.25"/>
    <n v="2492"/>
    <s v="SUPER NICE EP 2012"/>
    <s v="We're a band from Hawaii trying to produce our first EP and we need help!"/>
    <n v="600"/>
    <n v="750"/>
    <x v="0"/>
    <s v="US"/>
    <s v="USD"/>
    <n v="1339840740"/>
    <d v="2011-01-15T20:51:00"/>
    <n v="1335397188"/>
    <d v="2010-12-30T15:08:34"/>
    <x v="1381"/>
    <x v="8"/>
    <b v="0"/>
    <n v="27"/>
    <b v="1"/>
    <s v="music/indie rock"/>
    <n v="27.777777777777779"/>
    <x v="4"/>
    <s v="indie rock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2-06-16T04:59:00"/>
    <n v="1363320140"/>
    <d v="2012-04-25T18:39:48"/>
    <x v="1382"/>
    <x v="6"/>
    <b v="0"/>
    <n v="259"/>
    <b v="1"/>
    <s v="music/indie rock"/>
    <n v="99.382239382239376"/>
    <x v="4"/>
    <s v="indie rock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3-04-28T23:02:20"/>
    <n v="1335194944"/>
    <d v="2013-03-14T23:02:20"/>
    <x v="1383"/>
    <x v="5"/>
    <b v="0"/>
    <n v="39"/>
    <b v="1"/>
    <s v="music/indie rock"/>
    <n v="38.848205128205123"/>
    <x v="4"/>
    <s v="indie rock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5-23T10:29:04"/>
    <n v="1336430575"/>
    <d v="2012-04-23T10:29:04"/>
    <x v="1367"/>
    <x v="6"/>
    <b v="0"/>
    <n v="42"/>
    <b v="1"/>
    <s v="music/indie rock"/>
    <n v="45.548809523809524"/>
    <x v="4"/>
    <s v="indie rock"/>
  </r>
  <r>
    <n v="1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2-06-06T17:42:55"/>
    <n v="1361577292"/>
    <d v="2012-05-07T17:42:55"/>
    <x v="1384"/>
    <x v="6"/>
    <b v="0"/>
    <n v="10"/>
    <b v="1"/>
    <s v="music/indie rock"/>
    <n v="600"/>
    <x v="4"/>
    <s v="indie rock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3-03-29T17:54:52"/>
    <n v="1309986338"/>
    <d v="2013-02-22T18:54:52"/>
    <x v="1385"/>
    <x v="5"/>
    <b v="0"/>
    <n v="56"/>
    <b v="1"/>
    <s v="music/indie rock"/>
    <n v="80.551071428571419"/>
    <x v="4"/>
    <s v="indie rock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1-08-05T16:05:38"/>
    <n v="1421190787"/>
    <d v="2011-07-06T16:05:38"/>
    <x v="68"/>
    <x v="7"/>
    <b v="0"/>
    <n v="20"/>
    <b v="1"/>
    <s v="music/indie rock"/>
    <n v="52.8"/>
    <x v="4"/>
    <s v="indie rock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5-01-27T18:13:07"/>
    <n v="1352820837"/>
    <d v="2015-01-13T18:13:07"/>
    <x v="1050"/>
    <x v="1"/>
    <b v="0"/>
    <n v="170"/>
    <b v="1"/>
    <s v="music/indie rock"/>
    <n v="47.676470588235297"/>
    <x v="4"/>
    <s v="indie rock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12-31T13:00:00"/>
    <n v="1337884375"/>
    <d v="2012-11-13T10:33:57"/>
    <x v="604"/>
    <x v="6"/>
    <b v="0"/>
    <n v="29"/>
    <b v="1"/>
    <s v="music/indie rock"/>
    <n v="23.448275862068964"/>
    <x v="4"/>
    <s v="indie rock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2-06-23T13:32:55"/>
    <n v="1440787104"/>
    <d v="2012-05-24T13:32:55"/>
    <x v="1066"/>
    <x v="6"/>
    <b v="0"/>
    <n v="7"/>
    <b v="0"/>
    <s v="food/restaurants"/>
    <n v="40.142857142857146"/>
    <x v="7"/>
    <s v="restaurants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5-09-27T13:38:24"/>
    <n v="1407440918"/>
    <d v="2015-08-28T13:38:24"/>
    <x v="1117"/>
    <x v="1"/>
    <b v="0"/>
    <n v="5"/>
    <b v="0"/>
    <s v="food/restaurants"/>
    <n v="17.2"/>
    <x v="7"/>
    <s v="restaurants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4-09-21T14:48:38"/>
    <n v="1462743308"/>
    <d v="2014-08-07T14:48:38"/>
    <x v="1386"/>
    <x v="4"/>
    <b v="0"/>
    <n v="0"/>
    <b v="0"/>
    <s v="food/restaurants"/>
    <e v="#DIV/0!"/>
    <x v="7"/>
    <s v="restaurants"/>
  </r>
  <r>
    <n v="0"/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6-06-07T16:06:00"/>
    <n v="1413418934"/>
    <d v="2016-05-08T16:35:08"/>
    <x v="977"/>
    <x v="3"/>
    <b v="0"/>
    <n v="0"/>
    <b v="0"/>
    <s v="food/restaurants"/>
    <e v="#DIV/0!"/>
    <x v="7"/>
    <s v="restaurants"/>
  </r>
  <r>
    <n v="0"/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4-11-14T20:22:14"/>
    <n v="1423704016"/>
    <d v="2014-10-15T19:22:14"/>
    <x v="478"/>
    <x v="4"/>
    <b v="0"/>
    <n v="0"/>
    <b v="0"/>
    <s v="food/restaurants"/>
    <e v="#DIV/0!"/>
    <x v="7"/>
    <s v="restaurants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03-13T19:20:16"/>
    <n v="1441955269"/>
    <d v="2015-02-11T20:20:16"/>
    <x v="304"/>
    <x v="1"/>
    <b v="0"/>
    <n v="2"/>
    <b v="0"/>
    <s v="food/restaurants"/>
    <n v="15"/>
    <x v="7"/>
    <s v="restaurants"/>
  </r>
  <r>
    <n v="0"/>
    <n v="2507"/>
    <s v="Help Cafe Talavera get a New Kitchen!"/>
    <s v="Unique dishes for a unique city!."/>
    <n v="42850"/>
    <n v="0"/>
    <x v="2"/>
    <s v="US"/>
    <s v="USD"/>
    <n v="1431308704"/>
    <d v="2015-10-03T16:00:00"/>
    <n v="1428716704"/>
    <d v="2015-09-11T02:07:49"/>
    <x v="988"/>
    <x v="1"/>
    <b v="0"/>
    <n v="0"/>
    <b v="0"/>
    <s v="food/restaurants"/>
    <e v="#DIV/0!"/>
    <x v="7"/>
    <s v="restaurants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5-05-10T20:45:04"/>
    <n v="1405464634"/>
    <d v="2015-04-10T20:45:04"/>
    <x v="885"/>
    <x v="1"/>
    <b v="0"/>
    <n v="0"/>
    <b v="0"/>
    <s v="food/restaurants"/>
    <e v="#DIV/0!"/>
    <x v="7"/>
    <s v="restaurants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4-08-14T17:50:34"/>
    <n v="1424719549"/>
    <d v="2014-07-15T17:50:34"/>
    <x v="63"/>
    <x v="4"/>
    <b v="0"/>
    <n v="28"/>
    <b v="0"/>
    <s v="food/restaurants"/>
    <n v="35.714285714285715"/>
    <x v="7"/>
    <s v="restaurants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4-20T13:25:49"/>
    <n v="1426463772"/>
    <d v="2015-02-23T14:25:49"/>
    <x v="298"/>
    <x v="1"/>
    <b v="0"/>
    <n v="2"/>
    <b v="0"/>
    <s v="food/restaurants"/>
    <n v="37.5"/>
    <x v="7"/>
    <s v="restaurants"/>
  </r>
  <r>
    <n v="0"/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5-05-14T18:56:12"/>
    <n v="1451731413"/>
    <d v="2015-03-15T18:56:12"/>
    <x v="322"/>
    <x v="1"/>
    <b v="0"/>
    <n v="0"/>
    <b v="0"/>
    <s v="food/restaurants"/>
    <e v="#DIV/0!"/>
    <x v="7"/>
    <s v="restaurants"/>
  </r>
  <r>
    <n v="0"/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6-02-01T05:43:33"/>
    <n v="1417208561"/>
    <d v="2016-01-02T05:43:33"/>
    <x v="705"/>
    <x v="3"/>
    <b v="0"/>
    <n v="0"/>
    <b v="0"/>
    <s v="food/restaurants"/>
    <e v="#DIV/0!"/>
    <x v="7"/>
    <s v="restaurants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4-12-13T16:02:41"/>
    <n v="1482883789"/>
    <d v="2014-11-28T16:02:41"/>
    <x v="42"/>
    <x v="4"/>
    <b v="0"/>
    <n v="0"/>
    <b v="0"/>
    <s v="food/restaurants"/>
    <e v="#DIV/0!"/>
    <x v="7"/>
    <s v="restaurants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7-02-25T19:09:49"/>
    <n v="1407057677"/>
    <d v="2016-12-27T19:09:49"/>
    <x v="884"/>
    <x v="3"/>
    <b v="0"/>
    <n v="4"/>
    <b v="0"/>
    <s v="food/restaurants"/>
    <n v="52.5"/>
    <x v="7"/>
    <s v="restaurants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4-08-20T04:21:17"/>
    <n v="1422043753"/>
    <d v="2014-08-03T04:21:17"/>
    <x v="855"/>
    <x v="4"/>
    <b v="0"/>
    <n v="12"/>
    <b v="0"/>
    <s v="food/restaurants"/>
    <n v="77.5"/>
    <x v="7"/>
    <s v="restaurants"/>
  </r>
  <r>
    <n v="0"/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5-02-22T15:09:13"/>
    <n v="1414683652"/>
    <d v="2015-01-23T15:09:13"/>
    <x v="864"/>
    <x v="1"/>
    <b v="0"/>
    <n v="0"/>
    <b v="0"/>
    <s v="food/restaurants"/>
    <e v="#DIV/0!"/>
    <x v="7"/>
    <s v="restaurants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4-11-29T11:40:52"/>
    <n v="1424200530"/>
    <d v="2014-10-30T10:40:52"/>
    <x v="1356"/>
    <x v="4"/>
    <b v="0"/>
    <n v="33"/>
    <b v="0"/>
    <s v="food/restaurants"/>
    <n v="53.545454545454547"/>
    <x v="7"/>
    <s v="restaurants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5-03-19T13:15:30"/>
    <n v="1413303628"/>
    <d v="2015-02-17T14:15:30"/>
    <x v="137"/>
    <x v="1"/>
    <b v="0"/>
    <n v="0"/>
    <b v="0"/>
    <s v="food/restaurants"/>
    <e v="#DIV/0!"/>
    <x v="7"/>
    <s v="restaurants"/>
  </r>
  <r>
    <n v="4.3333333333333331E-4"/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11-13T12:20:28"/>
    <n v="1403149404"/>
    <d v="2014-10-14T11:20:28"/>
    <x v="310"/>
    <x v="4"/>
    <b v="0"/>
    <n v="4"/>
    <b v="0"/>
    <s v="food/restaurants"/>
    <n v="16.25"/>
    <x v="7"/>
    <s v="restaurants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4-07-18T22:43:24"/>
    <n v="1472567085"/>
    <d v="2014-06-18T22:43:24"/>
    <x v="1387"/>
    <x v="4"/>
    <b v="0"/>
    <n v="0"/>
    <b v="0"/>
    <s v="food/restaurants"/>
    <e v="#DIV/0!"/>
    <x v="7"/>
    <s v="restaurants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6-10-15T14:21:00"/>
    <n v="1442963621"/>
    <d v="2016-08-30T09:24:45"/>
    <x v="211"/>
    <x v="3"/>
    <b v="0"/>
    <n v="132"/>
    <b v="1"/>
    <s v="music/classical music"/>
    <n v="103.68174242424243"/>
    <x v="4"/>
    <s v="classical music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5-10-13T18:13:41"/>
    <n v="1459431960"/>
    <d v="2015-09-22T18:13:41"/>
    <x v="1388"/>
    <x v="1"/>
    <b v="0"/>
    <n v="27"/>
    <b v="1"/>
    <s v="music/classical music"/>
    <n v="185.18518518518519"/>
    <x v="4"/>
    <s v="classical music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6-04-22T09:52:00"/>
    <n v="1413674692"/>
    <d v="2016-03-31T08:46:00"/>
    <x v="1119"/>
    <x v="3"/>
    <b v="0"/>
    <n v="26"/>
    <b v="1"/>
    <s v="music/classical music"/>
    <n v="54.153846153846153"/>
    <x v="4"/>
    <s v="classical music"/>
  </r>
  <r>
    <n v="1.016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1-17T19:24:52"/>
    <n v="1416338557"/>
    <d v="2014-10-18T18:24:52"/>
    <x v="1137"/>
    <x v="4"/>
    <b v="0"/>
    <n v="43"/>
    <b v="1"/>
    <s v="music/classical music"/>
    <n v="177.2093023255814"/>
    <x v="4"/>
    <s v="classical music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4-12-20T23:30:00"/>
    <n v="1338322571"/>
    <d v="2014-11-18T14:22:37"/>
    <x v="647"/>
    <x v="4"/>
    <b v="0"/>
    <n v="80"/>
    <b v="1"/>
    <s v="music/classical music"/>
    <n v="100.325"/>
    <x v="4"/>
    <s v="classical music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2-06-28T15:16:11"/>
    <n v="1415585474"/>
    <d v="2012-05-29T15:16:11"/>
    <x v="634"/>
    <x v="6"/>
    <b v="0"/>
    <n v="33"/>
    <b v="1"/>
    <s v="music/classical music"/>
    <n v="136.90909090909091"/>
    <x v="4"/>
    <s v="classical music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4-12-07T23:59:00"/>
    <n v="1380477691"/>
    <d v="2014-11-09T21:11:14"/>
    <x v="1389"/>
    <x v="4"/>
    <b v="0"/>
    <n v="71"/>
    <b v="1"/>
    <s v="music/classical music"/>
    <n v="57.535211267605632"/>
    <x v="4"/>
    <s v="classical music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3-10-17T22:59:00"/>
    <n v="1438459303"/>
    <d v="2013-09-29T13:01:31"/>
    <x v="1071"/>
    <x v="5"/>
    <b v="0"/>
    <n v="81"/>
    <b v="1"/>
    <s v="music/classical music"/>
    <n v="52.962839506172834"/>
    <x v="4"/>
    <s v="classical music"/>
  </r>
  <r>
    <n v="1.0428333333333333"/>
    <n v="2529"/>
    <s v="UrbanArias is DC's Contemporary Opera Company"/>
    <s v="Opera. Short. New."/>
    <n v="6000"/>
    <n v="6257"/>
    <x v="0"/>
    <s v="US"/>
    <s v="USD"/>
    <n v="1332636975"/>
    <d v="2015-08-20T06:00:00"/>
    <n v="1328752575"/>
    <d v="2015-08-01T15:01:43"/>
    <x v="1390"/>
    <x v="1"/>
    <b v="0"/>
    <n v="76"/>
    <b v="1"/>
    <s v="music/classical music"/>
    <n v="82.328947368421055"/>
    <x v="4"/>
    <s v="classical music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2-03-24T19:56:15"/>
    <n v="1426711505"/>
    <d v="2012-02-08T20:56:15"/>
    <x v="1327"/>
    <x v="6"/>
    <b v="0"/>
    <n v="48"/>
    <b v="1"/>
    <s v="music/classical music"/>
    <n v="135.41666666666666"/>
    <x v="4"/>
    <s v="classical music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4-19T23:50:00"/>
    <n v="1437668354"/>
    <d v="2015-03-18T15:45:05"/>
    <x v="1162"/>
    <x v="1"/>
    <b v="0"/>
    <n v="61"/>
    <b v="1"/>
    <s v="music/classical music"/>
    <n v="74.06557377049181"/>
    <x v="4"/>
    <s v="classical music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5-08-14T22:59:00"/>
    <n v="1342556566"/>
    <d v="2015-07-23T11:19:14"/>
    <x v="761"/>
    <x v="1"/>
    <b v="0"/>
    <n v="60"/>
    <b v="1"/>
    <s v="music/classical music"/>
    <n v="84.083333333333329"/>
    <x v="4"/>
    <s v="classical music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2-08-16T15:22:46"/>
    <n v="1359568911"/>
    <d v="2012-07-17T15:22:46"/>
    <x v="1372"/>
    <x v="6"/>
    <b v="0"/>
    <n v="136"/>
    <b v="1"/>
    <s v="music/classical music"/>
    <n v="61.029411764705884"/>
    <x v="4"/>
    <s v="classical music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3-03-01T13:01:08"/>
    <n v="1257871712"/>
    <d v="2013-01-30T13:01:51"/>
    <x v="286"/>
    <x v="5"/>
    <b v="0"/>
    <n v="14"/>
    <b v="1"/>
    <s v="music/classical music"/>
    <n v="150"/>
    <x v="4"/>
    <s v="classical music"/>
  </r>
  <r>
    <n v="1.03775"/>
    <n v="2535"/>
    <s v="Mark Hayes Requiem Recording"/>
    <s v="Mark Hayes: Requiem Recording"/>
    <n v="20000"/>
    <n v="20755"/>
    <x v="0"/>
    <s v="US"/>
    <s v="USD"/>
    <n v="1417463945"/>
    <d v="2010-01-01T01:00:00"/>
    <n v="1414781945"/>
    <d v="2009-11-10T11:48:32"/>
    <x v="1391"/>
    <x v="9"/>
    <b v="0"/>
    <n v="78"/>
    <b v="1"/>
    <s v="music/classical music"/>
    <n v="266.08974358974359"/>
    <x v="4"/>
    <s v="classical music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4-12-01T14:59:05"/>
    <n v="1373337166"/>
    <d v="2014-10-31T13:59:05"/>
    <x v="320"/>
    <x v="4"/>
    <b v="0"/>
    <n v="4"/>
    <b v="1"/>
    <s v="music/classical music"/>
    <n v="7.25"/>
    <x v="4"/>
    <s v="classical music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3-07-29T21:32:46"/>
    <n v="1307028855"/>
    <d v="2013-07-08T21:32:46"/>
    <x v="927"/>
    <x v="5"/>
    <b v="0"/>
    <n v="11"/>
    <b v="1"/>
    <s v="music/classical music"/>
    <n v="100"/>
    <x v="4"/>
    <s v="classical music"/>
  </r>
  <r>
    <n v="1.130176111111111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1-08-01T10:34:15"/>
    <n v="1359029661"/>
    <d v="2011-06-02T10:34:15"/>
    <x v="1392"/>
    <x v="7"/>
    <b v="0"/>
    <n v="185"/>
    <b v="1"/>
    <s v="music/classical music"/>
    <n v="109.96308108108107"/>
    <x v="4"/>
    <s v="classical music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3-02-23T23:59:00"/>
    <n v="1417729152"/>
    <d v="2013-01-24T07:14:21"/>
    <x v="1393"/>
    <x v="5"/>
    <b v="0"/>
    <n v="59"/>
    <b v="1"/>
    <s v="music/classical music"/>
    <n v="169.91525423728814"/>
    <x v="4"/>
    <s v="classical music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5-02-02T16:39:12"/>
    <n v="1314720721"/>
    <d v="2014-12-04T16:39:12"/>
    <x v="191"/>
    <x v="4"/>
    <b v="0"/>
    <n v="27"/>
    <b v="1"/>
    <s v="music/classical music"/>
    <n v="95.740740740740748"/>
    <x v="4"/>
    <s v="classical music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1-10-29T11:12:01"/>
    <n v="1375008418"/>
    <d v="2011-08-30T11:12:01"/>
    <x v="67"/>
    <x v="7"/>
    <b v="0"/>
    <n v="63"/>
    <b v="1"/>
    <s v="music/classical music"/>
    <n v="59.460317460317462"/>
    <x v="4"/>
    <s v="classical music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26T05:46:58"/>
    <n v="1377252857"/>
    <d v="2013-07-28T05:46:58"/>
    <x v="1394"/>
    <x v="5"/>
    <b v="0"/>
    <n v="13"/>
    <b v="1"/>
    <s v="music/classical music"/>
    <n v="55.769230769230766"/>
    <x v="4"/>
    <s v="classical music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3-09-30T22:59:00"/>
    <n v="1291257298"/>
    <d v="2013-08-23T05:14:17"/>
    <x v="890"/>
    <x v="5"/>
    <b v="0"/>
    <n v="13"/>
    <b v="1"/>
    <s v="music/classical music"/>
    <n v="30.076923076923077"/>
    <x v="4"/>
    <s v="classical music"/>
  </r>
  <r>
    <n v="1.0082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1-01-01T22:00:00"/>
    <n v="1339158569"/>
    <d v="2010-12-01T21:34:58"/>
    <x v="926"/>
    <x v="8"/>
    <b v="0"/>
    <n v="57"/>
    <b v="1"/>
    <s v="music/classical music"/>
    <n v="88.438596491228068"/>
    <x v="4"/>
    <s v="classical music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2-07-08T07:29:29"/>
    <n v="1421983138"/>
    <d v="2012-06-08T07:29:29"/>
    <x v="1237"/>
    <x v="6"/>
    <b v="0"/>
    <n v="61"/>
    <b v="1"/>
    <s v="music/classical music"/>
    <n v="64.032786885245898"/>
    <x v="4"/>
    <s v="classical music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5-02-26T19:30:00"/>
    <n v="1378586179"/>
    <d v="2015-01-22T22:18:58"/>
    <x v="1126"/>
    <x v="1"/>
    <b v="0"/>
    <n v="65"/>
    <b v="1"/>
    <s v="music/classical music"/>
    <n v="60.153846153846153"/>
    <x v="4"/>
    <s v="classical music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3-10-05T00:00:00"/>
    <n v="1330972403"/>
    <d v="2013-09-07T15:36:19"/>
    <x v="1395"/>
    <x v="5"/>
    <b v="0"/>
    <n v="134"/>
    <b v="1"/>
    <s v="music/classical music"/>
    <n v="49.194029850746269"/>
    <x v="4"/>
    <s v="classical music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2-04-04T12:33:23"/>
    <n v="1473087637"/>
    <d v="2012-03-05T13:33:23"/>
    <x v="837"/>
    <x v="6"/>
    <b v="0"/>
    <n v="37"/>
    <b v="1"/>
    <s v="music/classical music"/>
    <n v="165.16216216216216"/>
    <x v="4"/>
    <s v="classical music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6-09-29T23:27:00"/>
    <n v="1366999870"/>
    <d v="2016-09-05T10:00:37"/>
    <x v="1396"/>
    <x v="3"/>
    <b v="0"/>
    <n v="37"/>
    <b v="1"/>
    <s v="music/classical music"/>
    <n v="43.621621621621621"/>
    <x v="4"/>
    <s v="classical music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3-05-31T12:00:00"/>
    <n v="1439392406"/>
    <d v="2013-04-26T13:11:10"/>
    <x v="1397"/>
    <x v="5"/>
    <b v="0"/>
    <n v="150"/>
    <b v="1"/>
    <s v="music/classical music"/>
    <n v="43.7"/>
    <x v="4"/>
    <s v="classical music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5-10-07T22:59:00"/>
    <n v="1329890585"/>
    <d v="2015-08-12T10:13:26"/>
    <x v="381"/>
    <x v="1"/>
    <b v="0"/>
    <n v="56"/>
    <b v="1"/>
    <s v="music/classical music"/>
    <n v="67.419642857142861"/>
    <x v="4"/>
    <s v="classical music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2-03-21T15:48:00"/>
    <n v="1486149981"/>
    <d v="2012-02-22T01:03:05"/>
    <x v="1398"/>
    <x v="6"/>
    <b v="0"/>
    <n v="18"/>
    <b v="1"/>
    <s v="music/classical music"/>
    <n v="177.5"/>
    <x v="4"/>
    <s v="classical music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7-03-05T14:26:21"/>
    <n v="1343018807"/>
    <d v="2017-02-03T14:26:21"/>
    <x v="1357"/>
    <x v="2"/>
    <b v="0"/>
    <n v="60"/>
    <b v="1"/>
    <s v="music/classical music"/>
    <n v="38.883333333333333"/>
    <x v="4"/>
    <s v="classical music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2-09-20T23:46:47"/>
    <n v="1430445163"/>
    <d v="2012-07-22T23:46:47"/>
    <x v="1399"/>
    <x v="6"/>
    <b v="0"/>
    <n v="67"/>
    <b v="1"/>
    <s v="music/classical music"/>
    <n v="54.985074626865675"/>
    <x v="4"/>
    <s v="classical music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5-05-31T22:59:00"/>
    <n v="1335541393"/>
    <d v="2015-04-30T20:52:43"/>
    <x v="865"/>
    <x v="1"/>
    <b v="0"/>
    <n v="35"/>
    <b v="1"/>
    <s v="music/classical music"/>
    <n v="61.342857142857142"/>
    <x v="4"/>
    <s v="classical music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05-28T10:43:13"/>
    <n v="1352504857"/>
    <d v="2012-04-27T10:43:13"/>
    <x v="708"/>
    <x v="6"/>
    <b v="0"/>
    <n v="34"/>
    <b v="1"/>
    <s v="music/classical music"/>
    <n v="23.117647058823529"/>
    <x v="4"/>
    <s v="classical music"/>
  </r>
  <r>
    <n v="1.1844444444444444"/>
    <n v="2557"/>
    <s v="European Tour"/>
    <s v="Raising money for our concert tour of Switzerland and Germany in June/July 2014"/>
    <n v="900"/>
    <n v="1066"/>
    <x v="0"/>
    <s v="GB"/>
    <s v="GBP"/>
    <n v="1400176386"/>
    <d v="2012-12-24T18:47:37"/>
    <n v="1397584386"/>
    <d v="2012-11-09T18:47:37"/>
    <x v="1400"/>
    <x v="6"/>
    <b v="0"/>
    <n v="36"/>
    <b v="1"/>
    <s v="music/classical music"/>
    <n v="29.611111111111111"/>
    <x v="4"/>
    <s v="classical music"/>
  </r>
  <r>
    <n v="1.0888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4-05-15T12:53:06"/>
    <n v="1427747906"/>
    <d v="2014-04-15T12:53:06"/>
    <x v="255"/>
    <x v="4"/>
    <b v="0"/>
    <n v="18"/>
    <b v="1"/>
    <s v="music/classical music"/>
    <n v="75.611111111111114"/>
    <x v="4"/>
    <s v="classical music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5-05-01T08:59:00"/>
    <n v="1318539484"/>
    <d v="2015-03-30T15:38:26"/>
    <x v="306"/>
    <x v="1"/>
    <b v="0"/>
    <n v="25"/>
    <b v="1"/>
    <s v="music/classical music"/>
    <n v="35.6"/>
    <x v="4"/>
    <s v="classical music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1-11-15T14:37:00"/>
    <n v="1423090174"/>
    <d v="2011-10-13T15:58:04"/>
    <x v="1401"/>
    <x v="7"/>
    <b v="0"/>
    <n v="21"/>
    <b v="1"/>
    <s v="music/classical music"/>
    <n v="143"/>
    <x v="4"/>
    <s v="classical music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03-06T17:49:34"/>
    <n v="1442148089"/>
    <d v="2015-02-04T17:49:34"/>
    <x v="931"/>
    <x v="1"/>
    <b v="0"/>
    <n v="0"/>
    <b v="0"/>
    <s v="food/food trucks"/>
    <e v="#DIV/0!"/>
    <x v="7"/>
    <s v="food trucks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5-10-13T07:41:29"/>
    <n v="1471005339"/>
    <d v="2015-09-13T07:41:29"/>
    <x v="1402"/>
    <x v="1"/>
    <b v="0"/>
    <n v="3"/>
    <b v="0"/>
    <s v="food/food trucks"/>
    <n v="25"/>
    <x v="7"/>
    <s v="food trucks"/>
  </r>
  <r>
    <n v="0"/>
    <n v="2563"/>
    <s v="Phoenix Pearl Boba Tea Truck (Canceled)"/>
    <s v="Michigan based bubble tea and specialty ice cream food truck"/>
    <n v="20000"/>
    <n v="0"/>
    <x v="1"/>
    <s v="US"/>
    <s v="USD"/>
    <n v="1438226451"/>
    <d v="2016-10-11T07:35:39"/>
    <n v="1433042451"/>
    <d v="2016-08-12T07:35:39"/>
    <x v="1403"/>
    <x v="3"/>
    <b v="0"/>
    <n v="0"/>
    <b v="0"/>
    <s v="food/food trucks"/>
    <e v="#DIV/0!"/>
    <x v="7"/>
    <s v="food trucks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5-07-29T22:20:51"/>
    <n v="1404262699"/>
    <d v="2015-05-30T22:20:51"/>
    <x v="861"/>
    <x v="1"/>
    <b v="0"/>
    <n v="0"/>
    <b v="0"/>
    <s v="food/food trucks"/>
    <e v="#DIV/0!"/>
    <x v="7"/>
    <s v="food trucks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4-07-31T19:58:19"/>
    <n v="1457710589"/>
    <d v="2014-07-01T19:58:19"/>
    <x v="850"/>
    <x v="4"/>
    <b v="0"/>
    <n v="1"/>
    <b v="0"/>
    <s v="food/food trucks"/>
    <n v="100"/>
    <x v="7"/>
    <s v="food trucks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6-05-09T15:50:00"/>
    <n v="1406071948"/>
    <d v="2016-03-11T10:36:29"/>
    <x v="816"/>
    <x v="3"/>
    <b v="0"/>
    <n v="0"/>
    <b v="0"/>
    <s v="food/food trucks"/>
    <e v="#DIV/0!"/>
    <x v="7"/>
    <s v="food trucks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4-08-21T18:32:28"/>
    <n v="1427231138"/>
    <d v="2014-07-22T18:32:28"/>
    <x v="30"/>
    <x v="4"/>
    <b v="0"/>
    <n v="2"/>
    <b v="0"/>
    <s v="food/food trucks"/>
    <n v="60"/>
    <x v="7"/>
    <s v="food trucks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5-04-23T16:05:38"/>
    <n v="1470153594"/>
    <d v="2015-03-24T16:05:38"/>
    <x v="525"/>
    <x v="1"/>
    <b v="0"/>
    <n v="1"/>
    <b v="0"/>
    <s v="food/food trucks"/>
    <n v="50"/>
    <x v="7"/>
    <s v="food trucks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6-09-01T10:59:54"/>
    <n v="1439865112"/>
    <d v="2016-08-02T10:59:54"/>
    <x v="521"/>
    <x v="3"/>
    <b v="0"/>
    <n v="2"/>
    <b v="0"/>
    <s v="food/food trucks"/>
    <n v="72.5"/>
    <x v="7"/>
    <s v="food trucks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5-09-16T21:31:52"/>
    <n v="1483998035"/>
    <d v="2015-08-17T21:31:52"/>
    <x v="1404"/>
    <x v="1"/>
    <b v="0"/>
    <n v="2"/>
    <b v="0"/>
    <s v="food/food trucks"/>
    <n v="29.5"/>
    <x v="7"/>
    <s v="food trucks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7-02-08T16:40:35"/>
    <n v="1458461521"/>
    <d v="2017-01-09T16:40:35"/>
    <x v="1405"/>
    <x v="2"/>
    <b v="0"/>
    <n v="4"/>
    <b v="0"/>
    <s v="food/food trucks"/>
    <n v="62.5"/>
    <x v="7"/>
    <s v="food trucks"/>
  </r>
  <r>
    <n v="0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6-05-19T03:12:01"/>
    <n v="1426301517"/>
    <d v="2016-03-20T03:12:01"/>
    <x v="1406"/>
    <x v="3"/>
    <b v="0"/>
    <n v="0"/>
    <b v="0"/>
    <s v="food/food trucks"/>
    <e v="#DIV/0!"/>
    <x v="7"/>
    <s v="food trucks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5-04-12T21:51:57"/>
    <n v="1404915149"/>
    <d v="2015-03-13T21:51:57"/>
    <x v="1407"/>
    <x v="1"/>
    <b v="0"/>
    <n v="0"/>
    <b v="0"/>
    <s v="food/food trucks"/>
    <e v="#DIV/0!"/>
    <x v="7"/>
    <s v="food trucks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4-08-23T09:12:29"/>
    <n v="1461786545"/>
    <d v="2014-07-09T09:12:29"/>
    <x v="601"/>
    <x v="4"/>
    <b v="0"/>
    <n v="0"/>
    <b v="0"/>
    <s v="food/food trucks"/>
    <e v="#DIV/0!"/>
    <x v="7"/>
    <s v="food trucks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6-05-18T14:49:05"/>
    <n v="1418438194"/>
    <d v="2016-04-27T14:49:05"/>
    <x v="1408"/>
    <x v="3"/>
    <b v="0"/>
    <n v="0"/>
    <b v="0"/>
    <s v="food/food trucks"/>
    <e v="#DIV/0!"/>
    <x v="7"/>
    <s v="food trucks"/>
  </r>
  <r>
    <n v="0"/>
    <n v="2576"/>
    <s v="2 Go Fast Food (Canceled)"/>
    <s v="A New Twist with an American and Philippine fast food Mobile Trailer."/>
    <n v="10000"/>
    <n v="0"/>
    <x v="1"/>
    <s v="US"/>
    <s v="USD"/>
    <n v="1428707647"/>
    <d v="2015-01-11T21:36:34"/>
    <n v="1424823247"/>
    <d v="2014-12-12T21:36:34"/>
    <x v="1409"/>
    <x v="4"/>
    <b v="0"/>
    <n v="0"/>
    <b v="0"/>
    <s v="food/food trucks"/>
    <e v="#DIV/0!"/>
    <x v="7"/>
    <s v="food trucks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5-04-10T18:14:07"/>
    <n v="1405021297"/>
    <d v="2015-02-24T19:14:07"/>
    <x v="1343"/>
    <x v="1"/>
    <b v="0"/>
    <n v="0"/>
    <b v="0"/>
    <s v="food/food trucks"/>
    <e v="#DIV/0!"/>
    <x v="7"/>
    <s v="food trucks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4-08-04T14:41:37"/>
    <n v="1440203579"/>
    <d v="2014-07-10T14:41:37"/>
    <x v="449"/>
    <x v="4"/>
    <b v="0"/>
    <n v="0"/>
    <b v="0"/>
    <s v="food/food trucks"/>
    <e v="#DIV/0!"/>
    <x v="7"/>
    <s v="food trucks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5-10-09T12:00:00"/>
    <n v="1405626903"/>
    <d v="2015-08-21T19:32:59"/>
    <x v="456"/>
    <x v="1"/>
    <b v="0"/>
    <n v="12"/>
    <b v="0"/>
    <s v="food/food trucks"/>
    <n v="23.083333333333332"/>
    <x v="7"/>
    <s v="food trucks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4-09-15T14:55:03"/>
    <n v="1429170603"/>
    <d v="2014-07-17T14:55:03"/>
    <x v="326"/>
    <x v="4"/>
    <b v="0"/>
    <n v="2"/>
    <b v="0"/>
    <s v="food/food trucks"/>
    <n v="25.5"/>
    <x v="7"/>
    <s v="food trucks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05-15T22:00:00"/>
    <n v="1445094298"/>
    <d v="2015-04-16T02:50:03"/>
    <x v="1410"/>
    <x v="1"/>
    <b v="0"/>
    <n v="11"/>
    <b v="0"/>
    <s v="food/food trucks"/>
    <n v="48.18181818181818"/>
    <x v="7"/>
    <s v="food trucks"/>
  </r>
  <r>
    <n v="1.1111111111111112E-5"/>
    <n v="2582"/>
    <s v="Drunken Wings"/>
    <s v="The place where chicken meets liquor for the first time!"/>
    <n v="90000"/>
    <n v="1"/>
    <x v="2"/>
    <s v="US"/>
    <s v="USD"/>
    <n v="1477784634"/>
    <d v="2015-11-16T11:04:58"/>
    <n v="1475192634"/>
    <d v="2015-10-17T10:04:58"/>
    <x v="1411"/>
    <x v="1"/>
    <b v="0"/>
    <n v="1"/>
    <b v="0"/>
    <s v="food/food trucks"/>
    <n v="1"/>
    <x v="7"/>
    <s v="food trucks"/>
  </r>
  <r>
    <n v="5.0000000000000001E-3"/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6-10-29T18:43:54"/>
    <n v="1421346480"/>
    <d v="2016-09-29T18:43:54"/>
    <x v="1412"/>
    <x v="3"/>
    <b v="0"/>
    <n v="5"/>
    <b v="0"/>
    <s v="food/food trucks"/>
    <n v="1"/>
    <x v="7"/>
    <s v="food trucks"/>
  </r>
  <r>
    <n v="0"/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3-16T12:28:00"/>
    <n v="1431749369"/>
    <d v="2015-01-15T13:28:00"/>
    <x v="610"/>
    <x v="1"/>
    <b v="0"/>
    <n v="0"/>
    <b v="0"/>
    <s v="food/food trucks"/>
    <e v="#DIV/0!"/>
    <x v="7"/>
    <s v="food trucks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5-06-14T23:09:29"/>
    <n v="1402009632"/>
    <d v="2015-05-15T23:09:29"/>
    <x v="992"/>
    <x v="1"/>
    <b v="0"/>
    <n v="1"/>
    <b v="0"/>
    <s v="food/food trucks"/>
    <n v="50"/>
    <x v="7"/>
    <s v="food trucks"/>
  </r>
  <r>
    <n v="1.6666666666666668E-3"/>
    <n v="2586"/>
    <s v="Inspire Healthy Eating"/>
    <s v="I would like to bring fresh salad and food to the streets of London at a reasonable price."/>
    <n v="3000"/>
    <n v="5"/>
    <x v="2"/>
    <s v="GB"/>
    <s v="GBP"/>
    <n v="1451030136"/>
    <d v="2014-07-05T18:07:12"/>
    <n v="1448438136"/>
    <d v="2014-06-05T18:07:12"/>
    <x v="1413"/>
    <x v="4"/>
    <b v="0"/>
    <n v="1"/>
    <b v="0"/>
    <s v="food/food trucks"/>
    <n v="5"/>
    <x v="7"/>
    <s v="food trucks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25T02:55:36"/>
    <n v="1448899953"/>
    <d v="2015-11-25T02:55:36"/>
    <x v="53"/>
    <x v="1"/>
    <b v="0"/>
    <n v="6"/>
    <b v="0"/>
    <s v="food/food trucks"/>
    <n v="202.83333333333334"/>
    <x v="7"/>
    <s v="food trucks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12-30T11:12:33"/>
    <n v="1423325626"/>
    <d v="2015-11-30T11:12:33"/>
    <x v="1321"/>
    <x v="1"/>
    <b v="0"/>
    <n v="8"/>
    <b v="0"/>
    <s v="food/food trucks"/>
    <n v="29.125"/>
    <x v="7"/>
    <s v="food trucks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5-03-31T08:14:00"/>
    <n v="1456145527"/>
    <d v="2015-02-07T11:13:46"/>
    <x v="81"/>
    <x v="1"/>
    <b v="0"/>
    <n v="1"/>
    <b v="0"/>
    <s v="food/food trucks"/>
    <n v="5"/>
    <x v="7"/>
    <s v="food trucks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3-23T06:52:07"/>
    <n v="1453212497"/>
    <d v="2016-02-22T07:52:07"/>
    <x v="763"/>
    <x v="3"/>
    <b v="0"/>
    <n v="0"/>
    <b v="0"/>
    <s v="food/food trucks"/>
    <e v="#DIV/0!"/>
    <x v="7"/>
    <s v="food trucks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1-26T09:08:17"/>
    <n v="1452721524"/>
    <d v="2016-01-19T09:08:17"/>
    <x v="493"/>
    <x v="3"/>
    <b v="0"/>
    <n v="2"/>
    <b v="0"/>
    <s v="food/food trucks"/>
    <n v="13"/>
    <x v="7"/>
    <s v="food trucks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6-03-13T15:45:24"/>
    <n v="1409944421"/>
    <d v="2016-01-13T16:45:24"/>
    <x v="745"/>
    <x v="3"/>
    <b v="0"/>
    <n v="1"/>
    <b v="0"/>
    <s v="food/food trucks"/>
    <n v="50"/>
    <x v="7"/>
    <s v="food trucks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4-10-05T14:13:41"/>
    <n v="1427401026"/>
    <d v="2014-09-05T14:13:41"/>
    <x v="41"/>
    <x v="4"/>
    <b v="0"/>
    <n v="0"/>
    <b v="0"/>
    <s v="food/food trucks"/>
    <e v="#DIV/0!"/>
    <x v="7"/>
    <s v="food trucks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5-04-25T15:17:06"/>
    <n v="1404861228"/>
    <d v="2015-03-26T15:17:06"/>
    <x v="56"/>
    <x v="1"/>
    <b v="0"/>
    <n v="1"/>
    <b v="0"/>
    <s v="food/food trucks"/>
    <n v="1"/>
    <x v="7"/>
    <s v="food trucks"/>
  </r>
  <r>
    <n v="0.12166666666666667"/>
    <n v="2595"/>
    <s v="Food Truck for Little Fox Bakery"/>
    <s v="Looking to put the best baked goods in Bowling Green on wheels"/>
    <n v="15000"/>
    <n v="1825"/>
    <x v="2"/>
    <s v="US"/>
    <s v="USD"/>
    <n v="1487915500"/>
    <d v="2014-08-07T18:13:48"/>
    <n v="1485323500"/>
    <d v="2014-07-08T18:13:48"/>
    <x v="4"/>
    <x v="4"/>
    <b v="0"/>
    <n v="19"/>
    <b v="0"/>
    <s v="food/food trucks"/>
    <n v="96.05263157894737"/>
    <x v="7"/>
    <s v="food trucks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7-02-24T00:51:40"/>
    <n v="1404835009"/>
    <d v="2017-01-25T00:51:40"/>
    <x v="315"/>
    <x v="2"/>
    <b v="0"/>
    <n v="27"/>
    <b v="0"/>
    <s v="food/food trucks"/>
    <n v="305.77777777777777"/>
    <x v="7"/>
    <s v="food trucks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4-08-07T10:56:49"/>
    <n v="1463731917"/>
    <d v="2014-07-08T10:56:49"/>
    <x v="4"/>
    <x v="4"/>
    <b v="0"/>
    <n v="7"/>
    <b v="0"/>
    <s v="food/food trucks"/>
    <n v="12.142857142857142"/>
    <x v="7"/>
    <s v="food trucks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6-06-19T03:11:57"/>
    <n v="1440447001"/>
    <d v="2016-05-20T03:11:57"/>
    <x v="784"/>
    <x v="3"/>
    <b v="0"/>
    <n v="14"/>
    <b v="0"/>
    <s v="food/food trucks"/>
    <n v="83.571428571428569"/>
    <x v="7"/>
    <s v="food trucks"/>
  </r>
  <r>
    <n v="9.9546510341776348E-3"/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5-09-23T15:10:01"/>
    <n v="1403201147"/>
    <d v="2015-08-24T15:10:01"/>
    <x v="1058"/>
    <x v="1"/>
    <b v="0"/>
    <n v="5"/>
    <b v="0"/>
    <s v="food/food trucks"/>
    <n v="18"/>
    <x v="7"/>
    <s v="food trucks"/>
  </r>
  <r>
    <n v="6.9320000000000007E-2"/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4-08-03T13:05:47"/>
    <n v="1453757800"/>
    <d v="2014-06-19T13:05:47"/>
    <x v="569"/>
    <x v="4"/>
    <b v="0"/>
    <n v="30"/>
    <b v="0"/>
    <s v="food/food trucks"/>
    <n v="115.53333333333333"/>
    <x v="7"/>
    <s v="food trucks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6-03-25T15:36:40"/>
    <n v="1346276349"/>
    <d v="2016-01-25T16:36:40"/>
    <x v="1202"/>
    <x v="3"/>
    <b v="1"/>
    <n v="151"/>
    <b v="1"/>
    <s v="technology/space exploration"/>
    <n v="21.900662251655628"/>
    <x v="2"/>
    <s v="space exploration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2-09-12T22:59:00"/>
    <n v="1412358968"/>
    <d v="2012-08-29T16:39:09"/>
    <x v="1414"/>
    <x v="6"/>
    <b v="1"/>
    <n v="489"/>
    <b v="1"/>
    <s v="technology/space exploration"/>
    <n v="80.022494887525568"/>
    <x v="2"/>
    <s v="space exploration"/>
  </r>
  <r>
    <n v="1.0148571428571429"/>
    <n v="2603"/>
    <s v="Manned Mock Mars Mission"/>
    <s v="I will be building a mock space station and simulate living on Mars for two weeks."/>
    <n v="1750"/>
    <n v="1776"/>
    <x v="0"/>
    <s v="US"/>
    <s v="USD"/>
    <n v="1387835654"/>
    <d v="2014-11-12T16:20:00"/>
    <n v="1386626054"/>
    <d v="2014-10-03T12:56:08"/>
    <x v="998"/>
    <x v="4"/>
    <b v="1"/>
    <n v="50"/>
    <b v="1"/>
    <s v="technology/space exploration"/>
    <n v="35.520000000000003"/>
    <x v="2"/>
    <s v="space exploration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3-12-23T16:54:14"/>
    <n v="1333070023"/>
    <d v="2013-12-09T16:54:14"/>
    <x v="1415"/>
    <x v="5"/>
    <b v="1"/>
    <n v="321"/>
    <b v="1"/>
    <s v="technology/space exploration"/>
    <n v="64.933333333333323"/>
    <x v="2"/>
    <s v="space exploration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2-04-28T20:13:43"/>
    <n v="1463576390"/>
    <d v="2012-03-29T20:13:43"/>
    <x v="69"/>
    <x v="6"/>
    <b v="1"/>
    <n v="1762"/>
    <b v="1"/>
    <s v="technology/space exploration"/>
    <n v="60.965703745743475"/>
    <x v="2"/>
    <s v="space exploration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6-06-17T07:59:50"/>
    <n v="1396026382"/>
    <d v="2016-05-18T07:59:50"/>
    <x v="14"/>
    <x v="3"/>
    <b v="1"/>
    <n v="385"/>
    <b v="1"/>
    <s v="technology/space exploration"/>
    <n v="31.444155844155844"/>
    <x v="2"/>
    <s v="space exploration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4-04-29T12:06:22"/>
    <n v="1435611572"/>
    <d v="2014-03-28T12:06:22"/>
    <x v="1416"/>
    <x v="4"/>
    <b v="1"/>
    <n v="398"/>
    <b v="1"/>
    <s v="technology/space exploration"/>
    <n v="81.949748743718587"/>
    <x v="2"/>
    <s v="space exploration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5-08-11T21:00:00"/>
    <n v="1485976468"/>
    <d v="2015-06-29T15:59:32"/>
    <x v="295"/>
    <x v="1"/>
    <b v="1"/>
    <n v="304"/>
    <b v="1"/>
    <s v="technology/space exploration"/>
    <n v="58.92763157894737"/>
    <x v="2"/>
    <s v="space exploration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7-03-14T19:00:00"/>
    <n v="1339738951"/>
    <d v="2017-02-01T14:14:28"/>
    <x v="174"/>
    <x v="2"/>
    <b v="1"/>
    <n v="676"/>
    <b v="1"/>
    <s v="technology/space exploration"/>
    <n v="157.29347633136095"/>
    <x v="2"/>
    <s v="space exploration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2-07-15T00:42:31"/>
    <n v="1468444125"/>
    <d v="2012-06-15T00:42:31"/>
    <x v="65"/>
    <x v="6"/>
    <b v="1"/>
    <n v="577"/>
    <b v="1"/>
    <s v="technology/space exploration"/>
    <n v="55.758509532062391"/>
    <x v="2"/>
    <s v="space exploration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6-08-22T01:59:00"/>
    <n v="1480493014"/>
    <d v="2016-07-13T16:08:45"/>
    <x v="1288"/>
    <x v="3"/>
    <b v="1"/>
    <n v="3663"/>
    <b v="1"/>
    <s v="technology/space exploration"/>
    <n v="83.802893802893806"/>
    <x v="2"/>
    <s v="space exploration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7-01-02T17:59:00"/>
    <n v="1418095570"/>
    <d v="2016-11-30T03:03:34"/>
    <x v="965"/>
    <x v="3"/>
    <b v="1"/>
    <n v="294"/>
    <b v="1"/>
    <s v="technology/space exploration"/>
    <n v="58.422210884353746"/>
    <x v="2"/>
    <s v="space exploration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5-01-08T22:26:10"/>
    <n v="1345664294"/>
    <d v="2014-12-08T22:26:10"/>
    <x v="1033"/>
    <x v="4"/>
    <b v="1"/>
    <n v="28"/>
    <b v="1"/>
    <s v="technology/space exploration"/>
    <n v="270.57142857142856"/>
    <x v="2"/>
    <s v="space exploration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2-09-21T14:38:14"/>
    <n v="1396371612"/>
    <d v="2012-08-22T14:38:14"/>
    <x v="1417"/>
    <x v="6"/>
    <b v="1"/>
    <n v="100"/>
    <b v="1"/>
    <s v="technology/space exploration"/>
    <n v="107.1"/>
    <x v="2"/>
    <s v="space exploration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4-04-30T00:00:00"/>
    <n v="1458820564"/>
    <d v="2014-04-01T12:00:12"/>
    <x v="671"/>
    <x v="4"/>
    <b v="0"/>
    <n v="72"/>
    <b v="1"/>
    <s v="technology/space exploration"/>
    <n v="47.180555555555557"/>
    <x v="2"/>
    <s v="space exploration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6-04-30T07:00:00"/>
    <n v="1437954729"/>
    <d v="2016-03-24T06:56:04"/>
    <x v="852"/>
    <x v="3"/>
    <b v="1"/>
    <n v="238"/>
    <b v="1"/>
    <s v="technology/space exploration"/>
    <n v="120.30882352941177"/>
    <x v="2"/>
    <s v="space exploration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5-08-25T18:52:09"/>
    <n v="1411246751"/>
    <d v="2015-07-26T18:52:09"/>
    <x v="346"/>
    <x v="1"/>
    <b v="1"/>
    <n v="159"/>
    <b v="1"/>
    <s v="technology/space exploration"/>
    <n v="27.59748427672956"/>
    <x v="2"/>
    <s v="space exploration"/>
  </r>
  <r>
    <n v="1.0538666666666667"/>
    <n v="2618"/>
    <s v="SPACE ART FEATURING ASTRONAUTS #WeBelieveInAstronauts"/>
    <s v="LTD ED COLLECTIBLE SPACE ART FEAT. ASTRONAUTS"/>
    <n v="15000"/>
    <n v="15808"/>
    <x v="0"/>
    <s v="US"/>
    <s v="USD"/>
    <n v="1449000061"/>
    <d v="2014-10-20T15:59:11"/>
    <n v="1443812461"/>
    <d v="2014-09-20T15:59:11"/>
    <x v="1418"/>
    <x v="4"/>
    <b v="1"/>
    <n v="77"/>
    <b v="1"/>
    <s v="technology/space exploration"/>
    <n v="205.2987012987013"/>
    <x v="2"/>
    <s v="space exploration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2-01T15:01:01"/>
    <n v="1443302004"/>
    <d v="2015-10-02T14:01:01"/>
    <x v="1291"/>
    <x v="1"/>
    <b v="1"/>
    <n v="53"/>
    <b v="1"/>
    <s v="technology/space exploration"/>
    <n v="35.547169811320757"/>
    <x v="2"/>
    <s v="space exploration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23T06:00:00"/>
    <n v="1441339242"/>
    <d v="2015-09-26T16:13:24"/>
    <x v="1419"/>
    <x v="1"/>
    <b v="1"/>
    <n v="1251"/>
    <b v="1"/>
    <s v="technology/space exploration"/>
    <n v="74.639488409272587"/>
    <x v="2"/>
    <s v="space exploration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10-10T20:00:00"/>
    <n v="1429638988"/>
    <d v="2015-09-03T23:00:42"/>
    <x v="625"/>
    <x v="1"/>
    <b v="1"/>
    <n v="465"/>
    <b v="1"/>
    <s v="technology/space exploration"/>
    <n v="47.058064516129029"/>
    <x v="2"/>
    <s v="space exploration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5-05-21T12:56:28"/>
    <n v="1479232216"/>
    <d v="2015-04-21T12:56:28"/>
    <x v="149"/>
    <x v="1"/>
    <b v="0"/>
    <n v="74"/>
    <b v="1"/>
    <s v="technology/space exploration"/>
    <n v="26.591351351351353"/>
    <x v="2"/>
    <s v="space exploration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30T12:50:16"/>
    <n v="1479449366"/>
    <d v="2016-11-15T12:50:16"/>
    <x v="1142"/>
    <x v="3"/>
    <b v="0"/>
    <n v="62"/>
    <b v="1"/>
    <s v="technology/space exploration"/>
    <n v="36.774193548387096"/>
    <x v="2"/>
    <s v="space exploration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6-12-02T01:09:26"/>
    <n v="1345716422"/>
    <d v="2016-11-18T01:09:26"/>
    <x v="142"/>
    <x v="3"/>
    <b v="0"/>
    <n v="3468"/>
    <b v="1"/>
    <s v="technology/space exploration"/>
    <n v="31.820544982698959"/>
    <x v="2"/>
    <s v="space exploration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2-09-13T05:07:02"/>
    <n v="1476559608"/>
    <d v="2012-08-23T05:07:02"/>
    <x v="343"/>
    <x v="6"/>
    <b v="0"/>
    <n v="52"/>
    <b v="1"/>
    <s v="technology/space exploration"/>
    <n v="27.576923076923077"/>
    <x v="2"/>
    <s v="space exploration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6-11-09T15:26:48"/>
    <n v="1430751869"/>
    <d v="2016-10-15T14:26:48"/>
    <x v="1420"/>
    <x v="3"/>
    <b v="0"/>
    <n v="50"/>
    <b v="1"/>
    <s v="technology/space exploration"/>
    <n v="56"/>
    <x v="2"/>
    <s v="space exploration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06-03T10:04:29"/>
    <n v="1445975661"/>
    <d v="2015-05-04T10:04:29"/>
    <x v="685"/>
    <x v="1"/>
    <b v="0"/>
    <n v="45"/>
    <b v="1"/>
    <s v="technology/space exploration"/>
    <n v="21.555555555555557"/>
    <x v="2"/>
    <s v="space exploration"/>
  </r>
  <r>
    <n v="1.1036948748510131"/>
    <n v="2628"/>
    <s v="Pie In Space!"/>
    <s v="A high school freshman is sending pie into space and you can be a part of it.  GO SCIENCE!!!"/>
    <n v="839"/>
    <n v="926"/>
    <x v="0"/>
    <s v="US"/>
    <s v="USD"/>
    <n v="1417389067"/>
    <d v="2015-11-26T15:54:21"/>
    <n v="1415661067"/>
    <d v="2015-10-27T14:54:21"/>
    <x v="167"/>
    <x v="1"/>
    <b v="0"/>
    <n v="21"/>
    <b v="1"/>
    <s v="technology/space exploration"/>
    <n v="44.095238095238095"/>
    <x v="2"/>
    <s v="space exploration"/>
  </r>
  <r>
    <n v="1.2774000000000001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4-11-30T18:11:07"/>
    <n v="1429016122"/>
    <d v="2014-11-10T18:11:07"/>
    <x v="1421"/>
    <x v="4"/>
    <b v="0"/>
    <n v="100"/>
    <b v="1"/>
    <s v="technology/space exploration"/>
    <n v="63.87"/>
    <x v="2"/>
    <s v="space exploration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5-05-14T07:55:22"/>
    <n v="1464921112"/>
    <d v="2015-04-14T07:55:22"/>
    <x v="531"/>
    <x v="1"/>
    <b v="0"/>
    <n v="81"/>
    <b v="1"/>
    <s v="technology/space exploration"/>
    <n v="38.987654320987652"/>
    <x v="2"/>
    <s v="space exploration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6-06-30T05:00:00"/>
    <n v="1438488227"/>
    <d v="2016-06-02T21:31:52"/>
    <x v="1159"/>
    <x v="3"/>
    <b v="0"/>
    <n v="286"/>
    <b v="1"/>
    <s v="technology/space exploration"/>
    <n v="80.185489510489504"/>
    <x v="2"/>
    <s v="space exploration"/>
  </r>
  <r>
    <n v="1.3700934579439252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5-08-29T23:03:47"/>
    <n v="1462325339"/>
    <d v="2015-08-01T23:03:47"/>
    <x v="1390"/>
    <x v="1"/>
    <b v="0"/>
    <n v="42"/>
    <b v="1"/>
    <s v="technology/space exploration"/>
    <n v="34.904761904761905"/>
    <x v="2"/>
    <s v="space exploration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6-05-28T20:28:59"/>
    <n v="1390938332"/>
    <d v="2016-05-03T20:28:59"/>
    <x v="1138"/>
    <x v="3"/>
    <b v="0"/>
    <n v="199"/>
    <b v="1"/>
    <s v="technology/space exploration"/>
    <n v="89.100502512562812"/>
    <x v="2"/>
    <s v="space exploration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4-02-27T18:00:00"/>
    <n v="1472571921"/>
    <d v="2014-01-28T14:45:32"/>
    <x v="600"/>
    <x v="4"/>
    <b v="0"/>
    <n v="25"/>
    <b v="1"/>
    <s v="technology/space exploration"/>
    <n v="39.44"/>
    <x v="2"/>
    <s v="space exploration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6-09-29T10:45:21"/>
    <n v="1422917361"/>
    <d v="2016-08-30T10:45:21"/>
    <x v="211"/>
    <x v="3"/>
    <b v="0"/>
    <n v="84"/>
    <b v="1"/>
    <s v="technology/space exploration"/>
    <n v="136.9047619047619"/>
    <x v="2"/>
    <s v="space exploration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5-03-09T16:49:21"/>
    <n v="1474641914"/>
    <d v="2015-02-02T17:49:21"/>
    <x v="1179"/>
    <x v="1"/>
    <b v="0"/>
    <n v="50"/>
    <b v="1"/>
    <s v="technology/space exploration"/>
    <n v="37.46"/>
    <x v="2"/>
    <s v="space exploration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5T20:00:00"/>
    <n v="1474895475"/>
    <d v="2016-09-23T09:45:14"/>
    <x v="555"/>
    <x v="3"/>
    <b v="0"/>
    <n v="26"/>
    <b v="1"/>
    <s v="technology/space exploration"/>
    <n v="31.96153846153846"/>
    <x v="2"/>
    <s v="space exploration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6-10-12T08:11:15"/>
    <n v="1418766895"/>
    <d v="2016-09-26T08:11:15"/>
    <x v="566"/>
    <x v="3"/>
    <b v="0"/>
    <n v="14"/>
    <b v="1"/>
    <s v="technology/space exploration"/>
    <n v="25.214285714285715"/>
    <x v="2"/>
    <s v="space exploration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1-15T16:54:55"/>
    <n v="1421786748"/>
    <d v="2014-12-16T16:54:55"/>
    <x v="23"/>
    <x v="4"/>
    <b v="0"/>
    <n v="49"/>
    <b v="1"/>
    <s v="technology/space exploration"/>
    <n v="10.040816326530612"/>
    <x v="2"/>
    <s v="space exploration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2-19T15:45:48"/>
    <n v="1428551474"/>
    <d v="2015-01-20T15:45:48"/>
    <x v="388"/>
    <x v="1"/>
    <b v="0"/>
    <n v="69"/>
    <b v="1"/>
    <s v="technology/space exploration"/>
    <n v="45.94202898550725"/>
    <x v="2"/>
    <s v="space exploration"/>
  </r>
  <r>
    <n v="0.01"/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5-06-07T22:51:14"/>
    <n v="1409341863"/>
    <d v="2015-04-08T22:51:14"/>
    <x v="515"/>
    <x v="1"/>
    <b v="0"/>
    <n v="1"/>
    <b v="0"/>
    <s v="technology/space exploration"/>
    <n v="15"/>
    <x v="2"/>
    <s v="space exploration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4-09-15T15:09:00"/>
    <n v="1465970108"/>
    <d v="2014-08-29T14:51:03"/>
    <x v="1422"/>
    <x v="4"/>
    <b v="0"/>
    <n v="0"/>
    <b v="0"/>
    <s v="technology/space exploration"/>
    <e v="#DIV/0!"/>
    <x v="2"/>
    <s v="space exploration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07-15T01:57:00"/>
    <n v="1479218315"/>
    <d v="2016-06-15T00:55:08"/>
    <x v="880"/>
    <x v="3"/>
    <b v="1"/>
    <n v="1501"/>
    <b v="0"/>
    <s v="technology/space exploration"/>
    <n v="223.58248500999335"/>
    <x v="2"/>
    <s v="space exploration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6-12-21T02:59:00"/>
    <n v="1486580435"/>
    <d v="2016-11-15T08:58:35"/>
    <x v="1142"/>
    <x v="3"/>
    <b v="1"/>
    <n v="52"/>
    <b v="0"/>
    <s v="technology/space exploration"/>
    <n v="39.480769230769234"/>
    <x v="2"/>
    <s v="space exploration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7-03-10T14:00:35"/>
    <n v="1412885603"/>
    <d v="2017-02-08T14:00:35"/>
    <x v="809"/>
    <x v="2"/>
    <b v="1"/>
    <n v="23"/>
    <b v="0"/>
    <s v="technology/space exploration"/>
    <n v="91.304347826086953"/>
    <x v="2"/>
    <s v="space exploration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4-11-08T16:13:23"/>
    <n v="1439191869"/>
    <d v="2014-10-09T15:13:23"/>
    <x v="777"/>
    <x v="4"/>
    <b v="1"/>
    <n v="535"/>
    <b v="0"/>
    <s v="technology/space exploration"/>
    <n v="78.666205607476627"/>
    <x v="2"/>
    <s v="space exploration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9-09T02:31:09"/>
    <n v="1436941019"/>
    <d v="2015-08-10T02:31:09"/>
    <x v="620"/>
    <x v="1"/>
    <b v="0"/>
    <n v="3"/>
    <b v="0"/>
    <s v="technology/space exploration"/>
    <n v="12"/>
    <x v="2"/>
    <s v="space exploration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5-08-14T01:16:59"/>
    <n v="1454951360"/>
    <d v="2015-07-15T01:16:59"/>
    <x v="21"/>
    <x v="1"/>
    <b v="0"/>
    <n v="6"/>
    <b v="0"/>
    <s v="technology/space exploration"/>
    <n v="17.666666666666668"/>
    <x v="2"/>
    <s v="space exploration"/>
  </r>
  <r>
    <n v="9.9200000000000004E-4"/>
    <n v="2649"/>
    <s v="The Mission - Please Check Back Soon (Canceled)"/>
    <s v="They have launched a Kickstarter."/>
    <n v="125000"/>
    <n v="124"/>
    <x v="1"/>
    <s v="US"/>
    <s v="USD"/>
    <n v="1454370941"/>
    <d v="2016-03-09T12:09:20"/>
    <n v="1449186941"/>
    <d v="2016-02-08T12:09:20"/>
    <x v="586"/>
    <x v="3"/>
    <b v="0"/>
    <n v="3"/>
    <b v="0"/>
    <s v="technology/space exploration"/>
    <n v="41.333333333333336"/>
    <x v="2"/>
    <s v="space exploration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02-01T18:55:41"/>
    <n v="1479740343"/>
    <d v="2015-12-03T18:55:41"/>
    <x v="210"/>
    <x v="1"/>
    <b v="0"/>
    <n v="5"/>
    <b v="0"/>
    <s v="technology/space exploration"/>
    <n v="71.599999999999994"/>
    <x v="2"/>
    <s v="space exploration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6-12-21T09:59:03"/>
    <n v="1447960809"/>
    <d v="2016-11-21T09:59:03"/>
    <x v="675"/>
    <x v="3"/>
    <b v="0"/>
    <n v="17"/>
    <b v="0"/>
    <s v="technology/space exploration"/>
    <n v="307.8235294117647"/>
    <x v="2"/>
    <s v="space exploration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5-12-17T14:20:09"/>
    <n v="1415591325"/>
    <d v="2015-11-19T14:20:09"/>
    <x v="5"/>
    <x v="1"/>
    <b v="0"/>
    <n v="11"/>
    <b v="0"/>
    <s v="technology/space exploration"/>
    <n v="80.454545454545453"/>
    <x v="2"/>
    <s v="space exploration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12-09T22:48:45"/>
    <n v="1399909127"/>
    <d v="2014-11-09T22:48:45"/>
    <x v="1389"/>
    <x v="4"/>
    <b v="0"/>
    <n v="70"/>
    <b v="0"/>
    <s v="technology/space exploration"/>
    <n v="83.942857142857136"/>
    <x v="2"/>
    <s v="space exploration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4-06-12T23:00:00"/>
    <n v="1424442326"/>
    <d v="2014-05-12T10:38:47"/>
    <x v="835"/>
    <x v="4"/>
    <b v="0"/>
    <n v="6"/>
    <b v="0"/>
    <s v="technology/space exploration"/>
    <n v="8.5"/>
    <x v="2"/>
    <s v="space exploration"/>
  </r>
  <r>
    <n v="0.21033333333333334"/>
    <n v="2655"/>
    <s v="Balloons (Canceled)"/>
    <s v="Thank you for your support!"/>
    <n v="15000"/>
    <n v="3155"/>
    <x v="1"/>
    <s v="US"/>
    <s v="USD"/>
    <n v="1455048000"/>
    <d v="2015-04-21T08:25:26"/>
    <n v="1452631647"/>
    <d v="2015-02-20T09:25:26"/>
    <x v="500"/>
    <x v="1"/>
    <b v="0"/>
    <n v="43"/>
    <b v="0"/>
    <s v="technology/space exploration"/>
    <n v="73.372093023255815"/>
    <x v="2"/>
    <s v="space exploration"/>
  </r>
  <r>
    <n v="0.11436666666666667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6-02-09T15:00:00"/>
    <n v="1485966688"/>
    <d v="2016-01-12T15:47:27"/>
    <x v="1306"/>
    <x v="3"/>
    <b v="0"/>
    <n v="152"/>
    <b v="0"/>
    <s v="technology/space exploration"/>
    <n v="112.86184210526316"/>
    <x v="2"/>
    <s v="space exploration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7-03-12T14:00:00"/>
    <n v="1467325053"/>
    <d v="2017-02-01T11:31:28"/>
    <x v="174"/>
    <x v="2"/>
    <b v="0"/>
    <n v="59"/>
    <b v="0"/>
    <s v="technology/space exploration"/>
    <n v="95.277627118644077"/>
    <x v="2"/>
    <s v="space exploration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8-02T20:30:00"/>
    <n v="1467321194"/>
    <d v="2016-06-30T17:17:33"/>
    <x v="1423"/>
    <x v="3"/>
    <b v="0"/>
    <n v="4"/>
    <b v="0"/>
    <s v="technology/space exploration"/>
    <n v="22.75"/>
    <x v="2"/>
    <s v="space exploration"/>
  </r>
  <r>
    <n v="2.720408163265306E-2"/>
    <n v="2659"/>
    <s v="test (Canceled)"/>
    <s v="test"/>
    <n v="49000"/>
    <n v="1333"/>
    <x v="1"/>
    <s v="US"/>
    <s v="USD"/>
    <n v="1429321210"/>
    <d v="2016-07-30T16:13:14"/>
    <n v="1426729210"/>
    <d v="2016-06-30T16:13:14"/>
    <x v="1423"/>
    <x v="3"/>
    <b v="0"/>
    <n v="10"/>
    <b v="0"/>
    <s v="technology/space exploration"/>
    <n v="133.30000000000001"/>
    <x v="2"/>
    <s v="space exploration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04-17T20:40:10"/>
    <n v="1443200818"/>
    <d v="2015-03-18T20:40:10"/>
    <x v="1162"/>
    <x v="1"/>
    <b v="0"/>
    <n v="5"/>
    <b v="0"/>
    <s v="technology/space exploration"/>
    <n v="3.8"/>
    <x v="2"/>
    <s v="space exploration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5-11-24T13:06:58"/>
    <n v="1380150010"/>
    <d v="2015-09-25T12:06:58"/>
    <x v="424"/>
    <x v="1"/>
    <b v="0"/>
    <n v="60"/>
    <b v="1"/>
    <s v="technology/makerspaces"/>
    <n v="85.75"/>
    <x v="2"/>
    <s v="makerspaces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3-10-25T18:00:10"/>
    <n v="1437587713"/>
    <d v="2013-09-25T18:00:10"/>
    <x v="1424"/>
    <x v="5"/>
    <b v="0"/>
    <n v="80"/>
    <b v="1"/>
    <s v="technology/makerspaces"/>
    <n v="267"/>
    <x v="2"/>
    <s v="makerspaces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8-21T12:55:13"/>
    <n v="1438873007"/>
    <d v="2015-07-22T12:55:13"/>
    <x v="314"/>
    <x v="1"/>
    <b v="0"/>
    <n v="56"/>
    <b v="1"/>
    <s v="technology/makerspaces"/>
    <n v="373.55803571428572"/>
    <x v="2"/>
    <s v="makerspaces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09-04T10:00:00"/>
    <n v="1446683797"/>
    <d v="2015-08-06T09:56:47"/>
    <x v="858"/>
    <x v="1"/>
    <b v="0"/>
    <n v="104"/>
    <b v="1"/>
    <s v="technology/makerspaces"/>
    <n v="174.03846153846155"/>
    <x v="2"/>
    <s v="makerspaces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12-09T01:59:00"/>
    <n v="1426886974"/>
    <d v="2015-11-04T19:36:37"/>
    <x v="1425"/>
    <x v="1"/>
    <b v="0"/>
    <n v="46"/>
    <b v="1"/>
    <s v="technology/makerspaces"/>
    <n v="93.695652173913047"/>
    <x v="2"/>
    <s v="makerspaces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5-04T16:29:34"/>
    <n v="1440008439"/>
    <d v="2015-03-20T16:29:34"/>
    <x v="1426"/>
    <x v="1"/>
    <b v="0"/>
    <n v="206"/>
    <b v="1"/>
    <s v="technology/makerspaces"/>
    <n v="77.327718446601949"/>
    <x v="2"/>
    <s v="makerspaces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5-09-25T16:00:00"/>
    <n v="1452550416"/>
    <d v="2015-08-19T13:20:39"/>
    <x v="194"/>
    <x v="1"/>
    <b v="0"/>
    <n v="18"/>
    <b v="1"/>
    <s v="technology/makerspaces"/>
    <n v="92.222222222222229"/>
    <x v="2"/>
    <s v="makerspaces"/>
  </r>
  <r>
    <n v="1.7070000000000001"/>
    <n v="2668"/>
    <s v="UOttawa Makermobile"/>
    <s v="Creativity on the go! |_x000a_CrÃ©ativitÃ© en mouvement !"/>
    <n v="1000"/>
    <n v="1707"/>
    <x v="0"/>
    <s v="CA"/>
    <s v="CAD"/>
    <n v="1447079520"/>
    <d v="2016-02-10T17:13:36"/>
    <n v="1443449265"/>
    <d v="2016-01-11T17:13:36"/>
    <x v="475"/>
    <x v="3"/>
    <b v="0"/>
    <n v="28"/>
    <b v="1"/>
    <s v="technology/makerspaces"/>
    <n v="60.964285714285715"/>
    <x v="2"/>
    <s v="makerspaces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5-11-09T09:32:00"/>
    <n v="1447203096"/>
    <d v="2015-09-28T09:07:45"/>
    <x v="374"/>
    <x v="1"/>
    <b v="0"/>
    <n v="11"/>
    <b v="1"/>
    <s v="technology/makerspaces"/>
    <n v="91"/>
    <x v="2"/>
    <s v="makerspaces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6-01-09T19:51:36"/>
    <n v="1404174580"/>
    <d v="2015-11-10T19:51:36"/>
    <x v="454"/>
    <x v="1"/>
    <b v="1"/>
    <n v="60"/>
    <b v="0"/>
    <s v="technology/makerspaces"/>
    <n v="41.583333333333336"/>
    <x v="2"/>
    <s v="makerspaces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07-28T19:29:40"/>
    <n v="1416419916"/>
    <d v="2014-06-30T19:29:40"/>
    <x v="1149"/>
    <x v="4"/>
    <b v="1"/>
    <n v="84"/>
    <b v="0"/>
    <s v="technology/makerspaces"/>
    <n v="33.761904761904759"/>
    <x v="2"/>
    <s v="makerspaces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4-12-19T14:38:00"/>
    <n v="1449436390"/>
    <d v="2014-11-19T12:58:36"/>
    <x v="494"/>
    <x v="4"/>
    <b v="1"/>
    <n v="47"/>
    <b v="0"/>
    <s v="technology/makerspaces"/>
    <n v="70.61702127659575"/>
    <x v="2"/>
    <s v="makerspaces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5-12-28T01:00:00"/>
    <n v="1412081999"/>
    <d v="2015-12-06T16:13:10"/>
    <x v="1143"/>
    <x v="1"/>
    <b v="1"/>
    <n v="66"/>
    <b v="0"/>
    <s v="technology/makerspaces"/>
    <n v="167.15151515151516"/>
    <x v="2"/>
    <s v="makerspaces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4-10-29T17:45:00"/>
    <n v="1465398670"/>
    <d v="2014-09-30T07:59:59"/>
    <x v="1120"/>
    <x v="4"/>
    <b v="1"/>
    <n v="171"/>
    <b v="0"/>
    <s v="technology/makerspaces"/>
    <n v="128.61988304093566"/>
    <x v="2"/>
    <s v="makerspaces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6-07-04T23:59:00"/>
    <n v="1413059689"/>
    <d v="2016-06-08T10:11:10"/>
    <x v="873"/>
    <x v="3"/>
    <b v="1"/>
    <n v="29"/>
    <b v="0"/>
    <s v="technology/makerspaces"/>
    <n v="65.41379310344827"/>
    <x v="2"/>
    <s v="makerspaces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4-11-10T16:34:49"/>
    <n v="1461337174"/>
    <d v="2014-10-11T15:34:49"/>
    <x v="674"/>
    <x v="4"/>
    <b v="0"/>
    <n v="9"/>
    <b v="0"/>
    <s v="technology/makerspaces"/>
    <n v="117.55555555555556"/>
    <x v="2"/>
    <s v="makerspaces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6-05-22T09:59:34"/>
    <n v="1401756143"/>
    <d v="2016-04-22T09:59:34"/>
    <x v="466"/>
    <x v="3"/>
    <b v="0"/>
    <n v="27"/>
    <b v="0"/>
    <s v="technology/makerspaces"/>
    <n v="126.48148148148148"/>
    <x v="2"/>
    <s v="makerspaces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4-07-02T19:42:23"/>
    <n v="1440529765"/>
    <d v="2014-06-02T19:42:23"/>
    <x v="155"/>
    <x v="4"/>
    <b v="0"/>
    <n v="2"/>
    <b v="0"/>
    <s v="technology/makerspaces"/>
    <n v="550"/>
    <x v="2"/>
    <s v="makerspaces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9-24T14:09:25"/>
    <n v="1422489694"/>
    <d v="2015-08-25T14:09:25"/>
    <x v="523"/>
    <x v="1"/>
    <b v="0"/>
    <n v="3"/>
    <b v="0"/>
    <s v="technology/makerspaces"/>
    <n v="44"/>
    <x v="2"/>
    <s v="makerspaces"/>
  </r>
  <r>
    <n v="8.6250000000000007E-3"/>
    <n v="2680"/>
    <s v="iHeart Pillow"/>
    <s v="iHeartPillow, Connecting loved ones"/>
    <n v="32000"/>
    <n v="276"/>
    <x v="2"/>
    <s v="ES"/>
    <s v="EUR"/>
    <n v="1459915491"/>
    <d v="2015-02-27T19:01:34"/>
    <n v="1457327091"/>
    <d v="2015-01-28T19:01:34"/>
    <x v="37"/>
    <x v="1"/>
    <b v="0"/>
    <n v="4"/>
    <b v="0"/>
    <s v="technology/makerspaces"/>
    <n v="69"/>
    <x v="2"/>
    <s v="makerspaces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6-04-05T23:04:51"/>
    <n v="1402867750"/>
    <d v="2016-03-07T00:04:51"/>
    <x v="1427"/>
    <x v="3"/>
    <b v="0"/>
    <n v="2"/>
    <b v="0"/>
    <s v="food/food trucks"/>
    <n v="27.5"/>
    <x v="7"/>
    <s v="food trucks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07-10T16:29:10"/>
    <n v="1413838540"/>
    <d v="2014-06-15T16:29:10"/>
    <x v="947"/>
    <x v="4"/>
    <b v="0"/>
    <n v="20"/>
    <b v="0"/>
    <s v="food/food trucks"/>
    <n v="84.9"/>
    <x v="7"/>
    <s v="food trucks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4-11-22T00:59:00"/>
    <n v="1422641240"/>
    <d v="2014-10-20T15:55:40"/>
    <x v="47"/>
    <x v="4"/>
    <b v="0"/>
    <n v="3"/>
    <b v="0"/>
    <s v="food/food trucks"/>
    <n v="12"/>
    <x v="7"/>
    <s v="food trucks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5-03-01T13:07:20"/>
    <n v="1404165425"/>
    <d v="2015-01-30T13:07:20"/>
    <x v="870"/>
    <x v="1"/>
    <b v="0"/>
    <n v="4"/>
    <b v="0"/>
    <s v="food/food trucks"/>
    <n v="200"/>
    <x v="7"/>
    <s v="food trucks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4-08-09T16:57:05"/>
    <n v="1424968930"/>
    <d v="2014-06-30T16:57:05"/>
    <x v="1149"/>
    <x v="4"/>
    <b v="0"/>
    <n v="1"/>
    <b v="0"/>
    <s v="food/food trucks"/>
    <n v="10"/>
    <x v="7"/>
    <s v="food trucks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5-04-27T10:42:10"/>
    <n v="1410391423"/>
    <d v="2015-02-26T11:42:10"/>
    <x v="1309"/>
    <x v="1"/>
    <b v="0"/>
    <n v="0"/>
    <b v="0"/>
    <s v="food/food trucks"/>
    <e v="#DIV/0!"/>
    <x v="7"/>
    <s v="food trucks"/>
  </r>
  <r>
    <n v="0"/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4-09-30T18:23:43"/>
    <n v="1432999318"/>
    <d v="2014-09-10T18:23:43"/>
    <x v="1037"/>
    <x v="4"/>
    <b v="0"/>
    <n v="0"/>
    <b v="0"/>
    <s v="food/food trucks"/>
    <e v="#DIV/0!"/>
    <x v="7"/>
    <s v="food trucks"/>
  </r>
  <r>
    <n v="1.48E-3"/>
    <n v="2688"/>
    <s v="Mac N Cheez Food Truck"/>
    <s v="The amazing gourmet Mac N Cheez Food Truck Campaigne!"/>
    <n v="50000"/>
    <n v="74"/>
    <x v="2"/>
    <s v="US"/>
    <s v="USD"/>
    <n v="1424746800"/>
    <d v="2015-06-29T10:21:58"/>
    <n v="1422067870"/>
    <d v="2015-05-30T10:21:58"/>
    <x v="861"/>
    <x v="1"/>
    <b v="0"/>
    <n v="14"/>
    <b v="0"/>
    <s v="food/food trucks"/>
    <n v="5.2857142857142856"/>
    <x v="7"/>
    <s v="food trucks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5-02-23T22:00:00"/>
    <n v="1467327890"/>
    <d v="2015-01-23T21:51:10"/>
    <x v="864"/>
    <x v="1"/>
    <b v="0"/>
    <n v="1"/>
    <b v="0"/>
    <s v="food/food trucks"/>
    <n v="1"/>
    <x v="7"/>
    <s v="food trucks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6-07-30T18:04:50"/>
    <n v="1429410676"/>
    <d v="2016-06-30T18:04:50"/>
    <x v="1423"/>
    <x v="3"/>
    <b v="0"/>
    <n v="118"/>
    <b v="0"/>
    <s v="food/food trucks"/>
    <n v="72.762711864406782"/>
    <x v="7"/>
    <s v="food trucks"/>
  </r>
  <r>
    <n v="5.3846153846153844E-4"/>
    <n v="2691"/>
    <s v="Cook"/>
    <s v="A Great New local Food Truck serving up ethnic fusion inspired eats in Ottawa."/>
    <n v="65000"/>
    <n v="35"/>
    <x v="2"/>
    <s v="CA"/>
    <s v="CAD"/>
    <n v="1431278557"/>
    <d v="2015-06-02T21:31:16"/>
    <n v="1427390557"/>
    <d v="2015-04-18T21:31:16"/>
    <x v="1428"/>
    <x v="1"/>
    <b v="0"/>
    <n v="2"/>
    <b v="0"/>
    <s v="food/food trucks"/>
    <n v="17.5"/>
    <x v="7"/>
    <s v="food trucks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5-10T12:22:37"/>
    <n v="1424678460"/>
    <d v="2015-03-26T12:22:37"/>
    <x v="56"/>
    <x v="1"/>
    <b v="0"/>
    <n v="1"/>
    <b v="0"/>
    <s v="food/food trucks"/>
    <n v="25"/>
    <x v="7"/>
    <s v="food trucks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5-03-25T02:01:00"/>
    <n v="1405307966"/>
    <d v="2015-02-23T03:01:00"/>
    <x v="298"/>
    <x v="1"/>
    <b v="0"/>
    <n v="3"/>
    <b v="0"/>
    <s v="food/food trucks"/>
    <n v="13.333333333333334"/>
    <x v="7"/>
    <s v="food trucks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8-12T22:19:26"/>
    <n v="1409109739"/>
    <d v="2014-07-13T22:19:26"/>
    <x v="1088"/>
    <x v="4"/>
    <b v="0"/>
    <n v="1"/>
    <b v="0"/>
    <s v="food/food trucks"/>
    <n v="1"/>
    <x v="7"/>
    <s v="food trucks"/>
  </r>
  <r>
    <n v="4.7333333333333333E-3"/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4-09-25T22:22:19"/>
    <n v="1423801318"/>
    <d v="2014-08-26T22:22:19"/>
    <x v="549"/>
    <x v="4"/>
    <b v="0"/>
    <n v="3"/>
    <b v="0"/>
    <s v="food/food trucks"/>
    <n v="23.666666666666668"/>
    <x v="7"/>
    <s v="food trucks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5-04-13T22:21:58"/>
    <n v="1416600960"/>
    <d v="2015-02-12T23:21:58"/>
    <x v="141"/>
    <x v="1"/>
    <b v="0"/>
    <n v="38"/>
    <b v="0"/>
    <s v="food/food trucks"/>
    <n v="89.21052631578948"/>
    <x v="7"/>
    <s v="food trucks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4-12-25T15:16:00"/>
    <n v="1435876423"/>
    <d v="2014-11-21T15:16:00"/>
    <x v="1028"/>
    <x v="4"/>
    <b v="0"/>
    <n v="52"/>
    <b v="0"/>
    <s v="food/food trucks"/>
    <n v="116.55769230769231"/>
    <x v="7"/>
    <s v="food trucks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5-08-02T17:00:00"/>
    <n v="1401312808"/>
    <d v="2015-07-02T17:33:43"/>
    <x v="136"/>
    <x v="1"/>
    <b v="0"/>
    <n v="2"/>
    <b v="0"/>
    <s v="food/food trucks"/>
    <n v="13.005000000000001"/>
    <x v="7"/>
    <s v="food trucks"/>
  </r>
  <r>
    <n v="0"/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6-27T16:33:28"/>
    <n v="1404941463"/>
    <d v="2014-05-28T16:33:28"/>
    <x v="1429"/>
    <x v="4"/>
    <b v="0"/>
    <n v="0"/>
    <b v="0"/>
    <s v="food/food trucks"/>
    <e v="#DIV/0!"/>
    <x v="7"/>
    <s v="food trucks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8-08T16:31:03"/>
    <n v="1408481972"/>
    <d v="2014-07-09T16:31:03"/>
    <x v="601"/>
    <x v="4"/>
    <b v="0"/>
    <n v="4"/>
    <b v="0"/>
    <s v="food/food trucks"/>
    <n v="17.5"/>
    <x v="7"/>
    <s v="food trucks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4-09-18T15:59:32"/>
    <n v="1488911734"/>
    <d v="2014-08-19T15:59:32"/>
    <x v="1260"/>
    <x v="4"/>
    <b v="0"/>
    <n v="46"/>
    <b v="0"/>
    <s v="theater/spaces"/>
    <n v="34.130434782608695"/>
    <x v="1"/>
    <s v="spaces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7T12:35:34"/>
    <n v="1488827677"/>
    <d v="2017-03-07T13:35:34"/>
    <x v="1109"/>
    <x v="2"/>
    <b v="1"/>
    <n v="26"/>
    <b v="0"/>
    <s v="theater/spaces"/>
    <n v="132.34615384615384"/>
    <x v="1"/>
    <s v="spaces"/>
  </r>
  <r>
    <n v="1.0375000000000001"/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4-05T13:14:37"/>
    <n v="1485016430"/>
    <d v="2017-03-06T14:14:37"/>
    <x v="1114"/>
    <x v="2"/>
    <b v="0"/>
    <n v="45"/>
    <b v="0"/>
    <s v="theater/spaces"/>
    <n v="922.22222222222217"/>
    <x v="1"/>
    <s v="spaces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3-22T10:33:50"/>
    <n v="1487709714"/>
    <d v="2017-01-21T11:33:50"/>
    <x v="1029"/>
    <x v="2"/>
    <b v="0"/>
    <n v="7"/>
    <b v="0"/>
    <s v="theater/spaces"/>
    <n v="163.57142857142858"/>
    <x v="1"/>
    <s v="spaces"/>
  </r>
  <r>
    <n v="0.10539393939393939"/>
    <n v="2705"/>
    <s v="Fischer Theatre Marquee"/>
    <s v="Help light the lights at the historic Fischer Theatre in Danville, IL."/>
    <n v="16500"/>
    <n v="1739"/>
    <x v="3"/>
    <s v="US"/>
    <s v="USD"/>
    <n v="1490389158"/>
    <d v="2017-04-05T14:41:54"/>
    <n v="1486504758"/>
    <d v="2017-02-21T15:41:54"/>
    <x v="1111"/>
    <x v="2"/>
    <b v="0"/>
    <n v="8"/>
    <b v="0"/>
    <s v="theater/spaces"/>
    <n v="217.375"/>
    <x v="1"/>
    <s v="spaces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7-03-24T15:59:18"/>
    <n v="1410937483"/>
    <d v="2017-02-07T16:59:18"/>
    <x v="1103"/>
    <x v="2"/>
    <b v="1"/>
    <n v="263"/>
    <b v="1"/>
    <s v="theater/spaces"/>
    <n v="149.44486692015209"/>
    <x v="1"/>
    <s v="spaces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4-10-16T01:59:00"/>
    <n v="1367088443"/>
    <d v="2014-09-17T02:04:43"/>
    <x v="179"/>
    <x v="4"/>
    <b v="1"/>
    <n v="394"/>
    <b v="1"/>
    <s v="theater/spaces"/>
    <n v="71.237487309644663"/>
    <x v="1"/>
    <s v="spaces"/>
  </r>
  <r>
    <n v="2.3321535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3-05-27T01:59:00"/>
    <n v="1463935526"/>
    <d v="2013-04-27T13:47:23"/>
    <x v="1430"/>
    <x v="5"/>
    <b v="1"/>
    <n v="1049"/>
    <b v="1"/>
    <s v="theater/spaces"/>
    <n v="44.464318398474738"/>
    <x v="1"/>
    <s v="spaces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07-21T11:45:26"/>
    <n v="1472528141"/>
    <d v="2016-05-22T11:45:26"/>
    <x v="1431"/>
    <x v="3"/>
    <b v="1"/>
    <n v="308"/>
    <b v="1"/>
    <s v="theater/spaces"/>
    <n v="164.94480519480518"/>
    <x v="1"/>
    <s v="spaces"/>
  </r>
  <r>
    <n v="1.5390035000000002"/>
    <n v="2710"/>
    <s v="House of Yes"/>
    <s v="Building Brooklyn's own creative venue for circus, theater and events of all types."/>
    <n v="60000"/>
    <n v="92340.21"/>
    <x v="0"/>
    <s v="US"/>
    <s v="USD"/>
    <n v="1407549600"/>
    <d v="2016-10-03T22:59:00"/>
    <n v="1404797428"/>
    <d v="2016-08-29T22:35:41"/>
    <x v="774"/>
    <x v="3"/>
    <b v="1"/>
    <n v="1088"/>
    <b v="1"/>
    <s v="theater/spaces"/>
    <n v="84.871516544117654"/>
    <x v="1"/>
    <s v="spaces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8-08T21:00:00"/>
    <n v="1400694790"/>
    <d v="2014-07-08T00:30:28"/>
    <x v="4"/>
    <x v="4"/>
    <b v="1"/>
    <n v="73"/>
    <b v="1"/>
    <s v="theater/spaces"/>
    <n v="53.945205479452056"/>
    <x v="1"/>
    <s v="spaces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4-06-20T17:01:00"/>
    <n v="1370568560"/>
    <d v="2014-05-21T12:53:10"/>
    <x v="328"/>
    <x v="4"/>
    <b v="1"/>
    <n v="143"/>
    <b v="1"/>
    <s v="theater/spaces"/>
    <n v="50.531468531468533"/>
    <x v="1"/>
    <s v="spaces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3-07-13T13:00:00"/>
    <n v="1447515684"/>
    <d v="2013-06-06T20:29:20"/>
    <x v="1432"/>
    <x v="5"/>
    <b v="1"/>
    <n v="1420"/>
    <b v="1"/>
    <s v="theater/spaces"/>
    <n v="108.00140845070422"/>
    <x v="1"/>
    <s v="spaces"/>
  </r>
  <r>
    <n v="1.1635599999999999"/>
    <n v="2714"/>
    <s v="The Crane Theater"/>
    <s v="The Crane will be the new home for independent theater in Northeast Minneapolis"/>
    <n v="25000"/>
    <n v="29089"/>
    <x v="0"/>
    <s v="US"/>
    <s v="USD"/>
    <n v="1476486000"/>
    <d v="2015-12-24T10:41:24"/>
    <n v="1474040596"/>
    <d v="2015-11-14T10:41:24"/>
    <x v="1322"/>
    <x v="1"/>
    <b v="1"/>
    <n v="305"/>
    <b v="1"/>
    <s v="theater/spaces"/>
    <n v="95.373770491803285"/>
    <x v="1"/>
    <s v="spaces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10-14T18:00:00"/>
    <n v="1453109628"/>
    <d v="2016-09-16T10:43:16"/>
    <x v="1433"/>
    <x v="3"/>
    <b v="1"/>
    <n v="551"/>
    <b v="1"/>
    <s v="theater/spaces"/>
    <n v="57.631016333938291"/>
    <x v="1"/>
    <s v="spaces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6-02-21T04:33:48"/>
    <n v="1441699193"/>
    <d v="2016-01-18T04:33:48"/>
    <x v="938"/>
    <x v="3"/>
    <b v="1"/>
    <n v="187"/>
    <b v="1"/>
    <s v="theater/spaces"/>
    <n v="64.160481283422456"/>
    <x v="1"/>
    <s v="spaces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5-10-08T02:59:53"/>
    <n v="1414015049"/>
    <d v="2015-09-08T02:59:53"/>
    <x v="187"/>
    <x v="1"/>
    <b v="1"/>
    <n v="325"/>
    <b v="1"/>
    <s v="theater/spaces"/>
    <n v="92.387692307692305"/>
    <x v="1"/>
    <s v="spaces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4-12-06T17:57:29"/>
    <n v="1459865945"/>
    <d v="2014-10-22T16:57:29"/>
    <x v="323"/>
    <x v="4"/>
    <b v="1"/>
    <n v="148"/>
    <b v="1"/>
    <s v="theater/spaces"/>
    <n v="125.97972972972973"/>
    <x v="1"/>
    <s v="spaces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5-03T18:00:00"/>
    <n v="1455756294"/>
    <d v="2016-04-05T09:19:05"/>
    <x v="1287"/>
    <x v="3"/>
    <b v="0"/>
    <n v="69"/>
    <b v="1"/>
    <s v="theater/spaces"/>
    <n v="94.637681159420296"/>
    <x v="1"/>
    <s v="spaces"/>
  </r>
  <r>
    <n v="1.1812400000000001"/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04-17T18:44:54"/>
    <n v="1476270653"/>
    <d v="2016-02-17T19:44:54"/>
    <x v="352"/>
    <x v="3"/>
    <b v="0"/>
    <n v="173"/>
    <b v="1"/>
    <s v="theater/spaces"/>
    <n v="170.69942196531792"/>
    <x v="1"/>
    <s v="spaces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6-11-11T07:10:53"/>
    <n v="1375880598"/>
    <d v="2016-10-12T06:10:53"/>
    <x v="1350"/>
    <x v="3"/>
    <b v="0"/>
    <n v="269"/>
    <b v="1"/>
    <s v="technology/hardware"/>
    <n v="40.762081784386616"/>
    <x v="2"/>
    <s v="hardware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3-09-06T14:00:00"/>
    <n v="1480538053"/>
    <d v="2013-08-07T08:03:18"/>
    <x v="1434"/>
    <x v="5"/>
    <b v="0"/>
    <n v="185"/>
    <b v="1"/>
    <s v="technology/hardware"/>
    <n v="68.254054054054052"/>
    <x v="2"/>
    <s v="hardware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7-01-29T15:34:13"/>
    <n v="1414872488"/>
    <d v="2016-11-30T15:34:13"/>
    <x v="965"/>
    <x v="3"/>
    <b v="0"/>
    <n v="176"/>
    <b v="1"/>
    <s v="technology/hardware"/>
    <n v="95.48863636363636"/>
    <x v="2"/>
    <s v="hardware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4-12-31T16:08:08"/>
    <n v="1436860259"/>
    <d v="2014-11-01T15:08:08"/>
    <x v="433"/>
    <x v="4"/>
    <b v="0"/>
    <n v="1019"/>
    <b v="1"/>
    <s v="technology/hardware"/>
    <n v="7.1902649656526005"/>
    <x v="2"/>
    <s v="hardware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5-08-15T02:50:59"/>
    <n v="1484070735"/>
    <d v="2015-07-14T02:50:59"/>
    <x v="544"/>
    <x v="1"/>
    <b v="0"/>
    <n v="113"/>
    <b v="1"/>
    <s v="technology/hardware"/>
    <n v="511.65486725663715"/>
    <x v="2"/>
    <s v="hardware"/>
  </r>
  <r>
    <n v="1.05745"/>
    <n v="2726"/>
    <s v="Krimston TWO - Dual SIM case for iPhone"/>
    <s v="Krimston TWO: iPhone Dual SIM Case"/>
    <n v="100000"/>
    <n v="105745"/>
    <x v="0"/>
    <s v="US"/>
    <s v="USD"/>
    <n v="1461333311"/>
    <d v="2017-03-01T12:52:15"/>
    <n v="1458741311"/>
    <d v="2017-01-10T12:52:15"/>
    <x v="744"/>
    <x v="2"/>
    <b v="0"/>
    <n v="404"/>
    <b v="1"/>
    <s v="technology/hardware"/>
    <n v="261.74504950495049"/>
    <x v="2"/>
    <s v="hardware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6-04-22T08:55:11"/>
    <n v="1436804063"/>
    <d v="2016-03-23T08:55:11"/>
    <x v="679"/>
    <x v="3"/>
    <b v="0"/>
    <n v="707"/>
    <b v="1"/>
    <s v="technology/hardware"/>
    <n v="69.760961810466767"/>
    <x v="2"/>
    <s v="hardware"/>
  </r>
  <r>
    <n v="2.0182666666666669"/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08-07T11:14:23"/>
    <n v="1448461434"/>
    <d v="2015-07-13T11:14:23"/>
    <x v="533"/>
    <x v="1"/>
    <b v="0"/>
    <n v="392"/>
    <b v="1"/>
    <s v="technology/hardware"/>
    <n v="77.229591836734699"/>
    <x v="2"/>
    <s v="hardware"/>
  </r>
  <r>
    <n v="1.0444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12-30T09:23:54"/>
    <n v="1427867197"/>
    <d v="2015-11-25T09:23:54"/>
    <x v="53"/>
    <x v="1"/>
    <b v="0"/>
    <n v="23"/>
    <b v="1"/>
    <s v="technology/hardware"/>
    <n v="340.56521739130437"/>
    <x v="2"/>
    <s v="hardware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5-05-01T00:46:37"/>
    <n v="1363611575"/>
    <d v="2015-04-01T00:46:37"/>
    <x v="1118"/>
    <x v="1"/>
    <b v="0"/>
    <n v="682"/>
    <b v="1"/>
    <s v="technology/hardware"/>
    <n v="67.417903225806455"/>
    <x v="2"/>
    <s v="hardware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3-04-22T07:59:35"/>
    <n v="1408624622"/>
    <d v="2013-03-18T07:59:35"/>
    <x v="1242"/>
    <x v="5"/>
    <b v="0"/>
    <n v="37"/>
    <b v="1"/>
    <s v="technology/hardware"/>
    <n v="845.70270270270271"/>
    <x v="2"/>
    <s v="hardware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4-10-17T23:00:00"/>
    <n v="1366917828"/>
    <d v="2014-08-21T07:37:02"/>
    <x v="1435"/>
    <x v="4"/>
    <b v="0"/>
    <n v="146"/>
    <b v="1"/>
    <s v="technology/hardware"/>
    <n v="97.191780821917803"/>
    <x v="2"/>
    <s v="hardware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3-05-27T19:00:00"/>
    <n v="1423463574"/>
    <d v="2013-04-25T14:23:48"/>
    <x v="1046"/>
    <x v="5"/>
    <b v="0"/>
    <n v="119"/>
    <b v="1"/>
    <s v="technology/hardware"/>
    <n v="451.84033613445376"/>
    <x v="2"/>
    <s v="hardware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5-04-10T00:32:54"/>
    <n v="1473782592"/>
    <d v="2015-02-09T01:32:54"/>
    <x v="795"/>
    <x v="1"/>
    <b v="0"/>
    <n v="163"/>
    <b v="1"/>
    <s v="technology/hardware"/>
    <n v="138.66871165644173"/>
    <x v="2"/>
    <s v="hardware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6-10-13T16:59:00"/>
    <n v="1360551250"/>
    <d v="2016-09-13T11:03:12"/>
    <x v="944"/>
    <x v="3"/>
    <b v="0"/>
    <n v="339"/>
    <b v="1"/>
    <s v="technology/hardware"/>
    <n v="21.640147492625371"/>
    <x v="2"/>
    <s v="hardware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3-03-13T15:00:00"/>
    <n v="1395676773"/>
    <d v="2013-02-10T21:54:10"/>
    <x v="1436"/>
    <x v="5"/>
    <b v="0"/>
    <n v="58"/>
    <b v="1"/>
    <s v="technology/hardware"/>
    <n v="169.51724137931035"/>
    <x v="2"/>
    <s v="hardware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4-23T10:59:33"/>
    <n v="1386108087"/>
    <d v="2014-03-24T10:59:33"/>
    <x v="843"/>
    <x v="4"/>
    <b v="0"/>
    <n v="456"/>
    <b v="1"/>
    <s v="technology/hardware"/>
    <n v="161.88210526315791"/>
    <x v="2"/>
    <s v="hardware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4-01-15T14:00:00"/>
    <n v="1473218804"/>
    <d v="2013-12-03T17:01:27"/>
    <x v="246"/>
    <x v="5"/>
    <b v="0"/>
    <n v="15"/>
    <b v="1"/>
    <s v="technology/hardware"/>
    <n v="493.13333333333333"/>
    <x v="2"/>
    <s v="hardware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6-11-05T22:26:44"/>
    <n v="1395436717"/>
    <d v="2016-09-06T22:26:44"/>
    <x v="762"/>
    <x v="3"/>
    <b v="0"/>
    <n v="191"/>
    <b v="1"/>
    <s v="technology/hardware"/>
    <n v="22.120418848167539"/>
    <x v="2"/>
    <s v="hardware"/>
  </r>
  <r>
    <n v="1.0333333333333334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4-05-05T16:18:37"/>
    <n v="1423529152"/>
    <d v="2014-03-21T16:18:37"/>
    <x v="52"/>
    <x v="4"/>
    <b v="0"/>
    <n v="17"/>
    <b v="1"/>
    <s v="technology/hardware"/>
    <n v="18.235294117647058"/>
    <x v="2"/>
    <s v="hardware"/>
  </r>
  <r>
    <n v="4.3750000000000004E-3"/>
    <n v="2741"/>
    <s v="Mrs. Brown and Her Lost Puppy."/>
    <s v="Help me publish my 1st children's book as an aspiring author!"/>
    <n v="8000"/>
    <n v="35"/>
    <x v="2"/>
    <s v="US"/>
    <s v="USD"/>
    <n v="1413770820"/>
    <d v="2015-03-11T18:45:52"/>
    <n v="1412005602"/>
    <d v="2015-02-09T19:45:52"/>
    <x v="795"/>
    <x v="1"/>
    <b v="0"/>
    <n v="4"/>
    <b v="0"/>
    <s v="publishing/children's books"/>
    <n v="8.75"/>
    <x v="3"/>
    <s v="children's books"/>
  </r>
  <r>
    <n v="0.29239999999999999"/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4-10-19T21:07:00"/>
    <n v="1335892587"/>
    <d v="2014-09-29T10:46:42"/>
    <x v="180"/>
    <x v="4"/>
    <b v="0"/>
    <n v="18"/>
    <b v="0"/>
    <s v="publishing/children's books"/>
    <n v="40.611111111111114"/>
    <x v="3"/>
    <s v="children's books"/>
  </r>
  <r>
    <n v="0"/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2-05-15T12:16:27"/>
    <n v="1474271607"/>
    <d v="2012-05-01T12:16:27"/>
    <x v="1437"/>
    <x v="6"/>
    <b v="0"/>
    <n v="0"/>
    <b v="0"/>
    <s v="publishing/children's books"/>
    <e v="#DIV/0!"/>
    <x v="3"/>
    <s v="children's books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6-10-19T02:53:27"/>
    <n v="1327886998"/>
    <d v="2016-09-19T02:53:27"/>
    <x v="495"/>
    <x v="3"/>
    <b v="0"/>
    <n v="22"/>
    <b v="0"/>
    <s v="publishing/children's books"/>
    <n v="37.954545454545453"/>
    <x v="3"/>
    <s v="children's books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2-28T20:29:58"/>
    <n v="1337125368"/>
    <d v="2012-01-29T20:29:58"/>
    <x v="725"/>
    <x v="6"/>
    <b v="0"/>
    <n v="49"/>
    <b v="0"/>
    <s v="publishing/children's books"/>
    <n v="35.734693877551024"/>
    <x v="3"/>
    <s v="children's books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2-07-14T18:42:48"/>
    <n v="1406745911"/>
    <d v="2012-05-15T18:42:48"/>
    <x v="1438"/>
    <x v="6"/>
    <b v="0"/>
    <n v="19"/>
    <b v="0"/>
    <s v="publishing/children's books"/>
    <n v="42.157894736842103"/>
    <x v="3"/>
    <s v="children's books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4-08-29T13:45:11"/>
    <n v="1337095997"/>
    <d v="2014-07-30T13:45:11"/>
    <x v="458"/>
    <x v="4"/>
    <b v="0"/>
    <n v="4"/>
    <b v="0"/>
    <s v="publishing/children's books"/>
    <n v="35"/>
    <x v="3"/>
    <s v="children's books"/>
  </r>
  <r>
    <n v="1.06E-2"/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2-06-15T22:10:00"/>
    <n v="1470243802"/>
    <d v="2012-05-15T10:33:17"/>
    <x v="1438"/>
    <x v="6"/>
    <b v="0"/>
    <n v="4"/>
    <b v="0"/>
    <s v="publishing/children's books"/>
    <n v="13.25"/>
    <x v="3"/>
    <s v="children's books"/>
  </r>
  <r>
    <n v="1.0999999999999999E-2"/>
    <n v="2749"/>
    <s v="A Tree is a Tree, no matter what you see.  CHILDREN'S BOOK"/>
    <s v="Self-publishing my children's book."/>
    <n v="10000"/>
    <n v="110"/>
    <x v="2"/>
    <s v="US"/>
    <s v="USD"/>
    <n v="1428171037"/>
    <d v="2016-09-02T12:03:22"/>
    <n v="1425582637"/>
    <d v="2016-08-03T12:03:22"/>
    <x v="316"/>
    <x v="3"/>
    <b v="0"/>
    <n v="2"/>
    <b v="0"/>
    <s v="publishing/children's books"/>
    <n v="55"/>
    <x v="3"/>
    <s v="children's books"/>
  </r>
  <r>
    <n v="0"/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5-04-04T13:10:37"/>
    <n v="1340055345"/>
    <d v="2015-03-05T14:10:37"/>
    <x v="36"/>
    <x v="1"/>
    <b v="0"/>
    <n v="0"/>
    <b v="0"/>
    <s v="publishing/children's books"/>
    <e v="#DIV/0!"/>
    <x v="3"/>
    <s v="children's books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2-06-30T15:00:00"/>
    <n v="1397855842"/>
    <d v="2012-06-18T16:35:45"/>
    <x v="336"/>
    <x v="6"/>
    <b v="0"/>
    <n v="0"/>
    <b v="0"/>
    <s v="publishing/children's books"/>
    <e v="#DIV/0!"/>
    <x v="3"/>
    <s v="children's books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4-06-17T16:17:22"/>
    <n v="1320776504"/>
    <d v="2014-04-18T16:17:22"/>
    <x v="1439"/>
    <x v="4"/>
    <b v="0"/>
    <n v="14"/>
    <b v="0"/>
    <s v="publishing/children's books"/>
    <n v="39.285714285714285"/>
    <x v="3"/>
    <s v="children's books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1-12-18T13:21:44"/>
    <n v="1343425023"/>
    <d v="2011-11-08T13:21:44"/>
    <x v="1440"/>
    <x v="7"/>
    <b v="0"/>
    <n v="8"/>
    <b v="0"/>
    <s v="publishing/children's books"/>
    <n v="47.5"/>
    <x v="3"/>
    <s v="children's books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2-08-26T16:37:03"/>
    <n v="1407856551"/>
    <d v="2012-07-27T16:37:03"/>
    <x v="1441"/>
    <x v="6"/>
    <b v="0"/>
    <n v="0"/>
    <b v="0"/>
    <s v="publishing/children's books"/>
    <e v="#DIV/0!"/>
    <x v="3"/>
    <s v="children's books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4-09-11T10:15:51"/>
    <n v="1425927527"/>
    <d v="2014-08-12T10:15:51"/>
    <x v="372"/>
    <x v="4"/>
    <b v="0"/>
    <n v="15"/>
    <b v="0"/>
    <s v="publishing/children's books"/>
    <n v="17.333333333333332"/>
    <x v="3"/>
    <s v="children's books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5-04-08T13:58:47"/>
    <n v="1386884201"/>
    <d v="2015-03-09T13:58:47"/>
    <x v="163"/>
    <x v="1"/>
    <b v="0"/>
    <n v="33"/>
    <b v="0"/>
    <s v="publishing/children's books"/>
    <n v="31.757575757575758"/>
    <x v="3"/>
    <s v="children's books"/>
  </r>
  <r>
    <n v="6.6666666666666671E-3"/>
    <n v="2757"/>
    <s v="C is for Crooked"/>
    <s v="A children's letter book that Lampoons Hillary Clinton"/>
    <n v="1500"/>
    <n v="10"/>
    <x v="2"/>
    <s v="US"/>
    <s v="USD"/>
    <n v="1470498332"/>
    <d v="2014-01-11T16:36:41"/>
    <n v="1469202332"/>
    <d v="2013-12-12T16:36:41"/>
    <x v="432"/>
    <x v="5"/>
    <b v="0"/>
    <n v="2"/>
    <b v="0"/>
    <s v="publishing/children's books"/>
    <n v="5"/>
    <x v="3"/>
    <s v="children's books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08-06T10:45:32"/>
    <n v="1474886183"/>
    <d v="2016-07-22T10:45:32"/>
    <x v="1312"/>
    <x v="3"/>
    <b v="0"/>
    <n v="6"/>
    <b v="0"/>
    <s v="publishing/children's books"/>
    <n v="39"/>
    <x v="3"/>
    <s v="children's books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10-10T05:36:23"/>
    <n v="1464943666"/>
    <d v="2016-09-26T05:36:23"/>
    <x v="566"/>
    <x v="3"/>
    <b v="0"/>
    <n v="2"/>
    <b v="0"/>
    <s v="publishing/children's books"/>
    <n v="52.5"/>
    <x v="3"/>
    <s v="children's books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6-07-16T03:47:46"/>
    <n v="1369134258"/>
    <d v="2016-06-03T03:47:46"/>
    <x v="983"/>
    <x v="3"/>
    <b v="0"/>
    <n v="0"/>
    <b v="0"/>
    <s v="publishing/children's books"/>
    <e v="#DIV/0!"/>
    <x v="3"/>
    <s v="children's books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6-20T06:04:18"/>
    <n v="1354584693"/>
    <d v="2013-05-21T06:04:18"/>
    <x v="1328"/>
    <x v="5"/>
    <b v="0"/>
    <n v="4"/>
    <b v="0"/>
    <s v="publishing/children's books"/>
    <n v="9"/>
    <x v="3"/>
    <s v="children's books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3-01-02T20:31:33"/>
    <n v="1326934395"/>
    <d v="2012-12-03T20:31:33"/>
    <x v="591"/>
    <x v="6"/>
    <b v="0"/>
    <n v="1"/>
    <b v="0"/>
    <s v="publishing/children's books"/>
    <n v="25"/>
    <x v="3"/>
    <s v="children's books"/>
  </r>
  <r>
    <n v="2.2842639593908631E-3"/>
    <n v="2763"/>
    <s v="My Christmas Star"/>
    <s v="How Santa finds childrens homes without getting lost by following certain stars."/>
    <n v="39400"/>
    <n v="90"/>
    <x v="2"/>
    <s v="US"/>
    <s v="USD"/>
    <n v="1369403684"/>
    <d v="2012-03-18T18:53:15"/>
    <n v="1365515684"/>
    <d v="2012-01-18T19:53:15"/>
    <x v="1150"/>
    <x v="6"/>
    <b v="0"/>
    <n v="3"/>
    <b v="0"/>
    <s v="publishing/children's books"/>
    <n v="30"/>
    <x v="3"/>
    <s v="children's books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3-05-24T08:54:44"/>
    <n v="1335855631"/>
    <d v="2013-04-09T08:54:44"/>
    <x v="1380"/>
    <x v="5"/>
    <b v="0"/>
    <n v="4"/>
    <b v="0"/>
    <s v="publishing/children's books"/>
    <n v="11.25"/>
    <x v="3"/>
    <s v="children's books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05-30T14:00:00"/>
    <n v="1350050028"/>
    <d v="2012-05-01T02:00:31"/>
    <x v="1437"/>
    <x v="6"/>
    <b v="0"/>
    <n v="0"/>
    <b v="0"/>
    <s v="publishing/children's books"/>
    <e v="#DIV/0!"/>
    <x v="3"/>
    <s v="children's books"/>
  </r>
  <r>
    <n v="0.02"/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2-10-28T08:53:48"/>
    <n v="1310486518"/>
    <d v="2012-10-12T08:53:48"/>
    <x v="1070"/>
    <x v="6"/>
    <b v="0"/>
    <n v="4"/>
    <b v="0"/>
    <s v="publishing/children's books"/>
    <n v="25"/>
    <x v="3"/>
    <s v="children's books"/>
  </r>
  <r>
    <n v="8.5000000000000006E-3"/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1-08-11T11:01:58"/>
    <n v="1434582050"/>
    <d v="2011-07-12T11:01:58"/>
    <x v="1442"/>
    <x v="7"/>
    <b v="0"/>
    <n v="3"/>
    <b v="0"/>
    <s v="publishing/children's books"/>
    <n v="11.333333333333334"/>
    <x v="3"/>
    <s v="children's books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5-08-16T18:00:50"/>
    <n v="1330440323"/>
    <d v="2015-06-17T18:00:50"/>
    <x v="952"/>
    <x v="1"/>
    <b v="0"/>
    <n v="34"/>
    <b v="0"/>
    <s v="publishing/children's books"/>
    <n v="29.470588235294116"/>
    <x v="3"/>
    <s v="children's books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2-03-29T08:45:23"/>
    <n v="1397677790"/>
    <d v="2012-02-28T09:45:23"/>
    <x v="1443"/>
    <x v="6"/>
    <b v="0"/>
    <n v="2"/>
    <b v="0"/>
    <s v="publishing/children's books"/>
    <n v="1"/>
    <x v="3"/>
    <s v="children's books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6-05T14:49:50"/>
    <n v="1392569730"/>
    <d v="2014-04-16T14:49:50"/>
    <x v="357"/>
    <x v="4"/>
    <b v="0"/>
    <n v="33"/>
    <b v="0"/>
    <s v="publishing/children's books"/>
    <n v="63.098484848484851"/>
    <x v="3"/>
    <s v="children's books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4-03-18T10:55:30"/>
    <n v="1355489140"/>
    <d v="2014-02-16T11:55:30"/>
    <x v="1444"/>
    <x v="4"/>
    <b v="0"/>
    <n v="0"/>
    <b v="0"/>
    <s v="publishing/children's books"/>
    <e v="#DIV/0!"/>
    <x v="3"/>
    <s v="children's books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02-01T12:00:00"/>
    <n v="1379710294"/>
    <d v="2012-12-14T07:45:40"/>
    <x v="1371"/>
    <x v="6"/>
    <b v="0"/>
    <n v="0"/>
    <b v="0"/>
    <s v="publishing/children's books"/>
    <e v="#DIV/0!"/>
    <x v="3"/>
    <s v="children's books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3-10-05T15:51:34"/>
    <n v="1460666721"/>
    <d v="2013-09-20T15:51:34"/>
    <x v="1445"/>
    <x v="5"/>
    <b v="0"/>
    <n v="1"/>
    <b v="0"/>
    <s v="publishing/children's books"/>
    <n v="1"/>
    <x v="3"/>
    <s v="children's books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6-04-24T15:45:21"/>
    <n v="1360119728"/>
    <d v="2016-04-14T15:45:21"/>
    <x v="536"/>
    <x v="3"/>
    <b v="0"/>
    <n v="13"/>
    <b v="0"/>
    <s v="publishing/children's books"/>
    <n v="43.846153846153847"/>
    <x v="3"/>
    <s v="children's books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3-03-07T22:02:08"/>
    <n v="1321402754"/>
    <d v="2013-02-05T22:02:08"/>
    <x v="736"/>
    <x v="5"/>
    <b v="0"/>
    <n v="2"/>
    <b v="0"/>
    <s v="publishing/children's books"/>
    <n v="75"/>
    <x v="3"/>
    <s v="children's books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1-12-15T19:19:14"/>
    <n v="1431414476"/>
    <d v="2011-11-15T19:19:14"/>
    <x v="218"/>
    <x v="7"/>
    <b v="0"/>
    <n v="36"/>
    <b v="0"/>
    <s v="publishing/children's books"/>
    <n v="45.972222222222221"/>
    <x v="3"/>
    <s v="children's books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6-12T02:07:56"/>
    <n v="1434557004"/>
    <d v="2015-05-12T02:07:56"/>
    <x v="1221"/>
    <x v="1"/>
    <b v="0"/>
    <n v="1"/>
    <b v="0"/>
    <s v="publishing/children's books"/>
    <n v="10"/>
    <x v="3"/>
    <s v="children's books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5-07-17T11:03:24"/>
    <n v="1406417306"/>
    <d v="2015-06-17T11:03:24"/>
    <x v="952"/>
    <x v="1"/>
    <b v="0"/>
    <n v="15"/>
    <b v="0"/>
    <s v="publishing/children's books"/>
    <n v="93.666666666666671"/>
    <x v="3"/>
    <s v="children's books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4-08-25T18:28:26"/>
    <n v="1445609021"/>
    <d v="2014-07-26T18:28:26"/>
    <x v="1311"/>
    <x v="4"/>
    <b v="0"/>
    <n v="1"/>
    <b v="0"/>
    <s v="publishing/children's books"/>
    <n v="53"/>
    <x v="3"/>
    <s v="children's books"/>
  </r>
  <r>
    <n v="0"/>
    <n v="2780"/>
    <s v="Travel with baby"/>
    <s v="Turn the World with my kids, and then write a book with the advice for traveling with baby"/>
    <n v="100000"/>
    <n v="0"/>
    <x v="2"/>
    <s v="IT"/>
    <s v="EUR"/>
    <n v="1489142688"/>
    <d v="2015-11-22T10:03:41"/>
    <n v="1486550688"/>
    <d v="2015-10-23T09:03:41"/>
    <x v="516"/>
    <x v="1"/>
    <b v="0"/>
    <n v="0"/>
    <b v="0"/>
    <s v="publishing/children's books"/>
    <e v="#DIV/0!"/>
    <x v="3"/>
    <s v="children's books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7-03-10T05:44:48"/>
    <n v="1421274954"/>
    <d v="2017-02-08T05:44:48"/>
    <x v="809"/>
    <x v="2"/>
    <b v="0"/>
    <n v="28"/>
    <b v="1"/>
    <s v="theater/plays"/>
    <n v="47"/>
    <x v="1"/>
    <s v="plays"/>
  </r>
  <r>
    <n v="1.2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2T02:00:00"/>
    <n v="1421964718"/>
    <d v="2015-01-14T17:35:54"/>
    <x v="974"/>
    <x v="1"/>
    <b v="0"/>
    <n v="18"/>
    <b v="1"/>
    <s v="theater/plays"/>
    <n v="66.666666666666671"/>
    <x v="1"/>
    <s v="plays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2-16T23:59:00"/>
    <n v="1428583846"/>
    <d v="2015-01-22T17:11:58"/>
    <x v="1126"/>
    <x v="1"/>
    <b v="0"/>
    <n v="61"/>
    <b v="1"/>
    <s v="theater/plays"/>
    <n v="18.770491803278688"/>
    <x v="1"/>
    <s v="plays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5-04-23T07:50:46"/>
    <n v="1412794443"/>
    <d v="2015-04-09T07:50:46"/>
    <x v="1344"/>
    <x v="1"/>
    <b v="0"/>
    <n v="108"/>
    <b v="1"/>
    <s v="theater/plays"/>
    <n v="66.111111111111114"/>
    <x v="1"/>
    <s v="plays"/>
  </r>
  <r>
    <n v="1.0468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4-10-29T13:54:03"/>
    <n v="1467865967"/>
    <d v="2014-10-08T13:54:03"/>
    <x v="1446"/>
    <x v="4"/>
    <b v="0"/>
    <n v="142"/>
    <b v="1"/>
    <s v="theater/plays"/>
    <n v="36.859154929577464"/>
    <x v="1"/>
    <s v="plays"/>
  </r>
  <r>
    <n v="1.1783999999999999"/>
    <n v="2786"/>
    <s v="Fierce"/>
    <s v="A heart-melting farce about sex, art and the lovelorn lay-abouts of London-town."/>
    <n v="2500"/>
    <n v="2946"/>
    <x v="0"/>
    <s v="GB"/>
    <s v="GBP"/>
    <n v="1404913180"/>
    <d v="2016-08-05T16:00:00"/>
    <n v="1403703580"/>
    <d v="2016-07-06T23:32:47"/>
    <x v="1208"/>
    <x v="3"/>
    <b v="0"/>
    <n v="74"/>
    <b v="1"/>
    <s v="theater/plays"/>
    <n v="39.810810810810814"/>
    <x v="1"/>
    <s v="plays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09T08:39:40"/>
    <n v="1403066752"/>
    <d v="2014-06-25T08:39:40"/>
    <x v="575"/>
    <x v="4"/>
    <b v="0"/>
    <n v="38"/>
    <b v="1"/>
    <s v="theater/plays"/>
    <n v="31.5"/>
    <x v="1"/>
    <s v="plays"/>
  </r>
  <r>
    <n v="1.0249999999999999"/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4-07-17T23:45:52"/>
    <n v="1467219043"/>
    <d v="2014-06-17T23:45:52"/>
    <x v="15"/>
    <x v="4"/>
    <b v="0"/>
    <n v="20"/>
    <b v="1"/>
    <s v="theater/plays"/>
    <n v="102.5"/>
    <x v="1"/>
    <s v="plays"/>
  </r>
  <r>
    <n v="1.0116666666666667"/>
    <n v="2789"/>
    <s v="The Adventurers Club"/>
    <s v="BNT's Biggest Adventure So Far: Our 2015 full length production!"/>
    <n v="3000"/>
    <n v="3035"/>
    <x v="0"/>
    <s v="US"/>
    <s v="USD"/>
    <n v="1426132800"/>
    <d v="2016-07-29T11:50:43"/>
    <n v="1424477934"/>
    <d v="2016-06-29T11:50:43"/>
    <x v="1447"/>
    <x v="3"/>
    <b v="0"/>
    <n v="24"/>
    <b v="1"/>
    <s v="theater/plays"/>
    <n v="126.45833333333333"/>
    <x v="1"/>
    <s v="plays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3-11T23:00:00"/>
    <n v="1421101903"/>
    <d v="2015-02-20T19:18:54"/>
    <x v="500"/>
    <x v="1"/>
    <b v="0"/>
    <n v="66"/>
    <b v="1"/>
    <s v="theater/plays"/>
    <n v="47.878787878787875"/>
    <x v="1"/>
    <s v="plays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5-02-11T17:31:43"/>
    <n v="1470778559"/>
    <d v="2015-01-12T17:31:43"/>
    <x v="797"/>
    <x v="1"/>
    <b v="0"/>
    <n v="28"/>
    <b v="1"/>
    <s v="theater/plays"/>
    <n v="73.214285714285708"/>
    <x v="1"/>
    <s v="plays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6-09-08T23:00:00"/>
    <n v="1435469559"/>
    <d v="2016-08-09T16:35:59"/>
    <x v="385"/>
    <x v="3"/>
    <b v="0"/>
    <n v="24"/>
    <b v="1"/>
    <s v="theater/plays"/>
    <n v="89.666666666666671"/>
    <x v="1"/>
    <s v="plays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8-12T00:32:39"/>
    <n v="1434881005"/>
    <d v="2015-06-28T00:32:39"/>
    <x v="866"/>
    <x v="1"/>
    <b v="0"/>
    <n v="73"/>
    <b v="1"/>
    <s v="theater/plays"/>
    <n v="151.4623287671233"/>
    <x v="1"/>
    <s v="plays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5-07-21T05:03:25"/>
    <n v="1455640559"/>
    <d v="2015-06-21T05:03:25"/>
    <x v="1"/>
    <x v="1"/>
    <b v="0"/>
    <n v="3"/>
    <b v="1"/>
    <s v="theater/plays"/>
    <n v="25"/>
    <x v="1"/>
    <s v="plays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6-03-03T14:00:00"/>
    <n v="1400675841"/>
    <d v="2016-02-16T11:35:59"/>
    <x v="195"/>
    <x v="3"/>
    <b v="0"/>
    <n v="20"/>
    <b v="1"/>
    <s v="theater/plays"/>
    <n v="36.5"/>
    <x v="1"/>
    <s v="plays"/>
  </r>
  <r>
    <n v="1.155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6-06T18:00:00"/>
    <n v="1401972028"/>
    <d v="2014-05-21T07:37:21"/>
    <x v="328"/>
    <x v="4"/>
    <b v="0"/>
    <n v="21"/>
    <b v="1"/>
    <s v="theater/plays"/>
    <n v="44"/>
    <x v="1"/>
    <s v="plays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5T07:40:28"/>
    <n v="1402266840"/>
    <d v="2014-06-05T07:40:28"/>
    <x v="1413"/>
    <x v="4"/>
    <b v="0"/>
    <n v="94"/>
    <b v="1"/>
    <s v="theater/plays"/>
    <n v="87.357553191489373"/>
    <x v="1"/>
    <s v="plays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4-07-08T17:34:00"/>
    <n v="1437063121"/>
    <d v="2014-06-08T17:34:00"/>
    <x v="1448"/>
    <x v="4"/>
    <b v="0"/>
    <n v="139"/>
    <b v="1"/>
    <s v="theater/plays"/>
    <n v="36.474820143884891"/>
    <x v="1"/>
    <s v="plays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5-07-31T11:00:00"/>
    <n v="1463466070"/>
    <d v="2015-07-16T11:12:01"/>
    <x v="1449"/>
    <x v="1"/>
    <b v="0"/>
    <n v="130"/>
    <b v="1"/>
    <s v="theater/plays"/>
    <n v="44.859538461538463"/>
    <x v="1"/>
    <s v="plays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6-06-17T11:00:00"/>
    <n v="1415193366"/>
    <d v="2016-05-17T01:21:10"/>
    <x v="301"/>
    <x v="3"/>
    <b v="0"/>
    <n v="31"/>
    <b v="1"/>
    <s v="theater/plays"/>
    <n v="42.903225806451616"/>
    <x v="1"/>
    <s v="plays"/>
  </r>
  <r>
    <n v="1.3320000000000001"/>
    <n v="2801"/>
    <s v="A Dream Play"/>
    <s v="Arise Theatre Company's production of August Strindberg's expressionist masterpiece 'A Dream Play'."/>
    <n v="500"/>
    <n v="666"/>
    <x v="0"/>
    <s v="AU"/>
    <s v="AUD"/>
    <n v="1412938800"/>
    <d v="2015-01-04T08:16:06"/>
    <n v="1411019409"/>
    <d v="2014-11-05T08:16:06"/>
    <x v="1026"/>
    <x v="4"/>
    <b v="0"/>
    <n v="13"/>
    <b v="1"/>
    <s v="theater/plays"/>
    <n v="51.230769230769234"/>
    <x v="1"/>
    <s v="plays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4-10-10T06:00:00"/>
    <n v="1436283107"/>
    <d v="2014-09-18T00:50:09"/>
    <x v="160"/>
    <x v="4"/>
    <b v="0"/>
    <n v="90"/>
    <b v="1"/>
    <s v="theater/plays"/>
    <n v="33.944444444444443"/>
    <x v="1"/>
    <s v="plays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8-06T10:31:47"/>
    <n v="1433295276"/>
    <d v="2015-07-07T10:31:47"/>
    <x v="459"/>
    <x v="1"/>
    <b v="0"/>
    <n v="141"/>
    <b v="1"/>
    <s v="theater/plays"/>
    <n v="90.744680851063833"/>
    <x v="1"/>
    <s v="plays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5-07-15T19:00:00"/>
    <n v="1409395990"/>
    <d v="2015-06-02T20:34:36"/>
    <x v="463"/>
    <x v="1"/>
    <b v="0"/>
    <n v="23"/>
    <b v="1"/>
    <s v="theater/plays"/>
    <n v="50"/>
    <x v="1"/>
    <s v="plays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4-09-29T05:53:10"/>
    <n v="1438085273"/>
    <d v="2014-08-30T05:53:10"/>
    <x v="1450"/>
    <x v="4"/>
    <b v="0"/>
    <n v="18"/>
    <b v="1"/>
    <s v="theater/plays"/>
    <n v="24.444444444444443"/>
    <x v="1"/>
    <s v="plays"/>
  </r>
  <r>
    <n v="1.121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22T07:07:53"/>
    <n v="1435645490"/>
    <d v="2015-07-28T07:07:53"/>
    <x v="1032"/>
    <x v="1"/>
    <b v="0"/>
    <n v="76"/>
    <b v="1"/>
    <s v="theater/plays"/>
    <n v="44.25"/>
    <x v="1"/>
    <s v="plays"/>
  </r>
  <r>
    <n v="1.26"/>
    <n v="2807"/>
    <s v="The Commission Theatre Co."/>
    <s v="Bringing Shakespeare back to the Playwrights"/>
    <n v="5000"/>
    <n v="6300"/>
    <x v="0"/>
    <s v="US"/>
    <s v="USD"/>
    <n v="1435611438"/>
    <d v="2015-08-05T06:00:00"/>
    <n v="1433019438"/>
    <d v="2015-06-30T01:24:50"/>
    <x v="1039"/>
    <x v="1"/>
    <b v="0"/>
    <n v="93"/>
    <b v="1"/>
    <s v="theater/plays"/>
    <n v="67.741935483870961"/>
    <x v="1"/>
    <s v="plays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6-29T15:57:18"/>
    <n v="1437682735"/>
    <d v="2015-05-30T15:57:18"/>
    <x v="861"/>
    <x v="1"/>
    <b v="0"/>
    <n v="69"/>
    <b v="1"/>
    <s v="theater/plays"/>
    <n v="65.376811594202906"/>
    <x v="1"/>
    <s v="plays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5-08-22T15:18:55"/>
    <n v="1458647725"/>
    <d v="2015-07-23T15:18:55"/>
    <x v="761"/>
    <x v="1"/>
    <b v="0"/>
    <n v="21"/>
    <b v="1"/>
    <s v="theater/plays"/>
    <n v="121.9047619047619"/>
    <x v="1"/>
    <s v="plays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6-03-30T09:39:00"/>
    <n v="1398828064"/>
    <d v="2016-03-22T06:55:25"/>
    <x v="943"/>
    <x v="3"/>
    <b v="0"/>
    <n v="57"/>
    <b v="1"/>
    <s v="theater/plays"/>
    <n v="47.456140350877192"/>
    <x v="1"/>
    <s v="plays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4-05-31T22:59:00"/>
    <n v="1422100503"/>
    <d v="2014-04-29T22:21:04"/>
    <x v="1451"/>
    <x v="4"/>
    <b v="0"/>
    <n v="108"/>
    <b v="1"/>
    <s v="theater/plays"/>
    <n v="92.842592592592595"/>
    <x v="1"/>
    <s v="plays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2-23T06:55:03"/>
    <n v="1424368298"/>
    <d v="2015-01-24T06:55:03"/>
    <x v="859"/>
    <x v="1"/>
    <b v="0"/>
    <n v="83"/>
    <b v="1"/>
    <s v="theater/plays"/>
    <n v="68.253012048192772"/>
    <x v="1"/>
    <s v="plays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5-04-05T23:00:00"/>
    <n v="1479577761"/>
    <d v="2015-02-19T12:51:38"/>
    <x v="1452"/>
    <x v="1"/>
    <b v="0"/>
    <n v="96"/>
    <b v="1"/>
    <s v="theater/plays"/>
    <n v="37.209583333333335"/>
    <x v="1"/>
    <s v="plays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6-12-14T12:49:21"/>
    <n v="1428572115"/>
    <d v="2016-11-19T12:49:21"/>
    <x v="1453"/>
    <x v="3"/>
    <b v="0"/>
    <n v="64"/>
    <b v="1"/>
    <s v="theater/plays"/>
    <n v="25.25"/>
    <x v="1"/>
    <s v="plays"/>
  </r>
  <r>
    <n v="2.42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5-05-09T04:35:15"/>
    <n v="1468003109"/>
    <d v="2015-04-09T04:35:15"/>
    <x v="1344"/>
    <x v="1"/>
    <b v="0"/>
    <n v="14"/>
    <b v="1"/>
    <s v="theater/plays"/>
    <n v="43.214285714285715"/>
    <x v="1"/>
    <s v="plays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6-08-07T13:38:29"/>
    <n v="1435921992"/>
    <d v="2016-07-08T13:38:29"/>
    <x v="305"/>
    <x v="3"/>
    <b v="0"/>
    <n v="169"/>
    <b v="1"/>
    <s v="theater/plays"/>
    <n v="25.130177514792898"/>
    <x v="1"/>
    <s v="plays"/>
  </r>
  <r>
    <n v="1.3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8-02T11:00:00"/>
    <n v="1421680462"/>
    <d v="2015-07-03T06:13:12"/>
    <x v="950"/>
    <x v="1"/>
    <b v="0"/>
    <n v="33"/>
    <b v="1"/>
    <s v="theater/plays"/>
    <n v="23.636363636363637"/>
    <x v="1"/>
    <s v="plays"/>
  </r>
  <r>
    <n v="1.0603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2-28T10:14:22"/>
    <n v="1441290086"/>
    <d v="2015-01-19T10:14:22"/>
    <x v="186"/>
    <x v="1"/>
    <b v="0"/>
    <n v="102"/>
    <b v="1"/>
    <s v="theater/plays"/>
    <n v="103.95098039215686"/>
    <x v="1"/>
    <s v="plays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9-23T09:21:26"/>
    <n v="1431693409"/>
    <d v="2015-09-03T09:21:26"/>
    <x v="625"/>
    <x v="1"/>
    <b v="0"/>
    <n v="104"/>
    <b v="1"/>
    <s v="theater/plays"/>
    <n v="50.384615384615387"/>
    <x v="1"/>
    <s v="plays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5-06-14T07:36:49"/>
    <n v="1454337589"/>
    <d v="2015-05-15T07:36:49"/>
    <x v="992"/>
    <x v="1"/>
    <b v="0"/>
    <n v="20"/>
    <b v="1"/>
    <s v="theater/plays"/>
    <n v="13.6"/>
    <x v="1"/>
    <s v="plays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6-02-25T19:00:00"/>
    <n v="1408918135"/>
    <d v="2016-02-01T09:39:49"/>
    <x v="1454"/>
    <x v="3"/>
    <b v="0"/>
    <n v="35"/>
    <b v="1"/>
    <s v="theater/plays"/>
    <n v="28.571428571428573"/>
    <x v="1"/>
    <s v="plays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4-09-23T17:08:55"/>
    <n v="1424881492"/>
    <d v="2014-08-24T17:08:55"/>
    <x v="1073"/>
    <x v="4"/>
    <b v="0"/>
    <n v="94"/>
    <b v="1"/>
    <s v="theater/plays"/>
    <n v="63.829787234042556"/>
    <x v="1"/>
    <s v="plays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27T10:24:52"/>
    <n v="1425428206"/>
    <d v="2015-02-25T11:24:52"/>
    <x v="755"/>
    <x v="1"/>
    <b v="0"/>
    <n v="14"/>
    <b v="1"/>
    <s v="theater/plays"/>
    <n v="8.8571428571428577"/>
    <x v="1"/>
    <s v="plays"/>
  </r>
  <r>
    <n v="1.1692307692307693"/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3-31T17:59:00"/>
    <n v="1431412196"/>
    <d v="2015-03-03T19:16:46"/>
    <x v="198"/>
    <x v="1"/>
    <b v="0"/>
    <n v="15"/>
    <b v="1"/>
    <s v="theater/plays"/>
    <n v="50.666666666666664"/>
    <x v="1"/>
    <s v="plays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06-12T20:43:00"/>
    <n v="1446663686"/>
    <d v="2015-05-12T01:29:56"/>
    <x v="1221"/>
    <x v="1"/>
    <b v="0"/>
    <n v="51"/>
    <b v="1"/>
    <s v="theater/plays"/>
    <n v="60.784313725490193"/>
    <x v="1"/>
    <s v="plays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12-04T14:01:26"/>
    <n v="1434415812"/>
    <d v="2015-11-04T14:01:26"/>
    <x v="1425"/>
    <x v="1"/>
    <b v="0"/>
    <n v="19"/>
    <b v="1"/>
    <s v="theater/plays"/>
    <n v="113.42105263157895"/>
    <x v="1"/>
    <s v="plays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5-07-10T02:00:00"/>
    <n v="1462379066"/>
    <d v="2015-06-15T19:50:12"/>
    <x v="867"/>
    <x v="1"/>
    <b v="0"/>
    <n v="23"/>
    <b v="1"/>
    <s v="theater/plays"/>
    <n v="104.56521739130434"/>
    <x v="1"/>
    <s v="plays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6-06-03T11:30:00"/>
    <n v="1441606869"/>
    <d v="2016-05-04T11:24:26"/>
    <x v="1455"/>
    <x v="3"/>
    <b v="0"/>
    <n v="97"/>
    <b v="1"/>
    <s v="theater/plays"/>
    <n v="98.30927835051547"/>
    <x v="1"/>
    <s v="plays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5-10-02T18:00:00"/>
    <n v="1462443918"/>
    <d v="2015-09-07T01:21:09"/>
    <x v="1456"/>
    <x v="1"/>
    <b v="0"/>
    <n v="76"/>
    <b v="1"/>
    <s v="theater/plays"/>
    <n v="35.039473684210527"/>
    <x v="1"/>
    <s v="plays"/>
  </r>
  <r>
    <n v="1"/>
    <n v="2830"/>
    <s v="Nakhtik and Avalon"/>
    <s v="Avalon is a new South African Township play and Nakhtik is a  danced political lecture."/>
    <n v="3000"/>
    <n v="3000"/>
    <x v="0"/>
    <s v="US"/>
    <s v="USD"/>
    <n v="1399867140"/>
    <d v="2016-06-02T05:25:18"/>
    <n v="1398802148"/>
    <d v="2016-05-05T05:25:18"/>
    <x v="1358"/>
    <x v="3"/>
    <b v="0"/>
    <n v="11"/>
    <b v="1"/>
    <s v="theater/plays"/>
    <n v="272.72727272727275"/>
    <x v="1"/>
    <s v="plays"/>
  </r>
  <r>
    <n v="1.1066666666666667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4-05-11T22:59:00"/>
    <n v="1434484070"/>
    <d v="2014-04-29T15:09:08"/>
    <x v="1451"/>
    <x v="4"/>
    <b v="0"/>
    <n v="52"/>
    <b v="1"/>
    <s v="theater/plays"/>
    <n v="63.846153846153847"/>
    <x v="1"/>
    <s v="plays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5-07-16T14:47:50"/>
    <n v="1414342894"/>
    <d v="2015-06-16T14:47:50"/>
    <x v="154"/>
    <x v="1"/>
    <b v="0"/>
    <n v="95"/>
    <b v="1"/>
    <s v="theater/plays"/>
    <n v="30.189368421052631"/>
    <x v="1"/>
    <s v="plays"/>
  </r>
  <r>
    <n v="1.0825925925925926"/>
    <n v="2833"/>
    <s v="Star Man Rocket Man"/>
    <s v="A new play about exploring outer space"/>
    <n v="2700"/>
    <n v="2923"/>
    <x v="0"/>
    <s v="US"/>
    <s v="USD"/>
    <n v="1444528800"/>
    <d v="2014-11-23T17:00:00"/>
    <n v="1442804633"/>
    <d v="2014-10-26T12:01:34"/>
    <x v="139"/>
    <x v="4"/>
    <b v="0"/>
    <n v="35"/>
    <b v="1"/>
    <s v="theater/plays"/>
    <n v="83.51428571428572"/>
    <x v="1"/>
    <s v="plays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10-10T21:00:00"/>
    <n v="1421362930"/>
    <d v="2015-09-20T22:03:53"/>
    <x v="1175"/>
    <x v="1"/>
    <b v="0"/>
    <n v="21"/>
    <b v="1"/>
    <s v="theater/plays"/>
    <n v="64.761904761904759"/>
    <x v="1"/>
    <s v="plays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01-30T18:02:10"/>
    <n v="1446742417"/>
    <d v="2015-01-15T18:02:10"/>
    <x v="610"/>
    <x v="1"/>
    <b v="0"/>
    <n v="93"/>
    <b v="1"/>
    <s v="theater/plays"/>
    <n v="20.118172043010752"/>
    <x v="1"/>
    <s v="plays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5-12-04T19:00:00"/>
    <n v="1484115418"/>
    <d v="2015-11-05T11:53:37"/>
    <x v="949"/>
    <x v="1"/>
    <b v="0"/>
    <n v="11"/>
    <b v="1"/>
    <s v="theater/plays"/>
    <n v="44.090909090909093"/>
    <x v="1"/>
    <s v="plays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7-02-17T23:59:00"/>
    <n v="1446241684"/>
    <d v="2017-01-11T01:16:58"/>
    <x v="937"/>
    <x v="2"/>
    <b v="0"/>
    <n v="21"/>
    <b v="1"/>
    <s v="theater/plays"/>
    <n v="40.476190476190474"/>
    <x v="1"/>
    <s v="plays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5-12-09T17:48:04"/>
    <n v="1406039696"/>
    <d v="2015-10-30T16:48:04"/>
    <x v="1457"/>
    <x v="1"/>
    <b v="0"/>
    <n v="54"/>
    <b v="1"/>
    <s v="theater/plays"/>
    <n v="44.537037037037038"/>
    <x v="1"/>
    <s v="plays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13T17:00:00"/>
    <n v="1406958354"/>
    <d v="2014-07-22T09:34:56"/>
    <x v="30"/>
    <x v="4"/>
    <b v="0"/>
    <n v="31"/>
    <b v="1"/>
    <s v="theater/plays"/>
    <n v="125.80645161290323"/>
    <x v="1"/>
    <s v="plays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4-08-24T23:59:00"/>
    <n v="1424825479"/>
    <d v="2014-08-02T00:45:54"/>
    <x v="1458"/>
    <x v="4"/>
    <b v="0"/>
    <n v="132"/>
    <b v="1"/>
    <s v="theater/plays"/>
    <n v="19.696969696969695"/>
    <x v="1"/>
    <s v="plays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03-18T12:00:00"/>
    <n v="1444844697"/>
    <d v="2015-02-24T19:51:19"/>
    <x v="1343"/>
    <x v="1"/>
    <b v="0"/>
    <n v="1"/>
    <b v="0"/>
    <s v="theater/plays"/>
    <n v="10"/>
    <x v="1"/>
    <s v="plays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5-12-13T13:44:57"/>
    <n v="1401058295"/>
    <d v="2015-10-14T12:44:57"/>
    <x v="84"/>
    <x v="1"/>
    <b v="0"/>
    <n v="0"/>
    <b v="0"/>
    <s v="theater/plays"/>
    <e v="#DIV/0!"/>
    <x v="1"/>
    <s v="plays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4-06-21T06:00:00"/>
    <n v="1462210950"/>
    <d v="2014-05-25T17:51:35"/>
    <x v="1459"/>
    <x v="4"/>
    <b v="0"/>
    <n v="0"/>
    <b v="0"/>
    <s v="theater/plays"/>
    <e v="#DIV/0!"/>
    <x v="1"/>
    <s v="plays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6-06-12T23:00:00"/>
    <n v="1480943180"/>
    <d v="2016-05-02T12:42:30"/>
    <x v="457"/>
    <x v="3"/>
    <b v="0"/>
    <n v="1"/>
    <b v="0"/>
    <s v="theater/plays"/>
    <n v="30"/>
    <x v="1"/>
    <s v="plays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7-01-04T08:06:20"/>
    <n v="1428539033"/>
    <d v="2016-12-05T08:06:20"/>
    <x v="123"/>
    <x v="3"/>
    <b v="0"/>
    <n v="39"/>
    <b v="0"/>
    <s v="theater/plays"/>
    <n v="60.666666666666664"/>
    <x v="1"/>
    <s v="plays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6-07T19:23:53"/>
    <n v="1429029394"/>
    <d v="2015-04-08T19:23:53"/>
    <x v="515"/>
    <x v="1"/>
    <b v="0"/>
    <n v="0"/>
    <b v="0"/>
    <s v="theater/plays"/>
    <e v="#DIV/0!"/>
    <x v="1"/>
    <s v="plays"/>
  </r>
  <r>
    <n v="0"/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5-05-29T11:36:34"/>
    <n v="1458847265"/>
    <d v="2015-04-14T11:36:34"/>
    <x v="531"/>
    <x v="1"/>
    <b v="0"/>
    <n v="0"/>
    <b v="0"/>
    <s v="theater/plays"/>
    <e v="#DIV/0!"/>
    <x v="1"/>
    <s v="plays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6-05-23T14:21:05"/>
    <n v="1430321659"/>
    <d v="2016-03-24T14:21:05"/>
    <x v="852"/>
    <x v="3"/>
    <b v="0"/>
    <n v="3"/>
    <b v="0"/>
    <s v="theater/plays"/>
    <n v="23.333333333333332"/>
    <x v="1"/>
    <s v="plays"/>
  </r>
  <r>
    <n v="0.01"/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5-05-29T10:34:19"/>
    <n v="1458814600"/>
    <d v="2015-04-29T10:34:19"/>
    <x v="872"/>
    <x v="1"/>
    <b v="0"/>
    <n v="1"/>
    <b v="0"/>
    <s v="theater/plays"/>
    <n v="5"/>
    <x v="1"/>
    <s v="plays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6-04-23T05:16:40"/>
    <n v="1407370211"/>
    <d v="2016-03-24T05:16:40"/>
    <x v="852"/>
    <x v="3"/>
    <b v="0"/>
    <n v="13"/>
    <b v="0"/>
    <s v="theater/plays"/>
    <n v="23.923076923076923"/>
    <x v="1"/>
    <s v="plays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4-09-05T19:10:11"/>
    <n v="1453334629"/>
    <d v="2014-08-06T19:10:11"/>
    <x v="585"/>
    <x v="4"/>
    <b v="0"/>
    <n v="0"/>
    <b v="0"/>
    <s v="theater/plays"/>
    <e v="#DIV/0!"/>
    <x v="1"/>
    <s v="plays"/>
  </r>
  <r>
    <n v="1.9E-2"/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6-01-29T18:17:00"/>
    <n v="1400720703"/>
    <d v="2016-01-20T19:03:49"/>
    <x v="993"/>
    <x v="3"/>
    <b v="0"/>
    <n v="6"/>
    <b v="0"/>
    <s v="theater/plays"/>
    <n v="15.833333333333334"/>
    <x v="1"/>
    <s v="plays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6-20T20:05:03"/>
    <n v="1405485297"/>
    <d v="2014-05-21T20:05:03"/>
    <x v="328"/>
    <x v="4"/>
    <b v="0"/>
    <n v="0"/>
    <b v="0"/>
    <s v="theater/plays"/>
    <e v="#DIV/0!"/>
    <x v="1"/>
    <s v="plays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4-09-13T23:34:57"/>
    <n v="1429290719"/>
    <d v="2014-07-15T23:34:57"/>
    <x v="63"/>
    <x v="4"/>
    <b v="0"/>
    <n v="14"/>
    <b v="0"/>
    <s v="theater/plays"/>
    <n v="29.785714285714285"/>
    <x v="1"/>
    <s v="plays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5-05-07T12:11:59"/>
    <n v="1451607071"/>
    <d v="2015-04-17T12:11:59"/>
    <x v="311"/>
    <x v="1"/>
    <b v="0"/>
    <n v="5"/>
    <b v="0"/>
    <s v="theater/plays"/>
    <n v="60"/>
    <x v="1"/>
    <s v="plays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6-01-29T18:34:00"/>
    <n v="1433897647"/>
    <d v="2015-12-31T19:11:11"/>
    <x v="1460"/>
    <x v="1"/>
    <b v="0"/>
    <n v="6"/>
    <b v="0"/>
    <s v="theater/plays"/>
    <n v="24.333333333333332"/>
    <x v="1"/>
    <s v="plays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5-08-08T16:34:00"/>
    <n v="1482444295"/>
    <d v="2015-06-09T19:54:07"/>
    <x v="207"/>
    <x v="1"/>
    <b v="0"/>
    <n v="15"/>
    <b v="0"/>
    <s v="theater/plays"/>
    <n v="500"/>
    <x v="1"/>
    <s v="plays"/>
  </r>
  <r>
    <n v="0"/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7-02-20T13:00:00"/>
    <n v="1415711095"/>
    <d v="2016-12-22T17:04:55"/>
    <x v="581"/>
    <x v="3"/>
    <b v="0"/>
    <n v="0"/>
    <b v="0"/>
    <s v="theater/plays"/>
    <e v="#DIV/0!"/>
    <x v="1"/>
    <s v="plays"/>
  </r>
  <r>
    <n v="1.7500000000000002E-2"/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4-12-05T06:28:00"/>
    <n v="1439800904"/>
    <d v="2014-11-11T08:04:55"/>
    <x v="787"/>
    <x v="4"/>
    <b v="0"/>
    <n v="1"/>
    <b v="0"/>
    <s v="theater/plays"/>
    <n v="35"/>
    <x v="1"/>
    <s v="plays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5-10-16T03:41:44"/>
    <n v="1461179576"/>
    <d v="2015-08-17T03:41:44"/>
    <x v="1404"/>
    <x v="1"/>
    <b v="0"/>
    <n v="9"/>
    <b v="0"/>
    <s v="theater/plays"/>
    <n v="29.555555555555557"/>
    <x v="1"/>
    <s v="plays"/>
  </r>
  <r>
    <n v="0.32"/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6-06-19T14:12:56"/>
    <n v="1441894248"/>
    <d v="2016-04-20T14:12:56"/>
    <x v="751"/>
    <x v="3"/>
    <b v="0"/>
    <n v="3"/>
    <b v="0"/>
    <s v="theater/plays"/>
    <n v="26.666666666666668"/>
    <x v="1"/>
    <s v="plays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5-09-24T09:10:48"/>
    <n v="1401044229"/>
    <d v="2015-09-10T09:10:48"/>
    <x v="939"/>
    <x v="1"/>
    <b v="0"/>
    <n v="3"/>
    <b v="0"/>
    <s v="theater/plays"/>
    <n v="18.333333333333332"/>
    <x v="1"/>
    <s v="plays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6-24T13:57:09"/>
    <n v="1405095123"/>
    <d v="2014-05-25T13:57:09"/>
    <x v="1459"/>
    <x v="4"/>
    <b v="0"/>
    <n v="1"/>
    <b v="0"/>
    <s v="theater/plays"/>
    <n v="20"/>
    <x v="1"/>
    <s v="plays"/>
  </r>
  <r>
    <n v="1.6E-2"/>
    <n v="2864"/>
    <s v="'Haunting Julia' by Alan Ayckbourn"/>
    <s v="Accessible, original theatre for all!"/>
    <n v="2500"/>
    <n v="40"/>
    <x v="2"/>
    <s v="GB"/>
    <s v="GBP"/>
    <n v="1437139080"/>
    <d v="2014-09-09T11:12:03"/>
    <n v="1434552207"/>
    <d v="2014-07-11T11:12:03"/>
    <x v="527"/>
    <x v="4"/>
    <b v="0"/>
    <n v="3"/>
    <b v="0"/>
    <s v="theater/plays"/>
    <n v="13.333333333333334"/>
    <x v="1"/>
    <s v="plays"/>
  </r>
  <r>
    <n v="0"/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7-17T08:18:00"/>
    <n v="1415328259"/>
    <d v="2015-06-17T09:43:27"/>
    <x v="952"/>
    <x v="1"/>
    <b v="0"/>
    <n v="0"/>
    <b v="0"/>
    <s v="theater/plays"/>
    <e v="#DIV/0!"/>
    <x v="1"/>
    <s v="plays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5-01-05T21:44:19"/>
    <n v="1473893721"/>
    <d v="2014-11-06T21:44:19"/>
    <x v="217"/>
    <x v="4"/>
    <b v="0"/>
    <n v="2"/>
    <b v="0"/>
    <s v="theater/plays"/>
    <n v="22.5"/>
    <x v="1"/>
    <s v="plays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10-14T17:00:00"/>
    <n v="1465533672"/>
    <d v="2016-09-14T17:55:21"/>
    <x v="1130"/>
    <x v="3"/>
    <b v="0"/>
    <n v="10"/>
    <b v="0"/>
    <s v="theater/plays"/>
    <n v="50.4"/>
    <x v="1"/>
    <s v="plays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07-03T23:00:00"/>
    <n v="1473105054"/>
    <d v="2016-06-09T23:41:12"/>
    <x v="1461"/>
    <x v="3"/>
    <b v="0"/>
    <n v="60"/>
    <b v="0"/>
    <s v="theater/plays"/>
    <n v="105.02933333333334"/>
    <x v="1"/>
    <s v="plays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10-05T14:50:54"/>
    <n v="1466345681"/>
    <d v="2016-09-05T14:50:54"/>
    <x v="1396"/>
    <x v="3"/>
    <b v="0"/>
    <n v="5"/>
    <b v="0"/>
    <s v="theater/plays"/>
    <n v="35.4"/>
    <x v="1"/>
    <s v="plays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6-07-19T09:14:41"/>
    <n v="1397709165"/>
    <d v="2016-06-19T09:14:41"/>
    <x v="1462"/>
    <x v="3"/>
    <b v="0"/>
    <n v="9"/>
    <b v="0"/>
    <s v="theater/plays"/>
    <n v="83.333333333333329"/>
    <x v="1"/>
    <s v="plays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05-16T23:32:45"/>
    <n v="1417455813"/>
    <d v="2014-04-16T23:32:45"/>
    <x v="357"/>
    <x v="4"/>
    <b v="0"/>
    <n v="13"/>
    <b v="0"/>
    <s v="theater/plays"/>
    <n v="35.92307692307692"/>
    <x v="1"/>
    <s v="plays"/>
  </r>
  <r>
    <n v="0"/>
    <n v="2872"/>
    <s v="Loud Arts"/>
    <s v="Local Theatre group in Loudoun County, Virginia. Looking for funds to start producing shows!"/>
    <n v="3000"/>
    <n v="0"/>
    <x v="2"/>
    <s v="US"/>
    <s v="USD"/>
    <n v="1434768438"/>
    <d v="2014-12-21T12:43:33"/>
    <n v="1429584438"/>
    <d v="2014-12-01T12:43:33"/>
    <x v="562"/>
    <x v="4"/>
    <b v="0"/>
    <n v="0"/>
    <b v="0"/>
    <s v="theater/plays"/>
    <e v="#DIV/0!"/>
    <x v="1"/>
    <s v="plays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6-19T21:47:18"/>
    <n v="1419881831"/>
    <d v="2015-04-20T21:47:18"/>
    <x v="122"/>
    <x v="1"/>
    <b v="0"/>
    <n v="8"/>
    <b v="0"/>
    <s v="theater/plays"/>
    <n v="119.125"/>
    <x v="1"/>
    <s v="plays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5-01-28T14:37:11"/>
    <n v="1482092186"/>
    <d v="2014-12-29T14:37:11"/>
    <x v="824"/>
    <x v="4"/>
    <b v="0"/>
    <n v="3"/>
    <b v="0"/>
    <s v="theater/plays"/>
    <n v="90.333333333333329"/>
    <x v="1"/>
    <s v="plays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7-01-17T15:16:26"/>
    <n v="1459825493"/>
    <d v="2016-12-18T15:16:26"/>
    <x v="1463"/>
    <x v="3"/>
    <b v="0"/>
    <n v="3"/>
    <b v="0"/>
    <s v="theater/plays"/>
    <n v="2.3333333333333335"/>
    <x v="1"/>
    <s v="plays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6-05-04T22:04:53"/>
    <n v="1434477079"/>
    <d v="2016-04-04T22:04:53"/>
    <x v="1464"/>
    <x v="3"/>
    <b v="0"/>
    <n v="0"/>
    <b v="0"/>
    <s v="theater/plays"/>
    <e v="#DIV/0!"/>
    <x v="1"/>
    <s v="plays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5-07-16T12:51:19"/>
    <n v="1477781724"/>
    <d v="2015-06-16T12:51:19"/>
    <x v="154"/>
    <x v="1"/>
    <b v="0"/>
    <n v="6"/>
    <b v="0"/>
    <s v="theater/plays"/>
    <n v="108.33333333333333"/>
    <x v="1"/>
    <s v="plays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6-11-30T12:00:00"/>
    <n v="1430750795"/>
    <d v="2016-10-29T17:55:24"/>
    <x v="1465"/>
    <x v="3"/>
    <b v="0"/>
    <n v="4"/>
    <b v="0"/>
    <s v="theater/plays"/>
    <n v="15.75"/>
    <x v="1"/>
    <s v="plays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5-07-03T09:46:35"/>
    <n v="1450718661"/>
    <d v="2015-05-04T09:46:35"/>
    <x v="685"/>
    <x v="1"/>
    <b v="0"/>
    <n v="1"/>
    <b v="0"/>
    <s v="theater/plays"/>
    <n v="29"/>
    <x v="1"/>
    <s v="plays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6-01-20T12:24:21"/>
    <n v="1436305452"/>
    <d v="2015-12-21T12:24:21"/>
    <x v="1466"/>
    <x v="1"/>
    <b v="0"/>
    <n v="29"/>
    <b v="0"/>
    <s v="theater/plays"/>
    <n v="96.551724137931032"/>
    <x v="1"/>
    <s v="plays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5-08-20T12:05:00"/>
    <n v="1412432436"/>
    <d v="2015-07-07T16:44:12"/>
    <x v="459"/>
    <x v="1"/>
    <b v="0"/>
    <n v="0"/>
    <b v="0"/>
    <s v="theater/plays"/>
    <e v="#DIV/0!"/>
    <x v="1"/>
    <s v="plays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4-12-03T10:20:36"/>
    <n v="1459520318"/>
    <d v="2014-10-04T09:20:36"/>
    <x v="1467"/>
    <x v="4"/>
    <b v="0"/>
    <n v="4"/>
    <b v="0"/>
    <s v="theater/plays"/>
    <n v="63"/>
    <x v="1"/>
    <s v="plays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5-01T09:18:38"/>
    <n v="1451684437"/>
    <d v="2016-04-01T09:18:38"/>
    <x v="32"/>
    <x v="3"/>
    <b v="0"/>
    <n v="5"/>
    <b v="0"/>
    <s v="theater/plays"/>
    <n v="381.6"/>
    <x v="1"/>
    <s v="plays"/>
  </r>
  <r>
    <n v="4.1111111111111114E-3"/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6-02-05T23:59:00"/>
    <n v="1415208435"/>
    <d v="2016-01-01T16:40:37"/>
    <x v="340"/>
    <x v="3"/>
    <b v="0"/>
    <n v="4"/>
    <b v="0"/>
    <s v="theater/plays"/>
    <n v="46.25"/>
    <x v="1"/>
    <s v="plays"/>
  </r>
  <r>
    <n v="0.32500000000000001"/>
    <n v="2885"/>
    <s v="The Wedding"/>
    <s v="An historic and proud work of Polish nationalistic literature performed on stage."/>
    <n v="400"/>
    <n v="130"/>
    <x v="2"/>
    <s v="US"/>
    <s v="USD"/>
    <n v="1426294201"/>
    <d v="2014-12-05T12:27:15"/>
    <n v="1423705801"/>
    <d v="2014-11-05T12:27:15"/>
    <x v="1026"/>
    <x v="4"/>
    <b v="0"/>
    <n v="5"/>
    <b v="0"/>
    <s v="theater/plays"/>
    <n v="26"/>
    <x v="1"/>
    <s v="plays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3-13T19:50:01"/>
    <n v="1442243484"/>
    <d v="2015-02-11T20:50:01"/>
    <x v="304"/>
    <x v="1"/>
    <b v="0"/>
    <n v="1"/>
    <b v="0"/>
    <s v="theater/plays"/>
    <n v="10"/>
    <x v="1"/>
    <s v="plays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9-18T22:59:00"/>
    <n v="1418379324"/>
    <d v="2015-09-14T10:11:24"/>
    <x v="312"/>
    <x v="1"/>
    <b v="0"/>
    <n v="1"/>
    <b v="0"/>
    <s v="theater/plays"/>
    <n v="5"/>
    <x v="1"/>
    <s v="plays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5-01-11T05:15:24"/>
    <n v="1412945440"/>
    <d v="2014-12-12T05:15:24"/>
    <x v="1409"/>
    <x v="4"/>
    <b v="0"/>
    <n v="0"/>
    <b v="0"/>
    <s v="theater/plays"/>
    <e v="#DIV/0!"/>
    <x v="1"/>
    <s v="plays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10-17T23:59:00"/>
    <n v="1406752985"/>
    <d v="2014-10-10T07:50:40"/>
    <x v="554"/>
    <x v="4"/>
    <b v="0"/>
    <n v="14"/>
    <b v="0"/>
    <s v="theater/plays"/>
    <n v="81.571428571428569"/>
    <x v="1"/>
    <s v="plays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29T15:43:05"/>
    <n v="1405100992"/>
    <d v="2014-07-30T15:43:05"/>
    <x v="458"/>
    <x v="4"/>
    <b v="0"/>
    <n v="3"/>
    <b v="0"/>
    <s v="theater/plays"/>
    <n v="7"/>
    <x v="1"/>
    <s v="plays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4-08-08T22:00:00"/>
    <n v="1455570728"/>
    <d v="2014-07-11T12:49:52"/>
    <x v="527"/>
    <x v="4"/>
    <b v="0"/>
    <n v="10"/>
    <b v="0"/>
    <s v="theater/plays"/>
    <n v="27.3"/>
    <x v="1"/>
    <s v="plays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6-04-15T15:12:08"/>
    <n v="1408381704"/>
    <d v="2016-02-15T16:12:08"/>
    <x v="321"/>
    <x v="3"/>
    <b v="0"/>
    <n v="17"/>
    <b v="0"/>
    <s v="theater/plays"/>
    <n v="29.411764705882351"/>
    <x v="1"/>
    <s v="plays"/>
  </r>
  <r>
    <n v="5.0000000000000001E-3"/>
    <n v="2893"/>
    <s v="REDISCOVERING KIA THE PLAY"/>
    <s v="Fundraising for REDISCOVERING KIA THE PLAY"/>
    <n v="5000"/>
    <n v="25"/>
    <x v="2"/>
    <s v="US"/>
    <s v="USD"/>
    <n v="1420768800"/>
    <d v="2014-08-25T16:00:00"/>
    <n v="1415644395"/>
    <d v="2014-08-18T12:08:24"/>
    <x v="19"/>
    <x v="4"/>
    <b v="0"/>
    <n v="2"/>
    <b v="0"/>
    <s v="theater/plays"/>
    <n v="12.5"/>
    <x v="1"/>
    <s v="plays"/>
  </r>
  <r>
    <n v="0"/>
    <n v="2894"/>
    <s v="How Could You Do This To Me (The Stage Play)"/>
    <s v="This Is A Story About A Woman A Man And A Woman"/>
    <n v="50000"/>
    <n v="0"/>
    <x v="2"/>
    <s v="US"/>
    <s v="USD"/>
    <n v="1428100815"/>
    <d v="2015-01-08T21:00:00"/>
    <n v="1422920415"/>
    <d v="2014-11-10T13:33:15"/>
    <x v="1421"/>
    <x v="4"/>
    <b v="0"/>
    <n v="0"/>
    <b v="0"/>
    <s v="theater/plays"/>
    <e v="#DIV/0!"/>
    <x v="1"/>
    <s v="plays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5-04-03T17:40:15"/>
    <n v="1403356792"/>
    <d v="2015-02-02T18:40:15"/>
    <x v="1179"/>
    <x v="1"/>
    <b v="0"/>
    <n v="4"/>
    <b v="0"/>
    <s v="theater/plays"/>
    <n v="5.75"/>
    <x v="1"/>
    <s v="plays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4-06-22T16:00:00"/>
    <n v="1480283321"/>
    <d v="2014-06-21T08:19:52"/>
    <x v="1468"/>
    <x v="4"/>
    <b v="0"/>
    <n v="12"/>
    <b v="0"/>
    <s v="theater/plays"/>
    <n v="52.083333333333336"/>
    <x v="1"/>
    <s v="plays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6-12-12T01:00:00"/>
    <n v="1441985458"/>
    <d v="2016-11-27T16:48:41"/>
    <x v="1469"/>
    <x v="3"/>
    <b v="0"/>
    <n v="3"/>
    <b v="0"/>
    <s v="theater/plays"/>
    <n v="183.33333333333334"/>
    <x v="1"/>
    <s v="plays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11T10:29:05"/>
    <n v="1443715053"/>
    <d v="2015-09-11T10:30:58"/>
    <x v="988"/>
    <x v="1"/>
    <b v="0"/>
    <n v="12"/>
    <b v="0"/>
    <s v="theater/plays"/>
    <n v="26.333333333333332"/>
    <x v="1"/>
    <s v="plays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5-10-31T10:57:33"/>
    <n v="1464141158"/>
    <d v="2015-10-01T10:57:33"/>
    <x v="299"/>
    <x v="1"/>
    <b v="0"/>
    <n v="0"/>
    <b v="0"/>
    <s v="theater/plays"/>
    <e v="#DIV/0!"/>
    <x v="1"/>
    <s v="plays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6-07-23T20:52:38"/>
    <n v="1404970632"/>
    <d v="2016-05-24T20:52:38"/>
    <x v="153"/>
    <x v="3"/>
    <b v="0"/>
    <n v="7"/>
    <b v="0"/>
    <s v="theater/plays"/>
    <n v="486.42857142857144"/>
    <x v="1"/>
    <s v="plays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4-08-09T00:37:12"/>
    <n v="1418161339"/>
    <d v="2014-07-10T00:37:12"/>
    <x v="449"/>
    <x v="4"/>
    <b v="0"/>
    <n v="2"/>
    <b v="0"/>
    <s v="theater/plays"/>
    <n v="3"/>
    <x v="1"/>
    <s v="plays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2-07T16:42:19"/>
    <n v="1437820396"/>
    <d v="2014-12-09T16:42:19"/>
    <x v="1347"/>
    <x v="4"/>
    <b v="0"/>
    <n v="1"/>
    <b v="0"/>
    <s v="theater/plays"/>
    <n v="25"/>
    <x v="1"/>
    <s v="plays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8-24T05:33:16"/>
    <n v="1436587218"/>
    <d v="2015-07-25T05:33:16"/>
    <x v="1470"/>
    <x v="1"/>
    <b v="0"/>
    <n v="4"/>
    <b v="0"/>
    <s v="theater/plays"/>
    <n v="9.75"/>
    <x v="1"/>
    <s v="plays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5-09-08T23:00:18"/>
    <n v="1414538031"/>
    <d v="2015-07-10T23:00:18"/>
    <x v="202"/>
    <x v="1"/>
    <b v="0"/>
    <n v="4"/>
    <b v="0"/>
    <s v="theater/plays"/>
    <n v="18.75"/>
    <x v="1"/>
    <s v="plays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4-11-09T07:00:00"/>
    <n v="1472001713"/>
    <d v="2014-10-28T18:13:51"/>
    <x v="584"/>
    <x v="4"/>
    <b v="0"/>
    <n v="17"/>
    <b v="0"/>
    <s v="theater/plays"/>
    <n v="36.588235294117645"/>
    <x v="1"/>
    <s v="plays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6-09-06T20:21:53"/>
    <n v="1436888066"/>
    <d v="2016-08-23T20:21:53"/>
    <x v="499"/>
    <x v="3"/>
    <b v="0"/>
    <n v="7"/>
    <b v="0"/>
    <s v="theater/plays"/>
    <n v="80.714285714285708"/>
    <x v="1"/>
    <s v="plays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5-07-31T20:00:00"/>
    <n v="1458075837"/>
    <d v="2015-07-14T10:34:26"/>
    <x v="544"/>
    <x v="1"/>
    <b v="0"/>
    <n v="2"/>
    <b v="0"/>
    <s v="theater/plays"/>
    <n v="1"/>
    <x v="1"/>
    <s v="plays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5-14T16:03:57"/>
    <n v="1462815219"/>
    <d v="2016-03-15T16:03:57"/>
    <x v="747"/>
    <x v="3"/>
    <b v="0"/>
    <n v="5"/>
    <b v="0"/>
    <s v="theater/plays"/>
    <n v="52.8"/>
    <x v="1"/>
    <s v="plays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6-06-08T12:33:39"/>
    <n v="1413527001"/>
    <d v="2016-05-09T12:33:39"/>
    <x v="1227"/>
    <x v="3"/>
    <b v="0"/>
    <n v="1"/>
    <b v="0"/>
    <s v="theater/plays"/>
    <n v="20"/>
    <x v="1"/>
    <s v="plays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4-11-25T14:46:00"/>
    <n v="1428955887"/>
    <d v="2014-10-17T01:23:21"/>
    <x v="1471"/>
    <x v="4"/>
    <b v="0"/>
    <n v="1"/>
    <b v="0"/>
    <s v="theater/plays"/>
    <n v="1"/>
    <x v="1"/>
    <s v="plays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12T15:11:27"/>
    <n v="1431973626"/>
    <d v="2015-04-13T15:11:27"/>
    <x v="397"/>
    <x v="1"/>
    <b v="0"/>
    <n v="14"/>
    <b v="0"/>
    <s v="theater/plays"/>
    <n v="46.928571428571431"/>
    <x v="1"/>
    <s v="plays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5-06-27T13:27:06"/>
    <n v="1450235374"/>
    <d v="2015-05-18T13:27:06"/>
    <x v="987"/>
    <x v="1"/>
    <b v="0"/>
    <n v="26"/>
    <b v="0"/>
    <s v="theater/plays"/>
    <n v="78.07692307692308"/>
    <x v="1"/>
    <s v="plays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6-01-14T22:09:34"/>
    <n v="1404857339"/>
    <d v="2015-12-15T22:09:34"/>
    <x v="1472"/>
    <x v="1"/>
    <b v="0"/>
    <n v="2"/>
    <b v="0"/>
    <s v="theater/plays"/>
    <n v="1"/>
    <x v="1"/>
    <s v="plays"/>
  </r>
  <r>
    <n v="4.0000000000000003E-5"/>
    <n v="2914"/>
    <s v="Hercules the Panto"/>
    <s v="Hercules must complete four challenges in order to meet the father he never knew"/>
    <n v="25000"/>
    <n v="1"/>
    <x v="2"/>
    <s v="GB"/>
    <s v="GBP"/>
    <n v="1426365994"/>
    <d v="2014-09-06T17:08:59"/>
    <n v="1421185594"/>
    <d v="2014-07-08T17:08:59"/>
    <x v="4"/>
    <x v="4"/>
    <b v="0"/>
    <n v="1"/>
    <b v="0"/>
    <s v="theater/plays"/>
    <n v="1"/>
    <x v="1"/>
    <s v="plays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5-03-14T15:46:34"/>
    <n v="1455528790"/>
    <d v="2015-01-13T16:46:34"/>
    <x v="1050"/>
    <x v="1"/>
    <b v="0"/>
    <n v="3"/>
    <b v="0"/>
    <s v="theater/plays"/>
    <n v="203.66666666666666"/>
    <x v="1"/>
    <s v="plays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6-03-16T03:33:10"/>
    <n v="1398511589"/>
    <d v="2016-02-15T04:33:10"/>
    <x v="321"/>
    <x v="3"/>
    <b v="0"/>
    <n v="7"/>
    <b v="0"/>
    <s v="theater/plays"/>
    <n v="20.714285714285715"/>
    <x v="1"/>
    <s v="plays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4-05-19T06:26:29"/>
    <n v="1440826647"/>
    <d v="2014-04-26T06:26:29"/>
    <x v="1473"/>
    <x v="4"/>
    <b v="0"/>
    <n v="9"/>
    <b v="0"/>
    <s v="theater/plays"/>
    <n v="48.555555555555557"/>
    <x v="1"/>
    <s v="plays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09-16T00:37:27"/>
    <n v="1443712007"/>
    <d v="2015-08-29T00:37:27"/>
    <x v="1474"/>
    <x v="1"/>
    <b v="0"/>
    <n v="20"/>
    <b v="0"/>
    <s v="theater/plays"/>
    <n v="68.099999999999994"/>
    <x v="1"/>
    <s v="plays"/>
  </r>
  <r>
    <n v="8.5000000000000006E-2"/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5-10-29T10:06:47"/>
    <n v="1404658329"/>
    <d v="2015-10-01T10:06:47"/>
    <x v="299"/>
    <x v="1"/>
    <b v="0"/>
    <n v="6"/>
    <b v="0"/>
    <s v="theater/plays"/>
    <n v="8.5"/>
    <x v="1"/>
    <s v="plays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4-08-05T09:52:09"/>
    <n v="1424718070"/>
    <d v="2014-07-06T09:52:09"/>
    <x v="1475"/>
    <x v="4"/>
    <b v="0"/>
    <n v="13"/>
    <b v="0"/>
    <s v="theater/plays"/>
    <n v="51.615384615384613"/>
    <x v="1"/>
    <s v="plays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5-03-25T13:01:10"/>
    <n v="1409087804"/>
    <d v="2015-02-23T14:01:10"/>
    <x v="298"/>
    <x v="1"/>
    <b v="0"/>
    <n v="3"/>
    <b v="1"/>
    <s v="theater/musical"/>
    <n v="43"/>
    <x v="1"/>
    <s v="musical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4-09-25T16:16:44"/>
    <n v="1428094727"/>
    <d v="2014-08-26T16:16:44"/>
    <x v="549"/>
    <x v="4"/>
    <b v="0"/>
    <n v="6"/>
    <b v="1"/>
    <s v="theater/musical"/>
    <n v="83.333333333333329"/>
    <x v="1"/>
    <s v="musical"/>
  </r>
  <r>
    <n v="1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5-18T15:58:47"/>
    <n v="1420774779"/>
    <d v="2015-04-03T15:58:47"/>
    <x v="24"/>
    <x v="1"/>
    <b v="0"/>
    <n v="10"/>
    <b v="1"/>
    <s v="theater/musical"/>
    <n v="30"/>
    <x v="1"/>
    <s v="musical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1-23T22:00:00"/>
    <n v="1428585710"/>
    <d v="2015-01-08T22:39:39"/>
    <x v="563"/>
    <x v="1"/>
    <b v="0"/>
    <n v="147"/>
    <b v="1"/>
    <s v="theater/musical"/>
    <n v="175.51020408163265"/>
    <x v="1"/>
    <s v="musical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5-05-08T22:59:00"/>
    <n v="1407852068"/>
    <d v="2015-04-09T08:21:50"/>
    <x v="1344"/>
    <x v="1"/>
    <b v="0"/>
    <n v="199"/>
    <b v="1"/>
    <s v="theater/musical"/>
    <n v="231.66175879396985"/>
    <x v="1"/>
    <s v="musical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4-09-11T09:01:08"/>
    <n v="1423506179"/>
    <d v="2014-08-12T09:01:08"/>
    <x v="372"/>
    <x v="4"/>
    <b v="0"/>
    <n v="50"/>
    <b v="1"/>
    <s v="theater/musical"/>
    <n v="75"/>
    <x v="1"/>
    <s v="musical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5-02-23T13:22:59"/>
    <n v="1402934629"/>
    <d v="2015-02-09T13:22:59"/>
    <x v="795"/>
    <x v="1"/>
    <b v="0"/>
    <n v="21"/>
    <b v="1"/>
    <s v="theater/musical"/>
    <n v="112.14285714285714"/>
    <x v="1"/>
    <s v="musical"/>
  </r>
  <r>
    <n v="1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4-07-15T00:00:00"/>
    <n v="1454543846"/>
    <d v="2014-06-16T11:03:49"/>
    <x v="1024"/>
    <x v="4"/>
    <b v="0"/>
    <n v="24"/>
    <b v="1"/>
    <s v="theater/musical"/>
    <n v="41.666666666666664"/>
    <x v="1"/>
    <s v="musical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6-03-04T18:57:26"/>
    <n v="1398432758"/>
    <d v="2016-02-03T18:57:26"/>
    <x v="1048"/>
    <x v="3"/>
    <b v="0"/>
    <n v="32"/>
    <b v="1"/>
    <s v="theater/musical"/>
    <n v="255.17343750000001"/>
    <x v="1"/>
    <s v="musical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4-05-25T08:32:38"/>
    <n v="1428415264"/>
    <d v="2014-04-25T08:32:38"/>
    <x v="344"/>
    <x v="4"/>
    <b v="0"/>
    <n v="62"/>
    <b v="1"/>
    <s v="theater/musical"/>
    <n v="162.7741935483871"/>
    <x v="1"/>
    <s v="musical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5-05-07T09:01:04"/>
    <n v="1408604363"/>
    <d v="2015-04-07T09:01:04"/>
    <x v="303"/>
    <x v="1"/>
    <b v="0"/>
    <n v="9"/>
    <b v="1"/>
    <s v="theater/musical"/>
    <n v="88.333333333333329"/>
    <x v="1"/>
    <s v="musical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4-09-15T01:08:00"/>
    <n v="1421812637"/>
    <d v="2014-08-21T01:59:23"/>
    <x v="1435"/>
    <x v="4"/>
    <b v="0"/>
    <n v="38"/>
    <b v="1"/>
    <s v="theater/musical"/>
    <n v="85.736842105263165"/>
    <x v="1"/>
    <s v="musical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5-02-21T06:00:00"/>
    <n v="1462489053"/>
    <d v="2015-01-20T22:57:17"/>
    <x v="388"/>
    <x v="1"/>
    <b v="0"/>
    <n v="54"/>
    <b v="1"/>
    <s v="theater/musical"/>
    <n v="47.574074074074076"/>
    <x v="1"/>
    <s v="musical"/>
  </r>
  <r>
    <n v="1.08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6-06-04T17:57:33"/>
    <n v="1400253364"/>
    <d v="2016-05-05T17:57:33"/>
    <x v="1358"/>
    <x v="3"/>
    <b v="0"/>
    <n v="37"/>
    <b v="1"/>
    <s v="theater/musical"/>
    <n v="72.972972972972968"/>
    <x v="1"/>
    <s v="musical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4-06-15T10:16:04"/>
    <n v="1467468008"/>
    <d v="2014-05-16T10:16:04"/>
    <x v="828"/>
    <x v="4"/>
    <b v="0"/>
    <n v="39"/>
    <b v="1"/>
    <s v="theater/musical"/>
    <n v="90.538461538461533"/>
    <x v="1"/>
    <s v="musical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6-08-29T12:00:00"/>
    <n v="1412091423"/>
    <d v="2016-07-02T09:00:08"/>
    <x v="972"/>
    <x v="3"/>
    <b v="0"/>
    <n v="34"/>
    <b v="1"/>
    <s v="theater/musical"/>
    <n v="37.647058823529413"/>
    <x v="1"/>
    <s v="musical"/>
  </r>
  <r>
    <n v="1.3333333333333333"/>
    <n v="2937"/>
    <s v="UCAS"/>
    <s v="UCAS is a new British musical premiering at the Edinburgh Fringe Festival 2014."/>
    <n v="1500"/>
    <n v="2000"/>
    <x v="0"/>
    <s v="GB"/>
    <s v="GBP"/>
    <n v="1405249113"/>
    <d v="2014-10-12T23:59:00"/>
    <n v="1402657113"/>
    <d v="2014-09-30T10:37:03"/>
    <x v="1120"/>
    <x v="4"/>
    <b v="0"/>
    <n v="55"/>
    <b v="1"/>
    <s v="theater/musical"/>
    <n v="36.363636363636367"/>
    <x v="1"/>
    <s v="musical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4-07-13T05:58:33"/>
    <n v="1420044814"/>
    <d v="2014-06-13T05:58:33"/>
    <x v="535"/>
    <x v="4"/>
    <b v="0"/>
    <n v="32"/>
    <b v="1"/>
    <s v="theater/musical"/>
    <n v="126.71875"/>
    <x v="1"/>
    <s v="musical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5-01-30T11:53:34"/>
    <n v="1406316312"/>
    <d v="2014-12-31T11:53:34"/>
    <x v="1476"/>
    <x v="4"/>
    <b v="0"/>
    <n v="25"/>
    <b v="1"/>
    <s v="theater/musical"/>
    <n v="329.2"/>
    <x v="1"/>
    <s v="musical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4-08-27T20:00:00"/>
    <n v="1418150018"/>
    <d v="2014-07-25T14:25:12"/>
    <x v="827"/>
    <x v="4"/>
    <b v="0"/>
    <n v="33"/>
    <b v="1"/>
    <s v="theater/musical"/>
    <n v="81.242424242424249"/>
    <x v="1"/>
    <s v="musical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1-18T13:33:38"/>
    <n v="1422658955"/>
    <d v="2014-12-09T13:33:38"/>
    <x v="1347"/>
    <x v="4"/>
    <b v="0"/>
    <n v="1"/>
    <b v="0"/>
    <s v="theater/spaces"/>
    <n v="1"/>
    <x v="1"/>
    <s v="spaces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03-01T18:02:35"/>
    <n v="1448565459"/>
    <d v="2015-01-30T18:02:35"/>
    <x v="870"/>
    <x v="1"/>
    <b v="0"/>
    <n v="202"/>
    <b v="0"/>
    <s v="theater/spaces"/>
    <n v="202.22772277227722"/>
    <x v="1"/>
    <s v="spaces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12-16T15:18:00"/>
    <n v="1426302380"/>
    <d v="2015-11-26T14:17:39"/>
    <x v="1477"/>
    <x v="1"/>
    <b v="0"/>
    <n v="0"/>
    <b v="0"/>
    <s v="theater/spaces"/>
    <e v="#DIV/0!"/>
    <x v="1"/>
    <s v="spaces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4-12T22:06:20"/>
    <n v="1431122198"/>
    <d v="2015-03-13T22:06:20"/>
    <x v="1407"/>
    <x v="1"/>
    <b v="0"/>
    <n v="1"/>
    <b v="0"/>
    <s v="theater/spaces"/>
    <n v="100"/>
    <x v="1"/>
    <s v="spaces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6-07T16:56:38"/>
    <n v="1429845660"/>
    <d v="2015-05-08T16:56:38"/>
    <x v="883"/>
    <x v="1"/>
    <b v="0"/>
    <n v="0"/>
    <b v="0"/>
    <s v="theater/spaces"/>
    <e v="#DIV/0!"/>
    <x v="1"/>
    <s v="spaces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5-05-23T22:21:00"/>
    <n v="1468673092"/>
    <d v="2015-04-23T22:21:00"/>
    <x v="252"/>
    <x v="1"/>
    <b v="0"/>
    <n v="2"/>
    <b v="0"/>
    <s v="theater/spaces"/>
    <n v="1"/>
    <x v="1"/>
    <s v="spaces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08-15T07:44:52"/>
    <n v="1475760567"/>
    <d v="2016-07-16T07:44:52"/>
    <x v="1478"/>
    <x v="3"/>
    <b v="0"/>
    <n v="13"/>
    <b v="0"/>
    <s v="theater/spaces"/>
    <n v="82.461538461538467"/>
    <x v="1"/>
    <s v="spaces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6-11-24T12:11:00"/>
    <n v="1428075293"/>
    <d v="2016-10-06T08:29:27"/>
    <x v="447"/>
    <x v="3"/>
    <b v="0"/>
    <n v="9"/>
    <b v="0"/>
    <s v="theater/spaces"/>
    <n v="2.6666666666666665"/>
    <x v="1"/>
    <s v="spaces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06-02T10:34:53"/>
    <n v="1445370317"/>
    <d v="2015-04-03T10:34:53"/>
    <x v="24"/>
    <x v="1"/>
    <b v="0"/>
    <n v="2"/>
    <b v="0"/>
    <s v="theater/spaces"/>
    <n v="12.5"/>
    <x v="1"/>
    <s v="spaces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5-11-19T15:45:17"/>
    <n v="1450946752"/>
    <d v="2015-10-20T14:45:17"/>
    <x v="319"/>
    <x v="1"/>
    <b v="0"/>
    <n v="0"/>
    <b v="0"/>
    <s v="theater/spaces"/>
    <e v="#DIV/0!"/>
    <x v="1"/>
    <s v="spaces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6-01-23T03:45:52"/>
    <n v="1408648573"/>
    <d v="2015-12-24T03:45:52"/>
    <x v="1479"/>
    <x v="1"/>
    <b v="0"/>
    <n v="58"/>
    <b v="0"/>
    <s v="theater/spaces"/>
    <n v="18.896551724137932"/>
    <x v="1"/>
    <s v="spaces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4-10-05T14:16:13"/>
    <n v="1473957239"/>
    <d v="2014-08-21T14:16:13"/>
    <x v="1435"/>
    <x v="4"/>
    <b v="0"/>
    <n v="8"/>
    <b v="0"/>
    <s v="theater/spaces"/>
    <n v="200.625"/>
    <x v="1"/>
    <s v="spaces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6-10-16T23:00:00"/>
    <n v="1441738821"/>
    <d v="2016-09-15T11:33:59"/>
    <x v="126"/>
    <x v="3"/>
    <b v="0"/>
    <n v="3"/>
    <b v="0"/>
    <s v="theater/spaces"/>
    <n v="201.66666666666666"/>
    <x v="1"/>
    <s v="spaces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5-10-08T14:00:21"/>
    <n v="1487944803"/>
    <d v="2015-09-08T14:00:21"/>
    <x v="187"/>
    <x v="1"/>
    <b v="0"/>
    <n v="0"/>
    <b v="0"/>
    <s v="theater/spaces"/>
    <e v="#DIV/0!"/>
    <x v="1"/>
    <s v="spaces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7-03-16T08:00:03"/>
    <n v="1431884849"/>
    <d v="2017-02-24T09:00:03"/>
    <x v="532"/>
    <x v="2"/>
    <b v="0"/>
    <n v="11"/>
    <b v="0"/>
    <s v="theater/spaces"/>
    <n v="65"/>
    <x v="1"/>
    <s v="spaces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5-06-16T12:47:29"/>
    <n v="1459810850"/>
    <d v="2015-05-17T12:47:29"/>
    <x v="969"/>
    <x v="1"/>
    <b v="0"/>
    <n v="20"/>
    <b v="0"/>
    <s v="theater/spaces"/>
    <n v="66.099999999999994"/>
    <x v="1"/>
    <s v="spaces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6-05-04T18:00:50"/>
    <n v="1422317772"/>
    <d v="2016-04-04T18:00:50"/>
    <x v="1464"/>
    <x v="3"/>
    <b v="0"/>
    <n v="3"/>
    <b v="0"/>
    <s v="theater/spaces"/>
    <n v="93.333333333333329"/>
    <x v="1"/>
    <s v="spaces"/>
  </r>
  <r>
    <n v="0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5-03-27T18:16:12"/>
    <n v="1457548917"/>
    <d v="2015-01-26T19:16:12"/>
    <x v="1480"/>
    <x v="1"/>
    <b v="0"/>
    <n v="0"/>
    <b v="0"/>
    <s v="theater/spaces"/>
    <e v="#DIV/0!"/>
    <x v="1"/>
    <s v="spaces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5-08T12:41:57"/>
    <n v="1462666325"/>
    <d v="2016-03-09T13:41:57"/>
    <x v="205"/>
    <x v="3"/>
    <b v="0"/>
    <n v="0"/>
    <b v="0"/>
    <s v="theater/spaces"/>
    <e v="#DIV/0!"/>
    <x v="1"/>
    <s v="spaces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6-06-06T19:12:05"/>
    <n v="1407867023"/>
    <d v="2016-05-07T19:12:05"/>
    <x v="1481"/>
    <x v="3"/>
    <b v="0"/>
    <n v="0"/>
    <b v="0"/>
    <s v="theater/spaces"/>
    <e v="#DIV/0!"/>
    <x v="1"/>
    <s v="spaces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4-09-11T13:10:23"/>
    <n v="1424927159"/>
    <d v="2014-08-12T13:10:23"/>
    <x v="372"/>
    <x v="4"/>
    <b v="0"/>
    <n v="108"/>
    <b v="1"/>
    <s v="theater/plays"/>
    <n v="50.75"/>
    <x v="1"/>
    <s v="plays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25T23:00:00"/>
    <n v="1422769906"/>
    <d v="2015-02-26T00:05:59"/>
    <x v="1309"/>
    <x v="1"/>
    <b v="0"/>
    <n v="20"/>
    <b v="1"/>
    <s v="theater/plays"/>
    <n v="60.9"/>
    <x v="1"/>
    <s v="plays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3-01T01:59:00"/>
    <n v="1433243824"/>
    <d v="2015-02-01T00:51:46"/>
    <x v="392"/>
    <x v="1"/>
    <b v="0"/>
    <n v="98"/>
    <b v="1"/>
    <s v="theater/plays"/>
    <n v="109.03061224489795"/>
    <x v="1"/>
    <s v="plays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5-07-02T06:17:04"/>
    <n v="1404769819"/>
    <d v="2015-06-02T06:17:04"/>
    <x v="463"/>
    <x v="1"/>
    <b v="0"/>
    <n v="196"/>
    <b v="1"/>
    <s v="theater/plays"/>
    <n v="25.692295918367346"/>
    <x v="1"/>
    <s v="plays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4-08-06T16:32:00"/>
    <n v="1433698233"/>
    <d v="2014-07-07T16:50:19"/>
    <x v="412"/>
    <x v="4"/>
    <b v="0"/>
    <n v="39"/>
    <b v="1"/>
    <s v="theater/plays"/>
    <n v="41.92307692307692"/>
    <x v="1"/>
    <s v="plays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7-07T12:30:33"/>
    <n v="1439833412"/>
    <d v="2015-06-07T12:30:33"/>
    <x v="1482"/>
    <x v="1"/>
    <b v="0"/>
    <n v="128"/>
    <b v="1"/>
    <s v="theater/plays"/>
    <n v="88.7734375"/>
    <x v="1"/>
    <s v="plays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9-16T12:43:32"/>
    <n v="1423284292"/>
    <d v="2015-08-17T12:43:32"/>
    <x v="1404"/>
    <x v="1"/>
    <b v="0"/>
    <n v="71"/>
    <b v="1"/>
    <s v="theater/plays"/>
    <n v="80.225352112676063"/>
    <x v="1"/>
    <s v="plays"/>
  </r>
  <r>
    <n v="1.06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5-03-08T22:44:52"/>
    <n v="1470227660"/>
    <d v="2015-02-06T23:44:52"/>
    <x v="1353"/>
    <x v="1"/>
    <b v="0"/>
    <n v="47"/>
    <b v="1"/>
    <s v="theater/plays"/>
    <n v="78.936170212765958"/>
    <x v="1"/>
    <s v="plays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6-08-16T22:59:00"/>
    <n v="1428087153"/>
    <d v="2016-08-03T07:34:20"/>
    <x v="316"/>
    <x v="3"/>
    <b v="0"/>
    <n v="17"/>
    <b v="1"/>
    <s v="theater/plays"/>
    <n v="95.588235294117652"/>
    <x v="1"/>
    <s v="plays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5-05-03T17:51:00"/>
    <n v="1403107451"/>
    <d v="2015-04-03T13:52:33"/>
    <x v="24"/>
    <x v="1"/>
    <b v="0"/>
    <n v="91"/>
    <b v="1"/>
    <s v="theater/plays"/>
    <n v="69.890109890109883"/>
    <x v="1"/>
    <s v="plays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7-18T11:04:11"/>
    <n v="1406908078"/>
    <d v="2014-06-18T11:04:11"/>
    <x v="1387"/>
    <x v="4"/>
    <b v="0"/>
    <n v="43"/>
    <b v="1"/>
    <s v="theater/plays"/>
    <n v="74.534883720930239"/>
    <x v="1"/>
    <s v="plays"/>
  </r>
  <r>
    <n v="1.0535000000000001"/>
    <n v="2972"/>
    <s v="A Bad Plan"/>
    <s v="A group of artists. A mythical art piece. A harrowing quest. And some margaritas."/>
    <n v="2000"/>
    <n v="2107"/>
    <x v="0"/>
    <s v="US"/>
    <s v="USD"/>
    <n v="1480899600"/>
    <d v="2014-08-31T10:47:58"/>
    <n v="1479609520"/>
    <d v="2014-08-01T10:47:58"/>
    <x v="874"/>
    <x v="4"/>
    <b v="0"/>
    <n v="17"/>
    <b v="1"/>
    <s v="theater/plays"/>
    <n v="123.94117647058823"/>
    <x v="1"/>
    <s v="plays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12-04T20:00:00"/>
    <n v="1449171508"/>
    <d v="2016-11-19T21:38:40"/>
    <x v="1453"/>
    <x v="3"/>
    <b v="0"/>
    <n v="33"/>
    <b v="1"/>
    <s v="theater/plays"/>
    <n v="264.84848484848487"/>
    <x v="1"/>
    <s v="plays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5-12-31T23:00:00"/>
    <n v="1409275671"/>
    <d v="2015-12-03T14:38:28"/>
    <x v="210"/>
    <x v="1"/>
    <b v="0"/>
    <n v="87"/>
    <b v="1"/>
    <s v="theater/plays"/>
    <n v="58.620689655172413"/>
    <x v="1"/>
    <s v="plays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09-25T20:35:00"/>
    <n v="1414599886"/>
    <d v="2014-08-28T20:27:51"/>
    <x v="1146"/>
    <x v="4"/>
    <b v="0"/>
    <n v="113"/>
    <b v="1"/>
    <s v="theater/plays"/>
    <n v="70.884955752212392"/>
    <x v="1"/>
    <s v="plays"/>
  </r>
  <r>
    <n v="1.7142857142857142"/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4-11-26T22:00:00"/>
    <n v="1456421530"/>
    <d v="2014-10-29T11:24:46"/>
    <x v="980"/>
    <x v="4"/>
    <b v="0"/>
    <n v="14"/>
    <b v="1"/>
    <s v="theater/plays"/>
    <n v="8.5714285714285712"/>
    <x v="1"/>
    <s v="plays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6-03-13T07:00:00"/>
    <n v="1421960934"/>
    <d v="2016-02-25T12:32:10"/>
    <x v="335"/>
    <x v="3"/>
    <b v="0"/>
    <n v="30"/>
    <b v="1"/>
    <s v="theater/plays"/>
    <n v="113.56666666666666"/>
    <x v="1"/>
    <s v="plays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5-03-22T21:14:00"/>
    <n v="1412954547"/>
    <d v="2015-01-22T16:08:54"/>
    <x v="1126"/>
    <x v="1"/>
    <b v="0"/>
    <n v="16"/>
    <b v="1"/>
    <s v="theater/plays"/>
    <n v="60.6875"/>
    <x v="1"/>
    <s v="plays"/>
  </r>
  <r>
    <n v="1.014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4-10-20T00:59:00"/>
    <n v="1419104823"/>
    <d v="2014-10-10T10:22:27"/>
    <x v="554"/>
    <x v="4"/>
    <b v="0"/>
    <n v="46"/>
    <b v="1"/>
    <s v="theater/plays"/>
    <n v="110.21739130434783"/>
    <x v="1"/>
    <s v="plays"/>
  </r>
  <r>
    <n v="1.0916666666666666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1-06T01:00:00"/>
    <n v="1438639130"/>
    <d v="2014-12-20T14:47:03"/>
    <x v="1351"/>
    <x v="4"/>
    <b v="0"/>
    <n v="24"/>
    <b v="1"/>
    <s v="theater/plays"/>
    <n v="136.45833333333334"/>
    <x v="1"/>
    <s v="plays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8-23T21:00:00"/>
    <n v="1439126756"/>
    <d v="2015-08-03T16:58:50"/>
    <x v="1038"/>
    <x v="1"/>
    <b v="1"/>
    <n v="97"/>
    <b v="1"/>
    <s v="theater/spaces"/>
    <n v="53.164948453608247"/>
    <x v="1"/>
    <s v="spaces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5-09-23T08:25:56"/>
    <n v="1452616143"/>
    <d v="2015-08-09T08:25:56"/>
    <x v="1483"/>
    <x v="1"/>
    <b v="1"/>
    <n v="59"/>
    <b v="1"/>
    <s v="theater/spaces"/>
    <n v="86.491525423728817"/>
    <x v="1"/>
    <s v="spaces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6-02-11T11:29:03"/>
    <n v="1410534636"/>
    <d v="2016-01-12T11:29:03"/>
    <x v="1306"/>
    <x v="3"/>
    <b v="1"/>
    <n v="1095"/>
    <b v="1"/>
    <s v="theater/spaces"/>
    <n v="155.23827397260274"/>
    <x v="1"/>
    <s v="spaces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4-11-11T11:10:36"/>
    <n v="1469428881"/>
    <d v="2014-09-12T10:10:36"/>
    <x v="308"/>
    <x v="4"/>
    <b v="1"/>
    <n v="218"/>
    <b v="1"/>
    <s v="theater/spaces"/>
    <n v="115.08256880733946"/>
    <x v="1"/>
    <s v="spaces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08-24T01:41:21"/>
    <n v="1476228128"/>
    <d v="2016-07-25T01:41:21"/>
    <x v="339"/>
    <x v="3"/>
    <b v="0"/>
    <n v="111"/>
    <b v="1"/>
    <s v="theater/spaces"/>
    <n v="109.5945945945946"/>
    <x v="1"/>
    <s v="spaces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10-30T23:00:00"/>
    <n v="1456920006"/>
    <d v="2016-10-11T18:22:08"/>
    <x v="1236"/>
    <x v="3"/>
    <b v="0"/>
    <n v="56"/>
    <b v="1"/>
    <s v="theater/spaces"/>
    <n v="45.214285714285715"/>
    <x v="1"/>
    <s v="spaces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05-01T06:00:06"/>
    <n v="1473837751"/>
    <d v="2016-03-02T07:00:06"/>
    <x v="1484"/>
    <x v="3"/>
    <b v="0"/>
    <n v="265"/>
    <b v="1"/>
    <s v="theater/spaces"/>
    <n v="104.15169811320754"/>
    <x v="1"/>
    <s v="spaces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10-12T19:00:00"/>
    <n v="1463820081"/>
    <d v="2016-09-14T02:22:31"/>
    <x v="1130"/>
    <x v="3"/>
    <b v="0"/>
    <n v="28"/>
    <b v="1"/>
    <s v="theater/spaces"/>
    <n v="35.714285714285715"/>
    <x v="1"/>
    <s v="spaces"/>
  </r>
  <r>
    <n v="1.76535"/>
    <n v="2989"/>
    <s v="Let's Light Up The Gem!"/>
    <s v="Bring the movies back to Bethel, Maine."/>
    <n v="20000"/>
    <n v="35307"/>
    <x v="0"/>
    <s v="US"/>
    <s v="USD"/>
    <n v="1450673940"/>
    <d v="2016-06-20T03:41:21"/>
    <n v="1448756962"/>
    <d v="2016-05-21T03:41:21"/>
    <x v="1485"/>
    <x v="3"/>
    <b v="0"/>
    <n v="364"/>
    <b v="1"/>
    <s v="theater/spaces"/>
    <n v="96.997252747252745"/>
    <x v="1"/>
    <s v="spaces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5-12-20T23:59:00"/>
    <n v="1449150420"/>
    <d v="2015-11-28T19:29:22"/>
    <x v="1486"/>
    <x v="1"/>
    <b v="0"/>
    <n v="27"/>
    <b v="1"/>
    <s v="theater/spaces"/>
    <n v="370.37037037037038"/>
    <x v="1"/>
    <s v="spaces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6-01-07T08:47:00"/>
    <n v="1483646730"/>
    <d v="2015-12-03T08:47:00"/>
    <x v="210"/>
    <x v="1"/>
    <b v="0"/>
    <n v="93"/>
    <b v="1"/>
    <s v="theater/spaces"/>
    <n v="94.408602150537632"/>
    <x v="1"/>
    <s v="spaces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7-01-27T15:05:30"/>
    <n v="1473445510"/>
    <d v="2017-01-05T15:05:30"/>
    <x v="758"/>
    <x v="2"/>
    <b v="0"/>
    <n v="64"/>
    <b v="1"/>
    <s v="theater/spaces"/>
    <n v="48.984375"/>
    <x v="1"/>
    <s v="spaces"/>
  </r>
  <r>
    <n v="1.0029999999999999"/>
    <n v="2993"/>
    <s v="TRUE WEST: Think, Dog! Productions"/>
    <s v="Help us build the Kitchen from Hell!"/>
    <n v="1000"/>
    <n v="1003"/>
    <x v="0"/>
    <s v="US"/>
    <s v="USD"/>
    <n v="1455998867"/>
    <d v="2016-10-09T13:25:10"/>
    <n v="1453406867"/>
    <d v="2016-09-09T13:25:10"/>
    <x v="982"/>
    <x v="3"/>
    <b v="0"/>
    <n v="22"/>
    <b v="1"/>
    <s v="theater/spaces"/>
    <n v="45.590909090909093"/>
    <x v="1"/>
    <s v="spaces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6-02-20T15:07:47"/>
    <n v="1409743772"/>
    <d v="2016-01-21T15:07:47"/>
    <x v="1487"/>
    <x v="3"/>
    <b v="0"/>
    <n v="59"/>
    <b v="1"/>
    <s v="theater/spaces"/>
    <n v="23.275254237288134"/>
    <x v="1"/>
    <s v="spaces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4-10-03T06:29:32"/>
    <n v="1482249471"/>
    <d v="2014-09-03T06:29:32"/>
    <x v="832"/>
    <x v="4"/>
    <b v="0"/>
    <n v="249"/>
    <b v="1"/>
    <s v="theater/spaces"/>
    <n v="63.2289156626506"/>
    <x v="1"/>
    <s v="spaces"/>
  </r>
  <r>
    <n v="1.7194285714285715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7-01-19T10:57:51"/>
    <n v="1427493240"/>
    <d v="2016-12-20T10:57:51"/>
    <x v="462"/>
    <x v="3"/>
    <b v="0"/>
    <n v="392"/>
    <b v="1"/>
    <s v="theater/spaces"/>
    <n v="153.5204081632653"/>
    <x v="1"/>
    <s v="spaces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5-05-26T16:54:00"/>
    <n v="1486661793"/>
    <d v="2015-03-27T16:54:00"/>
    <x v="559"/>
    <x v="1"/>
    <b v="0"/>
    <n v="115"/>
    <b v="1"/>
    <s v="theater/spaces"/>
    <n v="90.2"/>
    <x v="1"/>
    <s v="spaces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7-02-26T23:59:00"/>
    <n v="1400474329"/>
    <d v="2017-02-09T12:36:33"/>
    <x v="297"/>
    <x v="2"/>
    <b v="0"/>
    <n v="433"/>
    <b v="1"/>
    <s v="theater/spaces"/>
    <n v="118.97113163972287"/>
    <x v="1"/>
    <s v="spaces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4-06-15T23:25:00"/>
    <n v="1487094360"/>
    <d v="2014-05-18T23:38:49"/>
    <x v="1488"/>
    <x v="4"/>
    <b v="0"/>
    <n v="20"/>
    <b v="1"/>
    <s v="theater/spaces"/>
    <n v="80.25"/>
    <x v="1"/>
    <s v="spaces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2-28T21:00:00"/>
    <n v="1484682670"/>
    <d v="2017-02-14T12:46:00"/>
    <x v="782"/>
    <x v="2"/>
    <b v="0"/>
    <n v="8"/>
    <b v="1"/>
    <s v="theater/spaces"/>
    <n v="62.5"/>
    <x v="1"/>
    <s v="spaces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7-01-31T13:00:00"/>
    <n v="1465853382"/>
    <d v="2017-01-17T14:51:10"/>
    <x v="460"/>
    <x v="2"/>
    <b v="0"/>
    <n v="175"/>
    <b v="1"/>
    <s v="theater/spaces"/>
    <n v="131.37719999999999"/>
    <x v="1"/>
    <s v="spaces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6-07-13T16:29:42"/>
    <n v="1353960252"/>
    <d v="2016-06-13T16:29:42"/>
    <x v="469"/>
    <x v="3"/>
    <b v="0"/>
    <n v="104"/>
    <b v="1"/>
    <s v="theater/spaces"/>
    <n v="73.032980769230775"/>
    <x v="1"/>
    <s v="spaces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2-12-26T15:04:12"/>
    <n v="1454098976"/>
    <d v="2012-11-26T15:04:12"/>
    <x v="1489"/>
    <x v="6"/>
    <b v="0"/>
    <n v="17"/>
    <b v="1"/>
    <s v="theater/spaces"/>
    <n v="178.52941176470588"/>
    <x v="1"/>
    <s v="spaces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6-03-01T00:59:00"/>
    <n v="1413493724"/>
    <d v="2016-01-29T15:22:56"/>
    <x v="1490"/>
    <x v="3"/>
    <b v="0"/>
    <n v="277"/>
    <b v="1"/>
    <s v="theater/spaces"/>
    <n v="162.90974729241879"/>
    <x v="1"/>
    <s v="spaces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1-15T17:08:44"/>
    <n v="1410019905"/>
    <d v="2014-10-16T16:08:44"/>
    <x v="27"/>
    <x v="4"/>
    <b v="0"/>
    <n v="118"/>
    <b v="1"/>
    <s v="theater/spaces"/>
    <n v="108.24237288135593"/>
    <x v="1"/>
    <s v="spaces"/>
  </r>
  <r>
    <n v="1.0774999999999999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0-06T11:11:45"/>
    <n v="1415988591"/>
    <d v="2014-09-06T11:11:45"/>
    <x v="976"/>
    <x v="4"/>
    <b v="0"/>
    <n v="97"/>
    <b v="1"/>
    <s v="theater/spaces"/>
    <n v="88.865979381443296"/>
    <x v="1"/>
    <s v="spaces"/>
  </r>
  <r>
    <n v="1.8"/>
    <n v="3007"/>
    <s v="Bethlem"/>
    <s v="Consuite for 2015 CoreCon.  An adventure into insanity."/>
    <n v="600"/>
    <n v="1080"/>
    <x v="0"/>
    <s v="US"/>
    <s v="USD"/>
    <n v="1429938683"/>
    <d v="2014-12-14T13:09:51"/>
    <n v="1428124283"/>
    <d v="2014-11-14T13:09:51"/>
    <x v="1491"/>
    <x v="4"/>
    <b v="0"/>
    <n v="20"/>
    <b v="1"/>
    <s v="theater/spaces"/>
    <n v="54"/>
    <x v="1"/>
    <s v="spaces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5-04-25T00:11:23"/>
    <n v="1450760719"/>
    <d v="2015-04-04T00:11:23"/>
    <x v="35"/>
    <x v="1"/>
    <b v="0"/>
    <n v="26"/>
    <b v="1"/>
    <s v="theater/spaces"/>
    <n v="116.73076923076923"/>
    <x v="1"/>
    <s v="spaces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6-01-21T00:05:19"/>
    <n v="1414417240"/>
    <d v="2015-12-22T00:05:19"/>
    <x v="72"/>
    <x v="1"/>
    <b v="0"/>
    <n v="128"/>
    <b v="1"/>
    <s v="theater/spaces"/>
    <n v="233.8984375"/>
    <x v="1"/>
    <s v="spaces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4-11-26T09:40:40"/>
    <n v="1419364719"/>
    <d v="2014-10-27T08:40:40"/>
    <x v="171"/>
    <x v="4"/>
    <b v="0"/>
    <n v="15"/>
    <b v="1"/>
    <s v="theater/spaces"/>
    <n v="158"/>
    <x v="1"/>
    <s v="spaces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02-21T14:58:39"/>
    <n v="1448536516"/>
    <d v="2014-12-23T14:58:39"/>
    <x v="1492"/>
    <x v="4"/>
    <b v="0"/>
    <n v="25"/>
    <b v="1"/>
    <s v="theater/spaces"/>
    <n v="14.84"/>
    <x v="1"/>
    <s v="spaces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12-23T17:59:00"/>
    <n v="1421772730"/>
    <d v="2015-11-26T06:15:16"/>
    <x v="1477"/>
    <x v="1"/>
    <b v="0"/>
    <n v="55"/>
    <b v="1"/>
    <s v="theater/spaces"/>
    <n v="85.181818181818187"/>
    <x v="1"/>
    <s v="spaces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2-10T11:52:10"/>
    <n v="1432325049"/>
    <d v="2015-01-20T11:52:10"/>
    <x v="388"/>
    <x v="1"/>
    <b v="0"/>
    <n v="107"/>
    <b v="1"/>
    <s v="theater/spaces"/>
    <n v="146.69158878504672"/>
    <x v="1"/>
    <s v="spaces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5-06-21T15:04:09"/>
    <n v="1412737080"/>
    <d v="2015-05-22T15:04:09"/>
    <x v="1493"/>
    <x v="1"/>
    <b v="0"/>
    <n v="557"/>
    <b v="1"/>
    <s v="theater/spaces"/>
    <n v="50.764811490125673"/>
    <x v="1"/>
    <s v="spaces"/>
  </r>
  <r>
    <n v="1.0317647058823529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11-05T00:00:00"/>
    <n v="1401125238"/>
    <d v="2014-10-07T21:58:00"/>
    <x v="386"/>
    <x v="4"/>
    <b v="0"/>
    <n v="40"/>
    <b v="1"/>
    <s v="theater/spaces"/>
    <n v="87.7"/>
    <x v="1"/>
    <s v="spaces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6-10T23:00:00"/>
    <n v="1400504952"/>
    <d v="2014-05-26T12:27:18"/>
    <x v="242"/>
    <x v="4"/>
    <b v="0"/>
    <n v="36"/>
    <b v="1"/>
    <s v="theater/spaces"/>
    <n v="242.27777777777777"/>
    <x v="1"/>
    <s v="spaces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7-18T08:09:12"/>
    <n v="1405974243"/>
    <d v="2014-05-19T08:09:12"/>
    <x v="128"/>
    <x v="4"/>
    <b v="0"/>
    <n v="159"/>
    <b v="1"/>
    <s v="theater/spaces"/>
    <n v="146.44654088050314"/>
    <x v="1"/>
    <s v="spaces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4-08-20T15:24:03"/>
    <n v="1433747376"/>
    <d v="2014-07-21T15:24:03"/>
    <x v="34"/>
    <x v="4"/>
    <b v="0"/>
    <n v="41"/>
    <b v="1"/>
    <s v="theater/spaces"/>
    <n v="103.17073170731707"/>
    <x v="1"/>
    <s v="spaces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5-07-20T17:00:00"/>
    <n v="1398801620"/>
    <d v="2015-06-08T02:09:36"/>
    <x v="324"/>
    <x v="1"/>
    <b v="0"/>
    <n v="226"/>
    <b v="1"/>
    <s v="theater/spaces"/>
    <n v="80.464601769911511"/>
    <x v="1"/>
    <s v="spaces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4-05-26T22:00:00"/>
    <n v="1434399533"/>
    <d v="2014-04-29T15:00:20"/>
    <x v="1451"/>
    <x v="4"/>
    <b v="0"/>
    <n v="30"/>
    <b v="1"/>
    <s v="theater/spaces"/>
    <n v="234.66666666666666"/>
    <x v="1"/>
    <s v="spaces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5-08-14T15:18:53"/>
    <n v="1476715869"/>
    <d v="2015-06-15T15:18:53"/>
    <x v="867"/>
    <x v="1"/>
    <b v="0"/>
    <n v="103"/>
    <b v="1"/>
    <s v="theater/spaces"/>
    <n v="50.689320388349515"/>
    <x v="1"/>
    <s v="spaces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11-22T00:59:00"/>
    <n v="1468450409"/>
    <d v="2016-10-17T09:51:09"/>
    <x v="756"/>
    <x v="3"/>
    <b v="0"/>
    <n v="62"/>
    <b v="1"/>
    <s v="theater/spaces"/>
    <n v="162.70967741935485"/>
    <x v="1"/>
    <s v="spaces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6-08-27T17:53:29"/>
    <n v="1430151186"/>
    <d v="2016-07-13T17:53:29"/>
    <x v="1288"/>
    <x v="3"/>
    <b v="0"/>
    <n v="6"/>
    <b v="1"/>
    <s v="theater/spaces"/>
    <n v="120.16666666666667"/>
    <x v="1"/>
    <s v="spaces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5-06-11T11:13:06"/>
    <n v="1346975475"/>
    <d v="2015-04-27T11:13:06"/>
    <x v="530"/>
    <x v="1"/>
    <b v="0"/>
    <n v="182"/>
    <b v="1"/>
    <s v="theater/spaces"/>
    <n v="67.697802197802204"/>
    <x v="1"/>
    <s v="spaces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2-10-06T18:51:15"/>
    <n v="1399032813"/>
    <d v="2012-09-06T18:51:15"/>
    <x v="1494"/>
    <x v="6"/>
    <b v="0"/>
    <n v="145"/>
    <b v="1"/>
    <s v="theater/spaces"/>
    <n v="52.103448275862071"/>
    <x v="1"/>
    <s v="spaces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4-05-30T11:00:00"/>
    <n v="1487329292"/>
    <d v="2014-05-02T07:13:33"/>
    <x v="426"/>
    <x v="4"/>
    <b v="0"/>
    <n v="25"/>
    <b v="1"/>
    <s v="theater/spaces"/>
    <n v="51.6"/>
    <x v="1"/>
    <s v="spaces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7-03-03T06:01:32"/>
    <n v="1424278451"/>
    <d v="2017-02-17T06:01:32"/>
    <x v="1106"/>
    <x v="2"/>
    <b v="0"/>
    <n v="320"/>
    <b v="1"/>
    <s v="theater/spaces"/>
    <n v="164.3"/>
    <x v="1"/>
    <s v="spaces"/>
  </r>
  <r>
    <n v="1.6801999999999999"/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5-03-20T10:54:11"/>
    <n v="1468650025"/>
    <d v="2015-02-18T11:54:11"/>
    <x v="1495"/>
    <x v="1"/>
    <b v="0"/>
    <n v="99"/>
    <b v="1"/>
    <s v="theater/spaces"/>
    <n v="84.858585858585855"/>
    <x v="1"/>
    <s v="spaces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6-08-15T01:20:25"/>
    <n v="1413824447"/>
    <d v="2016-07-16T01:20:25"/>
    <x v="1478"/>
    <x v="3"/>
    <b v="0"/>
    <n v="348"/>
    <b v="1"/>
    <s v="theater/spaces"/>
    <n v="94.548850574712645"/>
    <x v="1"/>
    <s v="spaces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4-11-17T23:35:00"/>
    <n v="1439834171"/>
    <d v="2014-10-20T12:00:47"/>
    <x v="47"/>
    <x v="4"/>
    <b v="0"/>
    <n v="41"/>
    <b v="1"/>
    <s v="theater/spaces"/>
    <n v="45.536585365853661"/>
    <x v="1"/>
    <s v="spaces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5-09-16T12:56:11"/>
    <n v="1471295447"/>
    <d v="2015-08-17T12:56:11"/>
    <x v="1404"/>
    <x v="1"/>
    <b v="0"/>
    <n v="29"/>
    <b v="1"/>
    <s v="theater/spaces"/>
    <n v="51.724137931034484"/>
    <x v="1"/>
    <s v="spaces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6-10-14T16:10:47"/>
    <n v="1439341459"/>
    <d v="2016-08-15T16:10:47"/>
    <x v="805"/>
    <x v="3"/>
    <b v="0"/>
    <n v="25"/>
    <b v="1"/>
    <s v="theater/spaces"/>
    <n v="50.88"/>
    <x v="1"/>
    <s v="spaces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5-09-10T20:04:19"/>
    <n v="1468895925"/>
    <d v="2015-08-11T20:04:19"/>
    <x v="1373"/>
    <x v="1"/>
    <b v="0"/>
    <n v="23"/>
    <b v="1"/>
    <s v="theater/spaces"/>
    <n v="191.13043478260869"/>
    <x v="1"/>
    <s v="spaces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08-17T21:38:45"/>
    <n v="1475326255"/>
    <d v="2016-07-18T21:38:45"/>
    <x v="946"/>
    <x v="3"/>
    <b v="0"/>
    <n v="1260"/>
    <b v="1"/>
    <s v="theater/spaces"/>
    <n v="89.314285714285717"/>
    <x v="1"/>
    <s v="spaces"/>
  </r>
  <r>
    <n v="1.0878684000000001"/>
    <n v="3035"/>
    <s v="The Coalition Theater"/>
    <s v="Help create a permanent home for live comedy shows and classes in Downtown RVA."/>
    <n v="25000"/>
    <n v="27196.71"/>
    <x v="0"/>
    <s v="US"/>
    <s v="USD"/>
    <n v="1367674009"/>
    <d v="2016-10-31T22:59:00"/>
    <n v="1365082009"/>
    <d v="2016-10-01T07:50:55"/>
    <x v="1305"/>
    <x v="3"/>
    <b v="0"/>
    <n v="307"/>
    <b v="1"/>
    <s v="theater/spaces"/>
    <n v="88.588631921824103"/>
    <x v="1"/>
    <s v="spaces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5-04T08:26:49"/>
    <n v="1373568644"/>
    <d v="2013-04-04T08:26:49"/>
    <x v="699"/>
    <x v="5"/>
    <b v="0"/>
    <n v="329"/>
    <b v="1"/>
    <s v="theater/spaces"/>
    <n v="96.300911854103347"/>
    <x v="1"/>
    <s v="spaces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3-08-16T06:59:00"/>
    <n v="1279574773"/>
    <d v="2013-07-11T13:50:44"/>
    <x v="441"/>
    <x v="5"/>
    <b v="0"/>
    <n v="32"/>
    <b v="1"/>
    <s v="theater/spaces"/>
    <n v="33.3125"/>
    <x v="1"/>
    <s v="spaces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0-10-01T23:59:00"/>
    <n v="1451887397"/>
    <d v="2010-07-19T16:26:13"/>
    <x v="1496"/>
    <x v="8"/>
    <b v="0"/>
    <n v="27"/>
    <b v="1"/>
    <s v="theater/spaces"/>
    <n v="37.222222222222221"/>
    <x v="1"/>
    <s v="spaces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6-03-04T01:03:17"/>
    <n v="1386011038"/>
    <d v="2016-01-04T01:03:17"/>
    <x v="759"/>
    <x v="3"/>
    <b v="0"/>
    <n v="236"/>
    <b v="1"/>
    <s v="theater/spaces"/>
    <n v="92.130423728813554"/>
    <x v="1"/>
    <s v="spaces"/>
  </r>
  <r>
    <n v="1.075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3-12-29T02:59:00"/>
    <n v="1434999621"/>
    <d v="2013-12-02T14:03:58"/>
    <x v="1497"/>
    <x v="5"/>
    <b v="0"/>
    <n v="42"/>
    <b v="1"/>
    <s v="theater/spaces"/>
    <n v="76.785714285714292"/>
    <x v="1"/>
    <s v="spaces"/>
  </r>
  <r>
    <n v="1.1048192771084338"/>
    <n v="3041"/>
    <s v="Lend a Hand in Our Home"/>
    <s v="Privet! Hello! Bon Jour! We are the Arlekin Players Theatre and we need a home."/>
    <n v="8300"/>
    <n v="9170"/>
    <x v="0"/>
    <s v="US"/>
    <s v="USD"/>
    <n v="1453323048"/>
    <d v="2015-06-26T18:00:00"/>
    <n v="1450731048"/>
    <d v="2015-06-22T14:00:21"/>
    <x v="371"/>
    <x v="1"/>
    <b v="0"/>
    <n v="95"/>
    <b v="1"/>
    <s v="theater/spaces"/>
    <n v="96.526315789473685"/>
    <x v="1"/>
    <s v="spaces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6-01-20T15:50:48"/>
    <n v="1441557047"/>
    <d v="2015-12-21T15:50:48"/>
    <x v="1466"/>
    <x v="1"/>
    <b v="0"/>
    <n v="37"/>
    <b v="1"/>
    <s v="theater/spaces"/>
    <n v="51.891891891891895"/>
    <x v="1"/>
    <s v="spaces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10-06T11:30:47"/>
    <n v="1426815699"/>
    <d v="2015-09-06T11:30:47"/>
    <x v="1498"/>
    <x v="1"/>
    <b v="0"/>
    <n v="128"/>
    <b v="1"/>
    <s v="theater/spaces"/>
    <n v="128.9140625"/>
    <x v="1"/>
    <s v="spaces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5-04-15T21:50:00"/>
    <n v="1453137998"/>
    <d v="2015-03-19T20:41:39"/>
    <x v="507"/>
    <x v="1"/>
    <b v="0"/>
    <n v="156"/>
    <b v="1"/>
    <s v="theater/spaces"/>
    <n v="84.108974358974365"/>
    <x v="1"/>
    <s v="spaces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6-02-02T12:26:38"/>
    <n v="1406087055"/>
    <d v="2016-01-18T12:26:38"/>
    <x v="938"/>
    <x v="3"/>
    <b v="0"/>
    <n v="64"/>
    <b v="1"/>
    <s v="theater/spaces"/>
    <n v="82.941562500000003"/>
    <x v="1"/>
    <s v="spaces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8-21T22:44:15"/>
    <n v="1407784586"/>
    <d v="2014-07-22T22:44:15"/>
    <x v="30"/>
    <x v="4"/>
    <b v="0"/>
    <n v="58"/>
    <b v="1"/>
    <s v="theater/spaces"/>
    <n v="259.94827586206895"/>
    <x v="1"/>
    <s v="spaces"/>
  </r>
  <r>
    <n v="1.49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4-09-09T23:52:00"/>
    <n v="1457999054"/>
    <d v="2014-08-11T14:16:26"/>
    <x v="1499"/>
    <x v="4"/>
    <b v="0"/>
    <n v="20"/>
    <b v="1"/>
    <s v="theater/spaces"/>
    <n v="37.25"/>
    <x v="1"/>
    <s v="spaces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6-04-27T08:16:00"/>
    <n v="1417556262"/>
    <d v="2016-03-14T18:44:14"/>
    <x v="1500"/>
    <x v="3"/>
    <b v="0"/>
    <n v="47"/>
    <b v="1"/>
    <s v="theater/spaces"/>
    <n v="177.02127659574469"/>
    <x v="1"/>
    <s v="spaces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4-12-31T16:22:00"/>
    <n v="1431649255"/>
    <d v="2014-12-02T16:37:42"/>
    <x v="490"/>
    <x v="4"/>
    <b v="0"/>
    <n v="54"/>
    <b v="1"/>
    <s v="theater/spaces"/>
    <n v="74.074074074074076"/>
    <x v="1"/>
    <s v="spaces"/>
  </r>
  <r>
    <n v="1.06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5-06-13T19:20:55"/>
    <n v="1459828960"/>
    <d v="2015-05-14T19:20:55"/>
    <x v="496"/>
    <x v="1"/>
    <b v="0"/>
    <n v="9"/>
    <b v="1"/>
    <s v="theater/spaces"/>
    <n v="70.666666666666671"/>
    <x v="1"/>
    <s v="spaces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6-05-04T23:02:40"/>
    <n v="1483955945"/>
    <d v="2016-04-04T23:02:40"/>
    <x v="1464"/>
    <x v="3"/>
    <b v="1"/>
    <n v="35"/>
    <b v="0"/>
    <s v="theater/spaces"/>
    <n v="23.62857142857143"/>
    <x v="1"/>
    <s v="spaces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7-02-08T04:59:05"/>
    <n v="1430237094"/>
    <d v="2017-01-09T04:59:05"/>
    <x v="1405"/>
    <x v="2"/>
    <b v="0"/>
    <n v="2"/>
    <b v="0"/>
    <s v="theater/spaces"/>
    <n v="37.5"/>
    <x v="1"/>
    <s v="spaces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5-05-28T10:59:00"/>
    <n v="1407781013"/>
    <d v="2015-04-28T11:04:54"/>
    <x v="831"/>
    <x v="1"/>
    <b v="0"/>
    <n v="3"/>
    <b v="0"/>
    <s v="theater/spaces"/>
    <n v="13.333333333333334"/>
    <x v="1"/>
    <s v="spaces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4-10-01T22:59:00"/>
    <n v="1422043154"/>
    <d v="2014-08-11T13:16:53"/>
    <x v="1499"/>
    <x v="4"/>
    <b v="0"/>
    <n v="0"/>
    <b v="0"/>
    <s v="theater/spaces"/>
    <e v="#DIV/0!"/>
    <x v="1"/>
    <s v="spaces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3-01T20:04:00"/>
    <n v="1415660390"/>
    <d v="2015-01-23T14:59:14"/>
    <x v="864"/>
    <x v="1"/>
    <b v="0"/>
    <n v="1"/>
    <b v="0"/>
    <s v="theater/spaces"/>
    <n v="1"/>
    <x v="1"/>
    <s v="spaces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5-01-09T17:59:50"/>
    <n v="1406819784"/>
    <d v="2014-11-10T17:59:50"/>
    <x v="1421"/>
    <x v="4"/>
    <b v="0"/>
    <n v="0"/>
    <b v="0"/>
    <s v="theater/spaces"/>
    <e v="#DIV/0!"/>
    <x v="1"/>
    <s v="spaces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4-09-29T10:16:24"/>
    <n v="1457105811"/>
    <d v="2014-07-31T10:16:24"/>
    <x v="801"/>
    <x v="4"/>
    <b v="0"/>
    <n v="0"/>
    <b v="0"/>
    <s v="theater/spaces"/>
    <e v="#DIV/0!"/>
    <x v="1"/>
    <s v="spaces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4-03T09:36:51"/>
    <n v="1459414740"/>
    <d v="2016-03-04T10:36:51"/>
    <x v="470"/>
    <x v="3"/>
    <b v="0"/>
    <n v="3"/>
    <b v="0"/>
    <s v="theater/spaces"/>
    <n v="1"/>
    <x v="1"/>
    <s v="spaces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6-05-20T03:59:00"/>
    <n v="1404944846"/>
    <d v="2016-03-31T03:59:00"/>
    <x v="1119"/>
    <x v="3"/>
    <b v="0"/>
    <n v="11"/>
    <b v="0"/>
    <s v="theater/spaces"/>
    <n v="41"/>
    <x v="1"/>
    <s v="spaces"/>
  </r>
  <r>
    <n v="1.5227272727272728E-3"/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4-08-08T17:27:26"/>
    <n v="1440830134"/>
    <d v="2014-07-09T17:27:26"/>
    <x v="601"/>
    <x v="4"/>
    <b v="0"/>
    <n v="6"/>
    <b v="0"/>
    <s v="theater/spaces"/>
    <n v="55.833333333333336"/>
    <x v="1"/>
    <s v="spaces"/>
  </r>
  <r>
    <n v="0"/>
    <n v="3061"/>
    <s v="Help Save Parkway Cinemas!"/>
    <s v="Save a historic Local theater."/>
    <n v="1000000"/>
    <n v="0"/>
    <x v="2"/>
    <s v="US"/>
    <s v="USD"/>
    <n v="1407955748"/>
    <d v="2015-09-28T01:35:34"/>
    <n v="1405363748"/>
    <d v="2015-08-29T01:35:34"/>
    <x v="1474"/>
    <x v="1"/>
    <b v="0"/>
    <n v="0"/>
    <b v="0"/>
    <s v="theater/spaces"/>
    <e v="#DIV/0!"/>
    <x v="1"/>
    <s v="spaces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4-08-13T13:49:08"/>
    <n v="1441111892"/>
    <d v="2014-07-14T13:49:08"/>
    <x v="156"/>
    <x v="4"/>
    <b v="0"/>
    <n v="67"/>
    <b v="0"/>
    <s v="theater/spaces"/>
    <n v="99.761194029850742"/>
    <x v="1"/>
    <s v="spaces"/>
  </r>
  <r>
    <n v="0.19566666666666666"/>
    <n v="3063"/>
    <s v="Spec Haus"/>
    <s v="Members of the local Miami music scene are putting together a venue/creative space in Kendall!"/>
    <n v="3000"/>
    <n v="587"/>
    <x v="2"/>
    <s v="US"/>
    <s v="USD"/>
    <n v="1477174138"/>
    <d v="2015-09-30T13:00:00"/>
    <n v="1474150138"/>
    <d v="2015-09-01T07:51:32"/>
    <x v="189"/>
    <x v="1"/>
    <b v="0"/>
    <n v="23"/>
    <b v="0"/>
    <s v="theater/spaces"/>
    <n v="25.521739130434781"/>
    <x v="1"/>
    <s v="spaces"/>
  </r>
  <r>
    <n v="0.11294666666666667"/>
    <n v="3064"/>
    <s v="Kickstart the Crossroads Community"/>
    <s v="An epicenter for connection, creation and expression of the community."/>
    <n v="75000"/>
    <n v="8471"/>
    <x v="2"/>
    <s v="US"/>
    <s v="USD"/>
    <n v="1448175540"/>
    <d v="2016-10-22T17:08:58"/>
    <n v="1445483246"/>
    <d v="2016-09-17T17:08:58"/>
    <x v="1501"/>
    <x v="3"/>
    <b v="0"/>
    <n v="72"/>
    <b v="0"/>
    <s v="theater/spaces"/>
    <n v="117.65277777777777"/>
    <x v="1"/>
    <s v="spaces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5-11-22T01:59:00"/>
    <n v="1404523172"/>
    <d v="2015-10-21T22:07:26"/>
    <x v="878"/>
    <x v="1"/>
    <b v="0"/>
    <n v="2"/>
    <b v="0"/>
    <s v="theater/spaces"/>
    <n v="5"/>
    <x v="1"/>
    <s v="spaces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4-07-29T20:19:32"/>
    <n v="1465536537"/>
    <d v="2014-07-04T20:19:32"/>
    <x v="1134"/>
    <x v="4"/>
    <b v="0"/>
    <n v="15"/>
    <b v="0"/>
    <s v="theater/spaces"/>
    <n v="2796.6666666666665"/>
    <x v="1"/>
    <s v="spaces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6-07-10T00:28:57"/>
    <n v="1439245879"/>
    <d v="2016-06-10T00:28:57"/>
    <x v="1502"/>
    <x v="3"/>
    <b v="0"/>
    <n v="1"/>
    <b v="0"/>
    <s v="theater/spaces"/>
    <n v="200"/>
    <x v="1"/>
    <s v="spaces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09-09T17:31:19"/>
    <n v="1442421352"/>
    <d v="2015-08-10T17:31:19"/>
    <x v="620"/>
    <x v="1"/>
    <b v="0"/>
    <n v="2"/>
    <b v="0"/>
    <s v="theater/spaces"/>
    <n v="87.5"/>
    <x v="1"/>
    <s v="spaces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5-10-16T11:35:52"/>
    <n v="1415995234"/>
    <d v="2015-09-16T11:35:52"/>
    <x v="230"/>
    <x v="1"/>
    <b v="0"/>
    <n v="7"/>
    <b v="0"/>
    <s v="theater/spaces"/>
    <n v="20.142857142857142"/>
    <x v="1"/>
    <s v="spaces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4-12-14T15:00:34"/>
    <n v="1479317769"/>
    <d v="2014-11-14T15:00:34"/>
    <x v="1491"/>
    <x v="4"/>
    <b v="0"/>
    <n v="16"/>
    <b v="0"/>
    <s v="theater/spaces"/>
    <n v="20.875"/>
    <x v="1"/>
    <s v="spaces"/>
  </r>
  <r>
    <n v="0.59775"/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6-12-07T12:36:09"/>
    <n v="1428082481"/>
    <d v="2016-11-16T12:36:09"/>
    <x v="618"/>
    <x v="3"/>
    <b v="0"/>
    <n v="117"/>
    <b v="0"/>
    <s v="theater/spaces"/>
    <n v="61.307692307692307"/>
    <x v="1"/>
    <s v="spaces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5-04-21T00:59:00"/>
    <n v="1476549262"/>
    <d v="2015-04-03T12:34:41"/>
    <x v="24"/>
    <x v="1"/>
    <b v="0"/>
    <n v="2"/>
    <b v="0"/>
    <s v="theater/spaces"/>
    <n v="1"/>
    <x v="1"/>
    <s v="spaces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6-10-29T20:46:00"/>
    <n v="1429287900"/>
    <d v="2016-10-15T11:34:22"/>
    <x v="1420"/>
    <x v="3"/>
    <b v="0"/>
    <n v="7"/>
    <b v="0"/>
    <s v="theater/spaces"/>
    <n v="92.142857142857139"/>
    <x v="1"/>
    <s v="spaces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5-06-14T14:19:00"/>
    <n v="1455025359"/>
    <d v="2015-04-17T11:25:00"/>
    <x v="311"/>
    <x v="1"/>
    <b v="0"/>
    <n v="3"/>
    <b v="0"/>
    <s v="theater/spaces"/>
    <n v="7.333333333333333"/>
    <x v="1"/>
    <s v="spaces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3-10T08:42:39"/>
    <n v="1467253640"/>
    <d v="2016-02-09T08:42:39"/>
    <x v="877"/>
    <x v="3"/>
    <b v="0"/>
    <n v="20"/>
    <b v="0"/>
    <s v="theater/spaces"/>
    <n v="64.8"/>
    <x v="1"/>
    <s v="spaces"/>
  </r>
  <r>
    <n v="0.15060000000000001"/>
    <n v="3076"/>
    <s v="10,000 Hours"/>
    <s v="Helping female comedians get in their 10,000 Hours of practice!"/>
    <n v="10000"/>
    <n v="1506"/>
    <x v="2"/>
    <s v="US"/>
    <s v="USD"/>
    <n v="1444405123"/>
    <d v="2016-08-18T21:27:20"/>
    <n v="1439221123"/>
    <d v="2016-06-29T21:27:20"/>
    <x v="1447"/>
    <x v="3"/>
    <b v="0"/>
    <n v="50"/>
    <b v="0"/>
    <s v="theater/spaces"/>
    <n v="30.12"/>
    <x v="1"/>
    <s v="spaces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5-10-09T10:38:43"/>
    <n v="1485903478"/>
    <d v="2015-08-10T10:38:43"/>
    <x v="620"/>
    <x v="1"/>
    <b v="0"/>
    <n v="2"/>
    <b v="0"/>
    <s v="theater/spaces"/>
    <n v="52.5"/>
    <x v="1"/>
    <s v="spaces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7-03-02T17:57:58"/>
    <n v="1422328795"/>
    <d v="2017-01-31T17:57:58"/>
    <x v="2"/>
    <x v="2"/>
    <b v="0"/>
    <n v="3"/>
    <b v="0"/>
    <s v="theater/spaces"/>
    <n v="23.666666666666668"/>
    <x v="1"/>
    <s v="spaces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2-25T22:19:55"/>
    <n v="1424452035"/>
    <d v="2015-01-26T22:19:55"/>
    <x v="1480"/>
    <x v="1"/>
    <b v="0"/>
    <n v="27"/>
    <b v="0"/>
    <s v="theater/spaces"/>
    <n v="415.77777777777777"/>
    <x v="1"/>
    <s v="spaces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5-03-22T11:07:15"/>
    <n v="1414456844"/>
    <d v="2015-02-20T12:07:15"/>
    <x v="500"/>
    <x v="1"/>
    <b v="0"/>
    <n v="7"/>
    <b v="0"/>
    <s v="theater/spaces"/>
    <n v="53.714285714285715"/>
    <x v="1"/>
    <s v="spaces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4-12-26T20:40:44"/>
    <n v="1440130891"/>
    <d v="2014-10-27T19:40:44"/>
    <x v="171"/>
    <x v="4"/>
    <b v="0"/>
    <n v="5"/>
    <b v="0"/>
    <s v="theater/spaces"/>
    <n v="420.6"/>
    <x v="1"/>
    <s v="spaces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09-19T23:21:31"/>
    <n v="1445033346"/>
    <d v="2015-08-20T23:21:31"/>
    <x v="1346"/>
    <x v="1"/>
    <b v="0"/>
    <n v="0"/>
    <b v="0"/>
    <s v="theater/spaces"/>
    <e v="#DIV/0!"/>
    <x v="1"/>
    <s v="spaces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5-11-15T18:09:06"/>
    <n v="1406986278"/>
    <d v="2015-10-16T17:09:06"/>
    <x v="1503"/>
    <x v="1"/>
    <b v="0"/>
    <n v="3"/>
    <b v="0"/>
    <s v="theater/spaces"/>
    <n v="18.666666666666668"/>
    <x v="1"/>
    <s v="spaces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4-09-01T00:00:00"/>
    <n v="1428340931"/>
    <d v="2014-08-02T08:31:18"/>
    <x v="1458"/>
    <x v="4"/>
    <b v="0"/>
    <n v="6"/>
    <b v="0"/>
    <s v="theater/spaces"/>
    <n v="78.333333333333329"/>
    <x v="1"/>
    <s v="spaces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5-05T13:48:00"/>
    <n v="1440969159"/>
    <d v="2015-04-06T12:22:11"/>
    <x v="545"/>
    <x v="1"/>
    <b v="0"/>
    <n v="9"/>
    <b v="0"/>
    <s v="theater/spaces"/>
    <n v="67.777777777777771"/>
    <x v="1"/>
    <s v="spaces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9-29T16:12:39"/>
    <n v="1434643559"/>
    <d v="2015-08-30T16:12:39"/>
    <x v="1055"/>
    <x v="1"/>
    <b v="0"/>
    <n v="3"/>
    <b v="0"/>
    <s v="theater/spaces"/>
    <n v="16.666666666666668"/>
    <x v="1"/>
    <s v="spaces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5-08-17T11:05:59"/>
    <n v="1477107390"/>
    <d v="2015-06-18T11:05:59"/>
    <x v="477"/>
    <x v="1"/>
    <b v="0"/>
    <n v="2"/>
    <b v="0"/>
    <s v="theater/spaces"/>
    <n v="62.5"/>
    <x v="1"/>
    <s v="spaces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6-12-20T23:36:30"/>
    <n v="1418046247"/>
    <d v="2016-10-21T22:36:30"/>
    <x v="1293"/>
    <x v="3"/>
    <b v="0"/>
    <n v="3"/>
    <b v="0"/>
    <s v="theater/spaces"/>
    <n v="42"/>
    <x v="1"/>
    <s v="spaces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5-01-08T08:41:00"/>
    <n v="1465304483"/>
    <d v="2014-12-08T08:44:07"/>
    <x v="1033"/>
    <x v="4"/>
    <b v="0"/>
    <n v="45"/>
    <b v="0"/>
    <s v="theater/spaces"/>
    <n v="130.0888888888889"/>
    <x v="1"/>
    <s v="spaces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6-07-08T20:59:00"/>
    <n v="1425325145"/>
    <d v="2016-06-07T08:01:23"/>
    <x v="528"/>
    <x v="3"/>
    <b v="0"/>
    <n v="9"/>
    <b v="0"/>
    <s v="theater/spaces"/>
    <n v="1270.2222222222222"/>
    <x v="1"/>
    <s v="spaces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5-05-01T13:39:05"/>
    <n v="1468622743"/>
    <d v="2015-03-02T14:39:05"/>
    <x v="419"/>
    <x v="1"/>
    <b v="0"/>
    <n v="9"/>
    <b v="0"/>
    <s v="theater/spaces"/>
    <n v="88.444444444444443"/>
    <x v="1"/>
    <s v="spaces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6-08-14T17:45:43"/>
    <n v="1441723912"/>
    <d v="2016-07-15T17:45:43"/>
    <x v="190"/>
    <x v="3"/>
    <b v="0"/>
    <n v="21"/>
    <b v="0"/>
    <s v="theater/spaces"/>
    <n v="56.342380952380957"/>
    <x v="1"/>
    <s v="spaces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5-10-15T17:00:00"/>
    <n v="1398980941"/>
    <d v="2015-09-08T09:51:52"/>
    <x v="187"/>
    <x v="1"/>
    <b v="0"/>
    <n v="17"/>
    <b v="0"/>
    <s v="theater/spaces"/>
    <n v="53.529411764705884"/>
    <x v="1"/>
    <s v="spaces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4-05-31T22:59:00"/>
    <n v="1437591956"/>
    <d v="2014-05-01T16:49:01"/>
    <x v="17"/>
    <x v="4"/>
    <b v="0"/>
    <n v="1"/>
    <b v="0"/>
    <s v="theater/spaces"/>
    <n v="25"/>
    <x v="1"/>
    <s v="spaces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5-09-20T14:05:56"/>
    <n v="1464827780"/>
    <d v="2015-07-22T14:05:56"/>
    <x v="314"/>
    <x v="1"/>
    <b v="0"/>
    <n v="1"/>
    <b v="0"/>
    <s v="theater/spaces"/>
    <n v="50"/>
    <x v="1"/>
    <s v="spaces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6-07-31T19:36:20"/>
    <n v="1429559326"/>
    <d v="2016-06-01T19:36:20"/>
    <x v="680"/>
    <x v="3"/>
    <b v="0"/>
    <n v="14"/>
    <b v="0"/>
    <s v="theater/spaces"/>
    <n v="56.785714285714285"/>
    <x v="1"/>
    <s v="spaces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5-05-20T14:48:46"/>
    <n v="1474027501"/>
    <d v="2015-04-20T14:48:46"/>
    <x v="122"/>
    <x v="1"/>
    <b v="0"/>
    <n v="42"/>
    <b v="0"/>
    <s v="theater/spaces"/>
    <n v="40.833333333333336"/>
    <x v="1"/>
    <s v="spaces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10-07T09:00:00"/>
    <n v="1450724449"/>
    <d v="2016-09-16T07:05:01"/>
    <x v="1433"/>
    <x v="3"/>
    <b v="0"/>
    <n v="27"/>
    <b v="0"/>
    <s v="theater/spaces"/>
    <n v="65.111111111111114"/>
    <x v="1"/>
    <s v="spaces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07T19:17:00"/>
    <n v="1452659591"/>
    <d v="2015-12-21T14:00:49"/>
    <x v="1466"/>
    <x v="1"/>
    <b v="0"/>
    <n v="5"/>
    <b v="0"/>
    <s v="theater/spaces"/>
    <n v="55.6"/>
    <x v="1"/>
    <s v="spaces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6-02-11T23:33:11"/>
    <n v="1411224975"/>
    <d v="2016-01-12T23:33:11"/>
    <x v="1306"/>
    <x v="3"/>
    <b v="0"/>
    <n v="13"/>
    <b v="0"/>
    <s v="theater/spaces"/>
    <n v="140.53846153846155"/>
    <x v="1"/>
    <s v="spaces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4-10-20T09:56:15"/>
    <n v="1434445937"/>
    <d v="2014-09-20T09:56:15"/>
    <x v="1418"/>
    <x v="4"/>
    <b v="0"/>
    <n v="12"/>
    <b v="0"/>
    <s v="theater/spaces"/>
    <n v="25"/>
    <x v="1"/>
    <s v="spaces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5-07-16T02:56:00"/>
    <n v="1467619818"/>
    <d v="2015-06-16T04:12:17"/>
    <x v="154"/>
    <x v="1"/>
    <b v="0"/>
    <n v="90"/>
    <b v="0"/>
    <s v="theater/spaces"/>
    <n v="69.533333333333331"/>
    <x v="1"/>
    <s v="spaces"/>
  </r>
  <r>
    <n v="2.6829268292682929E-3"/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6-08-23T03:10:18"/>
    <n v="1428896706"/>
    <d v="2016-07-04T03:10:18"/>
    <x v="1213"/>
    <x v="3"/>
    <b v="0"/>
    <n v="2"/>
    <b v="0"/>
    <s v="theater/spaces"/>
    <n v="5.5"/>
    <x v="1"/>
    <s v="spaces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6-11T22:45:06"/>
    <n v="1420235311"/>
    <d v="2015-04-12T22:45:06"/>
    <x v="206"/>
    <x v="1"/>
    <b v="0"/>
    <n v="5"/>
    <b v="0"/>
    <s v="theater/spaces"/>
    <n v="237"/>
    <x v="1"/>
    <s v="spaces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5-02-02T21:00:00"/>
    <n v="1408986916"/>
    <d v="2015-01-02T16:48:31"/>
    <x v="1504"/>
    <x v="1"/>
    <b v="0"/>
    <n v="31"/>
    <b v="0"/>
    <s v="theater/spaces"/>
    <n v="79.870967741935488"/>
    <x v="1"/>
    <s v="spaces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4-10-19T00:00:00"/>
    <n v="1440497876"/>
    <d v="2014-08-25T12:15:16"/>
    <x v="862"/>
    <x v="4"/>
    <b v="0"/>
    <n v="4"/>
    <b v="0"/>
    <s v="theater/spaces"/>
    <n v="10.25"/>
    <x v="1"/>
    <s v="spaces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9-16T17:00:00"/>
    <n v="1430767951"/>
    <d v="2015-08-25T05:17:56"/>
    <x v="523"/>
    <x v="1"/>
    <b v="0"/>
    <n v="29"/>
    <b v="0"/>
    <s v="theater/spaces"/>
    <n v="272.58620689655174"/>
    <x v="1"/>
    <s v="spaces"/>
  </r>
  <r>
    <n v="5.1999999999999995E-4"/>
    <n v="3108"/>
    <s v="Funding a home for our Children's Theater"/>
    <s v="We need a permanent home for the theater!"/>
    <n v="50000"/>
    <n v="26"/>
    <x v="2"/>
    <s v="US"/>
    <s v="USD"/>
    <n v="1430234394"/>
    <d v="2015-05-11T14:32:31"/>
    <n v="1425053994"/>
    <d v="2015-05-04T14:32:31"/>
    <x v="685"/>
    <x v="1"/>
    <b v="0"/>
    <n v="2"/>
    <b v="0"/>
    <s v="theater/spaces"/>
    <n v="13"/>
    <x v="1"/>
    <s v="spaces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5-04-28T10:19:54"/>
    <n v="1406170810"/>
    <d v="2015-02-27T11:19:54"/>
    <x v="1505"/>
    <x v="1"/>
    <b v="0"/>
    <n v="114"/>
    <b v="0"/>
    <s v="theater/spaces"/>
    <n v="58.184210526315788"/>
    <x v="1"/>
    <s v="spaces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4-08-27T22:00:10"/>
    <n v="1484009119"/>
    <d v="2014-07-23T22:00:10"/>
    <x v="908"/>
    <x v="4"/>
    <b v="0"/>
    <n v="1"/>
    <b v="0"/>
    <s v="theater/spaces"/>
    <n v="10"/>
    <x v="1"/>
    <s v="spaces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7-02-18T19:45:19"/>
    <n v="1409753820"/>
    <d v="2017-01-09T19:45:19"/>
    <x v="1405"/>
    <x v="2"/>
    <b v="0"/>
    <n v="76"/>
    <b v="0"/>
    <s v="theater/spaces"/>
    <n v="70.10526315789474"/>
    <x v="1"/>
    <s v="spaces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4-10-04T09:17:00"/>
    <n v="1472784934"/>
    <d v="2014-09-03T09:17:00"/>
    <x v="832"/>
    <x v="4"/>
    <b v="0"/>
    <n v="9"/>
    <b v="0"/>
    <s v="theater/spaces"/>
    <n v="57.888888888888886"/>
    <x v="1"/>
    <s v="spaces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6-10-31T21:55:34"/>
    <n v="1426699982"/>
    <d v="2016-09-01T21:55:34"/>
    <x v="773"/>
    <x v="3"/>
    <b v="0"/>
    <n v="37"/>
    <b v="0"/>
    <s v="theater/spaces"/>
    <n v="125.27027027027027"/>
    <x v="1"/>
    <s v="spaces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5-04-17T12:33:02"/>
    <n v="1406128250"/>
    <d v="2015-03-18T12:33:02"/>
    <x v="1162"/>
    <x v="1"/>
    <b v="0"/>
    <n v="0"/>
    <b v="0"/>
    <s v="theater/spaces"/>
    <e v="#DIV/0!"/>
    <x v="1"/>
    <s v="spaces"/>
  </r>
  <r>
    <n v="0.03"/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4-09-21T10:10:50"/>
    <n v="1462531427"/>
    <d v="2014-07-23T10:10:50"/>
    <x v="908"/>
    <x v="4"/>
    <b v="0"/>
    <n v="1"/>
    <b v="0"/>
    <s v="theater/spaces"/>
    <n v="300"/>
    <x v="1"/>
    <s v="spaces"/>
  </r>
  <r>
    <n v="0.57333333333333336"/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6-06-05T05:43:47"/>
    <n v="1426681325"/>
    <d v="2016-05-06T05:43:47"/>
    <x v="54"/>
    <x v="3"/>
    <b v="0"/>
    <n v="10"/>
    <b v="0"/>
    <s v="theater/spaces"/>
    <n v="43"/>
    <x v="1"/>
    <s v="spaces"/>
  </r>
  <r>
    <n v="1E-3"/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5-04-01T07:22:05"/>
    <n v="1463648360"/>
    <d v="2015-03-18T07:22:05"/>
    <x v="1162"/>
    <x v="1"/>
    <b v="0"/>
    <n v="1"/>
    <b v="0"/>
    <s v="theater/spaces"/>
    <n v="1"/>
    <x v="1"/>
    <s v="spaces"/>
  </r>
  <r>
    <n v="3.0999999999999999E-3"/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5-27T08:12:00"/>
    <n v="1465832123"/>
    <d v="2016-05-19T03:59:20"/>
    <x v="863"/>
    <x v="3"/>
    <b v="0"/>
    <n v="2"/>
    <b v="0"/>
    <s v="theater/spaces"/>
    <n v="775"/>
    <x v="1"/>
    <s v="spaces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6-07-02T10:35:23"/>
    <n v="1424826332"/>
    <d v="2016-06-13T10:35:23"/>
    <x v="469"/>
    <x v="3"/>
    <b v="0"/>
    <n v="1"/>
    <b v="0"/>
    <s v="theater/spaces"/>
    <n v="5"/>
    <x v="1"/>
    <s v="spaces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5-03-26T19:05:32"/>
    <n v="1457303796"/>
    <d v="2015-02-24T20:05:32"/>
    <x v="1343"/>
    <x v="1"/>
    <b v="0"/>
    <n v="10"/>
    <b v="0"/>
    <s v="theater/spaces"/>
    <n v="12.8"/>
    <x v="1"/>
    <s v="spaces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6-05-05T16:36:36"/>
    <n v="1406564335"/>
    <d v="2016-03-06T17:36:36"/>
    <x v="1123"/>
    <x v="3"/>
    <b v="0"/>
    <n v="1"/>
    <b v="0"/>
    <s v="theater/spaces"/>
    <n v="10"/>
    <x v="1"/>
    <s v="spaces"/>
  </r>
  <r>
    <n v="0.58291457286432158"/>
    <n v="3122"/>
    <s v="be back soon (Canceled)"/>
    <s v="cancelled until further notice"/>
    <n v="199"/>
    <n v="116"/>
    <x v="1"/>
    <s v="US"/>
    <s v="USD"/>
    <n v="1478733732"/>
    <d v="2014-09-26T11:18:55"/>
    <n v="1478298132"/>
    <d v="2014-07-28T11:18:55"/>
    <x v="513"/>
    <x v="4"/>
    <b v="0"/>
    <n v="2"/>
    <b v="0"/>
    <s v="theater/spaces"/>
    <n v="58"/>
    <x v="1"/>
    <s v="spaces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11-09T18:22:12"/>
    <n v="1465516198"/>
    <d v="2016-11-04T17:22:12"/>
    <x v="582"/>
    <x v="3"/>
    <b v="0"/>
    <n v="348"/>
    <b v="0"/>
    <s v="theater/spaces"/>
    <n v="244.80459770114942"/>
    <x v="1"/>
    <s v="spaces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6-07-09T18:49:58"/>
    <n v="1417718601"/>
    <d v="2016-06-09T18:49:58"/>
    <x v="1461"/>
    <x v="3"/>
    <b v="0"/>
    <n v="4"/>
    <b v="0"/>
    <s v="theater/spaces"/>
    <n v="6.5"/>
    <x v="1"/>
    <s v="spaces"/>
  </r>
  <r>
    <n v="0"/>
    <n v="3125"/>
    <s v="N/A (Canceled)"/>
    <s v="N/A"/>
    <n v="1500000"/>
    <n v="0"/>
    <x v="1"/>
    <s v="US"/>
    <s v="USD"/>
    <n v="1452142672"/>
    <d v="2015-02-02T13:43:21"/>
    <n v="1449550672"/>
    <d v="2014-12-04T13:43:21"/>
    <x v="191"/>
    <x v="4"/>
    <b v="0"/>
    <n v="0"/>
    <b v="0"/>
    <s v="theater/spaces"/>
    <e v="#DIV/0!"/>
    <x v="1"/>
    <s v="spaces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1-06T23:57:52"/>
    <n v="1456532762"/>
    <d v="2015-12-07T23:57:52"/>
    <x v="481"/>
    <x v="1"/>
    <b v="0"/>
    <n v="17"/>
    <b v="0"/>
    <s v="theater/spaces"/>
    <n v="61.176470588235297"/>
    <x v="1"/>
    <s v="spaces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6-03-27T18:26:02"/>
    <n v="1422650029"/>
    <d v="2016-02-26T19:26:02"/>
    <x v="793"/>
    <x v="3"/>
    <b v="0"/>
    <n v="0"/>
    <b v="0"/>
    <s v="theater/spaces"/>
    <e v="#DIV/0!"/>
    <x v="1"/>
    <s v="spaces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5-03-01T15:33:49"/>
    <n v="1487101741"/>
    <d v="2015-01-30T15:33:49"/>
    <x v="870"/>
    <x v="1"/>
    <b v="0"/>
    <n v="117"/>
    <b v="0"/>
    <s v="theater/plays"/>
    <n v="139.23931623931625"/>
    <x v="1"/>
    <s v="plays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3-16T13:49:01"/>
    <n v="1489090419"/>
    <d v="2017-02-14T14:49:01"/>
    <x v="782"/>
    <x v="2"/>
    <b v="0"/>
    <n v="1"/>
    <b v="0"/>
    <s v="theater/plays"/>
    <n v="10"/>
    <x v="1"/>
    <s v="plays"/>
  </r>
  <r>
    <n v="3.7499999999999999E-2"/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8T14:13:39"/>
    <n v="1489504916"/>
    <d v="2017-03-09T15:13:39"/>
    <x v="1112"/>
    <x v="2"/>
    <b v="0"/>
    <n v="4"/>
    <b v="0"/>
    <s v="theater/plays"/>
    <n v="93.75"/>
    <x v="1"/>
    <s v="plays"/>
  </r>
  <r>
    <n v="0.15731707317073171"/>
    <n v="3131"/>
    <s v="SNAKE EYES"/>
    <s v="A Staged Reading of &quot;Snake Eyes,&quot; a new play by Alex Rafala"/>
    <n v="4100"/>
    <n v="645"/>
    <x v="3"/>
    <s v="US"/>
    <s v="USD"/>
    <n v="1491656045"/>
    <d v="2017-04-13T23:59:00"/>
    <n v="1489067645"/>
    <d v="2017-03-14T10:21:56"/>
    <x v="1105"/>
    <x v="2"/>
    <b v="0"/>
    <n v="12"/>
    <b v="0"/>
    <s v="theater/plays"/>
    <n v="53.75"/>
    <x v="1"/>
    <s v="plays"/>
  </r>
  <r>
    <n v="3.3333333333333332E-4"/>
    <n v="3132"/>
    <s v="A Bite of a Snake Play"/>
    <s v="Smells Like Money, Drips Like Honey, Taste Like Mocha, Better Run AWAY"/>
    <n v="30000"/>
    <n v="10"/>
    <x v="3"/>
    <s v="US"/>
    <s v="USD"/>
    <n v="1492759460"/>
    <d v="2017-04-08T07:54:05"/>
    <n v="1487579060"/>
    <d v="2017-03-09T08:54:05"/>
    <x v="1112"/>
    <x v="2"/>
    <b v="0"/>
    <n v="1"/>
    <b v="0"/>
    <s v="theater/plays"/>
    <n v="10"/>
    <x v="1"/>
    <s v="plays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4-21T02:24:20"/>
    <n v="1487770434"/>
    <d v="2017-02-20T03:24:20"/>
    <x v="1506"/>
    <x v="2"/>
    <b v="0"/>
    <n v="16"/>
    <b v="0"/>
    <s v="theater/plays"/>
    <n v="33.75"/>
    <x v="1"/>
    <s v="plays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4T07:33:54"/>
    <n v="1488820619"/>
    <d v="2017-02-22T08:33:54"/>
    <x v="1107"/>
    <x v="2"/>
    <b v="0"/>
    <n v="12"/>
    <b v="0"/>
    <s v="theater/plays"/>
    <n v="18.75"/>
    <x v="1"/>
    <s v="plays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3-27T11:16:59"/>
    <n v="1489376321"/>
    <d v="2017-03-06T12:16:59"/>
    <x v="1114"/>
    <x v="2"/>
    <b v="0"/>
    <n v="7"/>
    <b v="0"/>
    <s v="theater/plays"/>
    <n v="23.142857142857142"/>
    <x v="1"/>
    <s v="plays"/>
  </r>
  <r>
    <n v="1.278"/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4-03T22:38:41"/>
    <n v="1487847954"/>
    <d v="2017-03-12T22:38:41"/>
    <x v="1115"/>
    <x v="2"/>
    <b v="0"/>
    <n v="22"/>
    <b v="0"/>
    <s v="theater/plays"/>
    <n v="29.045454545454547"/>
    <x v="1"/>
    <s v="plays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3-31T17:59:00"/>
    <n v="1489439669"/>
    <d v="2017-02-23T06:05:54"/>
    <x v="1507"/>
    <x v="2"/>
    <b v="0"/>
    <n v="1"/>
    <b v="0"/>
    <s v="theater/plays"/>
    <n v="50"/>
    <x v="1"/>
    <s v="plays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5-03T14:12:00"/>
    <n v="1489591807"/>
    <d v="2017-03-13T16:14:29"/>
    <x v="1341"/>
    <x v="2"/>
    <b v="0"/>
    <n v="0"/>
    <b v="0"/>
    <s v="theater/plays"/>
    <e v="#DIV/0!"/>
    <x v="1"/>
    <s v="plays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4-03T10:30:07"/>
    <n v="1487485760"/>
    <d v="2017-03-15T10:30:07"/>
    <x v="1508"/>
    <x v="2"/>
    <b v="0"/>
    <n v="6"/>
    <b v="0"/>
    <s v="theater/plays"/>
    <n v="450"/>
    <x v="1"/>
    <s v="plays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3-24T23:33:00"/>
    <n v="1488993303"/>
    <d v="2017-02-19T01:29:20"/>
    <x v="1049"/>
    <x v="2"/>
    <b v="0"/>
    <n v="4"/>
    <b v="0"/>
    <s v="theater/plays"/>
    <n v="24"/>
    <x v="1"/>
    <s v="plays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07T11:15:03"/>
    <n v="1488823488"/>
    <d v="2017-03-08T12:15:03"/>
    <x v="1509"/>
    <x v="2"/>
    <b v="0"/>
    <n v="8"/>
    <b v="0"/>
    <s v="theater/plays"/>
    <n v="32.25"/>
    <x v="1"/>
    <s v="plays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4-16T15:00:00"/>
    <n v="1487333939"/>
    <d v="2017-03-06T13:04:48"/>
    <x v="1114"/>
    <x v="2"/>
    <b v="0"/>
    <n v="3"/>
    <b v="0"/>
    <s v="theater/plays"/>
    <n v="15"/>
    <x v="1"/>
    <s v="plays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3-19T06:18:59"/>
    <n v="1489480556"/>
    <d v="2017-02-17T07:18:59"/>
    <x v="1106"/>
    <x v="2"/>
    <b v="0"/>
    <n v="0"/>
    <b v="0"/>
    <s v="theater/plays"/>
    <e v="#DIV/0!"/>
    <x v="1"/>
    <s v="plays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4-09T03:35:56"/>
    <n v="1488459307"/>
    <d v="2017-03-14T03:35:56"/>
    <x v="1105"/>
    <x v="2"/>
    <b v="0"/>
    <n v="30"/>
    <b v="0"/>
    <s v="theater/plays"/>
    <n v="251.33333333333334"/>
    <x v="1"/>
    <s v="plays"/>
  </r>
  <r>
    <n v="0"/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19T01:00:00"/>
    <n v="1485478734"/>
    <d v="2017-03-02T07:55:07"/>
    <x v="1510"/>
    <x v="2"/>
    <b v="0"/>
    <n v="0"/>
    <b v="0"/>
    <s v="theater/plays"/>
    <e v="#DIV/0!"/>
    <x v="1"/>
    <s v="plays"/>
  </r>
  <r>
    <n v="0.105"/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3-27T18:58:54"/>
    <n v="1488471766"/>
    <d v="2017-01-26T19:58:54"/>
    <x v="524"/>
    <x v="2"/>
    <b v="0"/>
    <n v="12"/>
    <b v="0"/>
    <s v="theater/plays"/>
    <n v="437.5"/>
    <x v="1"/>
    <s v="plays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7-04-16T10:22:46"/>
    <n v="1411859755"/>
    <d v="2017-03-02T11:22:46"/>
    <x v="1510"/>
    <x v="2"/>
    <b v="1"/>
    <n v="213"/>
    <b v="1"/>
    <s v="theater/plays"/>
    <n v="110.35211267605634"/>
    <x v="1"/>
    <s v="plays"/>
  </r>
  <r>
    <n v="1.3116666666666668"/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1-06T19:15:55"/>
    <n v="1410278284"/>
    <d v="2014-09-27T18:15:55"/>
    <x v="1352"/>
    <x v="4"/>
    <b v="1"/>
    <n v="57"/>
    <b v="1"/>
    <s v="theater/plays"/>
    <n v="41.421052631578945"/>
    <x v="1"/>
    <s v="plays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4-09-30T23:00:00"/>
    <n v="1352766300"/>
    <d v="2014-09-09T10:58:04"/>
    <x v="548"/>
    <x v="4"/>
    <b v="1"/>
    <n v="25"/>
    <b v="1"/>
    <s v="theater/plays"/>
    <n v="52"/>
    <x v="1"/>
    <s v="plays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2-12-06T21:00:00"/>
    <n v="1288160403"/>
    <d v="2012-11-12T19:25:00"/>
    <x v="1511"/>
    <x v="6"/>
    <b v="1"/>
    <n v="104"/>
    <b v="1"/>
    <s v="theater/plays"/>
    <n v="33.990384615384613"/>
    <x v="1"/>
    <s v="plays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1-01-24T23:00:00"/>
    <n v="1407787774"/>
    <d v="2010-10-27T01:20:03"/>
    <x v="1512"/>
    <x v="8"/>
    <b v="1"/>
    <n v="34"/>
    <b v="1"/>
    <s v="theater/plays"/>
    <n v="103.35294117647059"/>
    <x v="1"/>
    <s v="plays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4-09-10T15:09:34"/>
    <n v="1380833367"/>
    <d v="2014-08-11T15:09:34"/>
    <x v="1499"/>
    <x v="4"/>
    <b v="1"/>
    <n v="67"/>
    <b v="1"/>
    <s v="theater/plays"/>
    <n v="34.791044776119406"/>
    <x v="1"/>
    <s v="plays"/>
  </r>
  <r>
    <n v="3.3558333333333334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3-11-02T15:49:27"/>
    <n v="1301542937"/>
    <d v="2013-10-03T15:49:27"/>
    <x v="264"/>
    <x v="5"/>
    <b v="1"/>
    <n v="241"/>
    <b v="1"/>
    <s v="theater/plays"/>
    <n v="41.773858921161825"/>
    <x v="1"/>
    <s v="plays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1-04-30T23:59:00"/>
    <n v="1330722058"/>
    <d v="2011-03-30T22:42:17"/>
    <x v="1174"/>
    <x v="7"/>
    <b v="1"/>
    <n v="123"/>
    <b v="1"/>
    <s v="theater/plays"/>
    <n v="64.268292682926827"/>
    <x v="1"/>
    <s v="plays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04-01T15:00:58"/>
    <n v="1353412725"/>
    <d v="2012-03-02T16:00:58"/>
    <x v="399"/>
    <x v="6"/>
    <b v="1"/>
    <n v="302"/>
    <b v="1"/>
    <s v="theater/plays"/>
    <n v="31.209370860927152"/>
    <x v="1"/>
    <s v="plays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12-20T06:58:45"/>
    <n v="1335567144"/>
    <d v="2012-11-20T06:58:45"/>
    <x v="1513"/>
    <x v="6"/>
    <b v="1"/>
    <n v="89"/>
    <b v="1"/>
    <s v="theater/plays"/>
    <n v="62.921348314606739"/>
    <x v="1"/>
    <s v="plays"/>
  </r>
  <r>
    <n v="1.01"/>
    <n v="3157"/>
    <s v="Summer FourPlay"/>
    <s v="Four Directors.  Four One Acts.  Four Genres.  For You."/>
    <n v="4000"/>
    <n v="4040"/>
    <x v="0"/>
    <s v="US"/>
    <s v="USD"/>
    <n v="1405746000"/>
    <d v="2012-06-01T17:52:24"/>
    <n v="1404932105"/>
    <d v="2012-04-27T17:52:24"/>
    <x v="708"/>
    <x v="6"/>
    <b v="1"/>
    <n v="41"/>
    <b v="1"/>
    <s v="theater/plays"/>
    <n v="98.536585365853654"/>
    <x v="1"/>
    <s v="plays"/>
  </r>
  <r>
    <n v="1.1399999999999999"/>
    <n v="3158"/>
    <s v="Nursery Crimes"/>
    <s v="A 40s crime-noir play using nursery rhyme characters."/>
    <n v="5000"/>
    <n v="5700"/>
    <x v="0"/>
    <s v="US"/>
    <s v="USD"/>
    <n v="1374523752"/>
    <d v="2014-07-19T00:00:00"/>
    <n v="1371931752"/>
    <d v="2014-07-09T13:55:05"/>
    <x v="601"/>
    <x v="4"/>
    <b v="1"/>
    <n v="69"/>
    <b v="1"/>
    <s v="theater/plays"/>
    <n v="82.608695652173907"/>
    <x v="1"/>
    <s v="plays"/>
  </r>
  <r>
    <n v="1.3348133333333334"/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3-07-22T15:09:12"/>
    <n v="1323221761"/>
    <d v="2013-06-22T15:09:12"/>
    <x v="1514"/>
    <x v="5"/>
    <b v="1"/>
    <n v="52"/>
    <b v="1"/>
    <s v="theater/plays"/>
    <n v="38.504230769230773"/>
    <x v="1"/>
    <s v="plays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2-01-18T18:00:00"/>
    <n v="1405923687"/>
    <d v="2011-12-06T20:36:01"/>
    <x v="899"/>
    <x v="7"/>
    <b v="1"/>
    <n v="57"/>
    <b v="1"/>
    <s v="theater/plays"/>
    <n v="80.15789473684211"/>
    <x v="1"/>
    <s v="plays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08-12T23:59:00"/>
    <n v="1410785522"/>
    <d v="2014-07-21T01:21:27"/>
    <x v="34"/>
    <x v="4"/>
    <b v="1"/>
    <n v="74"/>
    <b v="1"/>
    <s v="theater/plays"/>
    <n v="28.405405405405407"/>
    <x v="1"/>
    <s v="plays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10-15T07:52:02"/>
    <n v="1402331262"/>
    <d v="2014-09-15T07:52:02"/>
    <x v="868"/>
    <x v="4"/>
    <b v="1"/>
    <n v="63"/>
    <b v="1"/>
    <s v="theater/plays"/>
    <n v="80.730158730158735"/>
    <x v="1"/>
    <s v="plays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7-06T21:00:00"/>
    <n v="1400263525"/>
    <d v="2014-06-09T11:27:42"/>
    <x v="431"/>
    <x v="4"/>
    <b v="1"/>
    <n v="72"/>
    <b v="1"/>
    <s v="theater/plays"/>
    <n v="200.69444444444446"/>
    <x v="1"/>
    <s v="plays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15T13:05:25"/>
    <n v="1399490415"/>
    <d v="2014-05-16T13:05:25"/>
    <x v="828"/>
    <x v="4"/>
    <b v="1"/>
    <n v="71"/>
    <b v="1"/>
    <s v="theater/plays"/>
    <n v="37.591549295774648"/>
    <x v="1"/>
    <s v="plays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4-06-09T14:20:15"/>
    <n v="1302493760"/>
    <d v="2014-05-07T14:20:15"/>
    <x v="912"/>
    <x v="4"/>
    <b v="1"/>
    <n v="21"/>
    <b v="1"/>
    <s v="theater/plays"/>
    <n v="58.095238095238095"/>
    <x v="1"/>
    <s v="plays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1-05-02T22:59:00"/>
    <n v="1414514153"/>
    <d v="2011-04-10T22:49:20"/>
    <x v="1515"/>
    <x v="7"/>
    <b v="1"/>
    <n v="930"/>
    <b v="1"/>
    <s v="theater/plays"/>
    <n v="60.300892473118282"/>
    <x v="1"/>
    <s v="plays"/>
  </r>
  <r>
    <n v="1.1616666666666666"/>
    <n v="3167"/>
    <s v="Destiny is Judd Nelson: a new play at FringeNYC"/>
    <s v="What is destiny? Explore it with us this August at FringeNYC."/>
    <n v="3000"/>
    <n v="3485"/>
    <x v="0"/>
    <s v="US"/>
    <s v="USD"/>
    <n v="1406952781"/>
    <d v="2014-11-26T02:59:00"/>
    <n v="1405743181"/>
    <d v="2014-10-28T11:35:53"/>
    <x v="584"/>
    <x v="4"/>
    <b v="1"/>
    <n v="55"/>
    <b v="1"/>
    <s v="theater/plays"/>
    <n v="63.363636363636367"/>
    <x v="1"/>
    <s v="plays"/>
  </r>
  <r>
    <n v="1.242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8-01T23:13:01"/>
    <n v="1399948353"/>
    <d v="2014-07-18T23:13:01"/>
    <x v="558"/>
    <x v="4"/>
    <b v="1"/>
    <n v="61"/>
    <b v="1"/>
    <s v="theater/plays"/>
    <n v="50.901639344262293"/>
    <x v="1"/>
    <s v="plays"/>
  </r>
  <r>
    <n v="1.030125"/>
    <n v="3169"/>
    <s v="The Window"/>
    <s v="We're bringing The Window to the Cherry Lane Theater in January 2014."/>
    <n v="8000"/>
    <n v="8241"/>
    <x v="0"/>
    <s v="US"/>
    <s v="USD"/>
    <n v="1386910740"/>
    <d v="2014-06-13T17:00:00"/>
    <n v="1384364561"/>
    <d v="2014-05-12T21:32:33"/>
    <x v="835"/>
    <x v="4"/>
    <b v="1"/>
    <n v="82"/>
    <b v="1"/>
    <s v="theater/plays"/>
    <n v="100.5"/>
    <x v="1"/>
    <s v="plays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3-12-12T23:59:00"/>
    <n v="1401414944"/>
    <d v="2013-11-13T12:42:41"/>
    <x v="1263"/>
    <x v="5"/>
    <b v="1"/>
    <n v="71"/>
    <b v="1"/>
    <s v="theater/plays"/>
    <n v="31.619718309859156"/>
    <x v="1"/>
    <s v="plays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4-07-01T23:00:00"/>
    <n v="1459953358"/>
    <d v="2014-05-29T20:55:44"/>
    <x v="133"/>
    <x v="4"/>
    <b v="1"/>
    <n v="117"/>
    <b v="1"/>
    <s v="theater/plays"/>
    <n v="65.102564102564102"/>
    <x v="1"/>
    <s v="plays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6-05-06T09:35:58"/>
    <n v="1326648668"/>
    <d v="2016-04-06T09:35:58"/>
    <x v="1248"/>
    <x v="3"/>
    <b v="1"/>
    <n v="29"/>
    <b v="1"/>
    <s v="theater/plays"/>
    <n v="79.310344827586206"/>
    <x v="1"/>
    <s v="plays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2-02-14T12:31:08"/>
    <n v="1409173492"/>
    <d v="2012-01-15T12:31:08"/>
    <x v="1516"/>
    <x v="6"/>
    <b v="1"/>
    <n v="74"/>
    <b v="1"/>
    <s v="theater/plays"/>
    <n v="139.18918918918919"/>
    <x v="1"/>
    <s v="plays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9-26T16:04:52"/>
    <n v="1407789908"/>
    <d v="2014-08-27T16:04:52"/>
    <x v="22"/>
    <x v="4"/>
    <b v="1"/>
    <n v="23"/>
    <b v="1"/>
    <s v="theater/plays"/>
    <n v="131.91304347826087"/>
    <x v="1"/>
    <s v="plays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4-08-25T15:45:08"/>
    <n v="1292793427"/>
    <d v="2014-08-11T15:45:08"/>
    <x v="1499"/>
    <x v="4"/>
    <b v="1"/>
    <n v="60"/>
    <b v="1"/>
    <s v="theater/plays"/>
    <n v="91.3"/>
    <x v="1"/>
    <s v="plays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1-02-17T16:17:07"/>
    <n v="1374531631"/>
    <d v="2010-12-19T16:17:07"/>
    <x v="1517"/>
    <x v="8"/>
    <b v="1"/>
    <n v="55"/>
    <b v="1"/>
    <s v="theater/plays"/>
    <n v="39.672727272727272"/>
    <x v="1"/>
    <s v="plays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3-08-18T10:00:00"/>
    <n v="1400774409"/>
    <d v="2013-07-22T17:20:31"/>
    <x v="1518"/>
    <x v="5"/>
    <b v="1"/>
    <n v="51"/>
    <b v="1"/>
    <s v="theater/plays"/>
    <n v="57.549019607843135"/>
    <x v="1"/>
    <s v="plays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6-21T11:00:09"/>
    <n v="1402929075"/>
    <d v="2014-05-22T11:00:09"/>
    <x v="869"/>
    <x v="4"/>
    <b v="1"/>
    <n v="78"/>
    <b v="1"/>
    <s v="theater/plays"/>
    <n v="33.025641025641029"/>
    <x v="1"/>
    <s v="plays"/>
  </r>
  <r>
    <n v="1.1416238095238094"/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4-07-16T09:31:15"/>
    <n v="1365699071"/>
    <d v="2014-06-16T09:31:15"/>
    <x v="1024"/>
    <x v="4"/>
    <b v="1"/>
    <n v="62"/>
    <b v="1"/>
    <s v="theater/plays"/>
    <n v="77.335806451612896"/>
    <x v="1"/>
    <s v="plays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3-05-06T11:51:11"/>
    <n v="1400666049"/>
    <d v="2013-04-11T11:51:11"/>
    <x v="1519"/>
    <x v="5"/>
    <b v="1"/>
    <n v="45"/>
    <b v="1"/>
    <s v="theater/plays"/>
    <n v="31.933333333333334"/>
    <x v="1"/>
    <s v="plays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20T04:54:09"/>
    <n v="1400570787"/>
    <d v="2014-05-21T04:54:09"/>
    <x v="328"/>
    <x v="4"/>
    <b v="1"/>
    <n v="15"/>
    <b v="1"/>
    <s v="theater/plays"/>
    <n v="36.333333333333336"/>
    <x v="1"/>
    <s v="plays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4-06-15T11:00:00"/>
    <n v="1323211621"/>
    <d v="2014-05-20T02:26:27"/>
    <x v="11"/>
    <x v="4"/>
    <b v="1"/>
    <n v="151"/>
    <b v="1"/>
    <s v="theater/plays"/>
    <n v="46.768211920529801"/>
    <x v="1"/>
    <s v="plays"/>
  </r>
  <r>
    <n v="1.0900000000000001"/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2-01-31T12:00:00"/>
    <n v="1375729469"/>
    <d v="2011-12-06T17:47:01"/>
    <x v="899"/>
    <x v="7"/>
    <b v="1"/>
    <n v="68"/>
    <b v="1"/>
    <s v="theater/plays"/>
    <n v="40.073529411764703"/>
    <x v="1"/>
    <s v="plays"/>
  </r>
  <r>
    <n v="1.0720930232558139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3-08-23T14:04:29"/>
    <n v="1401666631"/>
    <d v="2013-08-05T14:04:29"/>
    <x v="1520"/>
    <x v="5"/>
    <b v="1"/>
    <n v="46"/>
    <b v="1"/>
    <s v="theater/plays"/>
    <n v="100.21739130434783"/>
    <x v="1"/>
    <s v="plays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01T18:50:31"/>
    <n v="1404948441"/>
    <d v="2014-06-01T18:50:31"/>
    <x v="13"/>
    <x v="4"/>
    <b v="1"/>
    <n v="24"/>
    <b v="1"/>
    <s v="theater/plays"/>
    <n v="41.666666666666664"/>
    <x v="1"/>
    <s v="plays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7-16T18:27:21"/>
    <n v="1408313438"/>
    <d v="2014-07-09T18:27:21"/>
    <x v="601"/>
    <x v="4"/>
    <b v="1"/>
    <n v="70"/>
    <b v="1"/>
    <s v="theater/plays"/>
    <n v="46.714285714285715"/>
    <x v="1"/>
    <s v="plays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9-16T16:00:00"/>
    <n v="1405439973"/>
    <d v="2014-08-17T17:10:38"/>
    <x v="1521"/>
    <x v="4"/>
    <b v="1"/>
    <n v="244"/>
    <b v="1"/>
    <s v="theater/plays"/>
    <n v="71.491803278688522"/>
    <x v="1"/>
    <s v="plays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4-08-04T10:59:33"/>
    <n v="1432115902"/>
    <d v="2014-07-15T10:59:33"/>
    <x v="63"/>
    <x v="4"/>
    <b v="0"/>
    <n v="9"/>
    <b v="0"/>
    <s v="theater/musical"/>
    <n v="14.444444444444445"/>
    <x v="1"/>
    <s v="musical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6-10T04:58:22"/>
    <n v="1429863532"/>
    <d v="2015-05-20T04:58:22"/>
    <x v="1047"/>
    <x v="1"/>
    <b v="0"/>
    <n v="19"/>
    <b v="0"/>
    <s v="theater/musical"/>
    <n v="356.84210526315792"/>
    <x v="1"/>
    <s v="musical"/>
  </r>
  <r>
    <n v="0"/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5-05-24T03:18:52"/>
    <n v="1478662675"/>
    <d v="2015-04-24T03:18:52"/>
    <x v="1522"/>
    <x v="1"/>
    <b v="0"/>
    <n v="0"/>
    <b v="0"/>
    <s v="theater/musical"/>
    <e v="#DIV/0!"/>
    <x v="1"/>
    <s v="musical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12-08T23:37:55"/>
    <n v="1466186869"/>
    <d v="2016-11-08T22:37:55"/>
    <x v="1313"/>
    <x v="3"/>
    <b v="0"/>
    <n v="4"/>
    <b v="0"/>
    <s v="theater/musical"/>
    <n v="37.75"/>
    <x v="1"/>
    <s v="musical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6-08-16T13:07:49"/>
    <n v="1421274859"/>
    <d v="2016-06-17T13:07:49"/>
    <x v="775"/>
    <x v="3"/>
    <b v="0"/>
    <n v="8"/>
    <b v="0"/>
    <s v="theater/musical"/>
    <n v="12.75"/>
    <x v="1"/>
    <s v="musical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8T17:00:00"/>
    <n v="1420586056"/>
    <d v="2015-01-14T17:34:19"/>
    <x v="974"/>
    <x v="1"/>
    <b v="0"/>
    <n v="24"/>
    <b v="0"/>
    <s v="theater/musical"/>
    <n v="24.458333333333332"/>
    <x v="1"/>
    <s v="musical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2-20T18:14:16"/>
    <n v="1435368598"/>
    <d v="2015-01-06T18:14:16"/>
    <x v="1141"/>
    <x v="1"/>
    <b v="0"/>
    <n v="0"/>
    <b v="0"/>
    <s v="theater/musical"/>
    <e v="#DIV/0!"/>
    <x v="1"/>
    <s v="musical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7-26T20:29:58"/>
    <n v="1421158542"/>
    <d v="2015-06-26T20:29:58"/>
    <x v="743"/>
    <x v="1"/>
    <b v="0"/>
    <n v="39"/>
    <b v="0"/>
    <s v="theater/musical"/>
    <n v="53.07692307692308"/>
    <x v="1"/>
    <s v="musical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2-12T09:15:42"/>
    <n v="1433254875"/>
    <d v="2015-01-13T09:15:42"/>
    <x v="1050"/>
    <x v="1"/>
    <b v="0"/>
    <n v="6"/>
    <b v="0"/>
    <s v="theater/musical"/>
    <n v="300"/>
    <x v="1"/>
    <s v="musical"/>
  </r>
  <r>
    <n v="0.1145"/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8-01T09:00:00"/>
    <n v="1420458618"/>
    <d v="2015-06-02T09:21:15"/>
    <x v="463"/>
    <x v="1"/>
    <b v="0"/>
    <n v="4"/>
    <b v="0"/>
    <s v="theater/musical"/>
    <n v="286.25"/>
    <x v="1"/>
    <s v="musical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04T06:50:18"/>
    <n v="1420798277"/>
    <d v="2015-01-05T06:50:18"/>
    <x v="197"/>
    <x v="1"/>
    <b v="0"/>
    <n v="3"/>
    <b v="0"/>
    <s v="theater/musical"/>
    <n v="36.666666666666664"/>
    <x v="1"/>
    <s v="musical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5-02-16T05:11:17"/>
    <n v="1407435418"/>
    <d v="2015-01-09T05:11:17"/>
    <x v="984"/>
    <x v="1"/>
    <b v="0"/>
    <n v="53"/>
    <b v="0"/>
    <s v="theater/musical"/>
    <n v="49.20754716981132"/>
    <x v="1"/>
    <s v="musical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4-09-06T16:00:00"/>
    <n v="1459410101"/>
    <d v="2014-08-07T13:16:58"/>
    <x v="1386"/>
    <x v="4"/>
    <b v="0"/>
    <n v="1"/>
    <b v="0"/>
    <s v="theater/musical"/>
    <n v="1"/>
    <x v="1"/>
    <s v="musical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6-04-30T00:34:00"/>
    <n v="1407695077"/>
    <d v="2016-03-31T02:41:41"/>
    <x v="1119"/>
    <x v="3"/>
    <b v="0"/>
    <n v="2"/>
    <b v="0"/>
    <s v="theater/musical"/>
    <n v="12.5"/>
    <x v="1"/>
    <s v="musical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4-08-31T13:24:37"/>
    <n v="1445027346"/>
    <d v="2014-08-10T13:24:37"/>
    <x v="1523"/>
    <x v="4"/>
    <b v="0"/>
    <n v="25"/>
    <b v="0"/>
    <s v="theater/musical"/>
    <n v="109.04"/>
    <x v="1"/>
    <s v="musical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12-14T00:59:00"/>
    <n v="1440632622"/>
    <d v="2015-10-16T15:29:06"/>
    <x v="1503"/>
    <x v="1"/>
    <b v="0"/>
    <n v="6"/>
    <b v="0"/>
    <s v="theater/musical"/>
    <n v="41.666666666666664"/>
    <x v="1"/>
    <s v="musical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9-25T18:43:42"/>
    <n v="1434558479"/>
    <d v="2015-08-26T18:43:42"/>
    <x v="1355"/>
    <x v="1"/>
    <b v="0"/>
    <n v="0"/>
    <b v="0"/>
    <s v="theater/musical"/>
    <e v="#DIV/0!"/>
    <x v="1"/>
    <s v="musical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7-17T11:14:00"/>
    <n v="1427878772"/>
    <d v="2015-06-17T11:27:59"/>
    <x v="952"/>
    <x v="1"/>
    <b v="0"/>
    <n v="12"/>
    <b v="0"/>
    <s v="theater/musical"/>
    <n v="22.75"/>
    <x v="1"/>
    <s v="musical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5-01T03:59:32"/>
    <n v="1440052651"/>
    <d v="2015-04-01T03:59:32"/>
    <x v="1118"/>
    <x v="1"/>
    <b v="0"/>
    <n v="0"/>
    <b v="0"/>
    <s v="theater/musical"/>
    <e v="#DIV/0!"/>
    <x v="1"/>
    <s v="musical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9-19T01:37:31"/>
    <n v="1424587207"/>
    <d v="2015-08-20T01:37:31"/>
    <x v="1346"/>
    <x v="1"/>
    <b v="0"/>
    <n v="36"/>
    <b v="0"/>
    <s v="theater/musical"/>
    <n v="70.833333333333329"/>
    <x v="1"/>
    <s v="musical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5-04-23T00:40:07"/>
    <n v="1404743477"/>
    <d v="2015-02-22T01:40:07"/>
    <x v="483"/>
    <x v="1"/>
    <b v="1"/>
    <n v="82"/>
    <b v="1"/>
    <s v="theater/plays"/>
    <n v="63.109756097560975"/>
    <x v="1"/>
    <s v="plays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7-28T09:31:17"/>
    <n v="1400512658"/>
    <d v="2014-07-07T09:31:17"/>
    <x v="412"/>
    <x v="4"/>
    <b v="1"/>
    <n v="226"/>
    <b v="1"/>
    <s v="theater/plays"/>
    <n v="50.157964601769912"/>
    <x v="1"/>
    <s v="plays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4-06-20T18:00:00"/>
    <n v="1334442519"/>
    <d v="2014-05-19T10:17:38"/>
    <x v="128"/>
    <x v="4"/>
    <b v="1"/>
    <n v="60"/>
    <b v="1"/>
    <s v="theater/plays"/>
    <n v="62.883333333333333"/>
    <x v="1"/>
    <s v="plays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2-05-31T22:59:00"/>
    <n v="1405346680"/>
    <d v="2012-04-14T17:28:39"/>
    <x v="227"/>
    <x v="6"/>
    <b v="1"/>
    <n v="322"/>
    <b v="1"/>
    <s v="theater/plays"/>
    <n v="85.531055900621112"/>
    <x v="1"/>
    <s v="plays"/>
  </r>
  <r>
    <n v="1.2625"/>
    <n v="3212"/>
    <s v="Campo Maldito"/>
    <s v="Help us bring our production of Campo Maldito to New York AND San Francisco!"/>
    <n v="4000"/>
    <n v="5050"/>
    <x v="0"/>
    <s v="US"/>
    <s v="USD"/>
    <n v="1407524751"/>
    <d v="2014-08-14T21:00:00"/>
    <n v="1404932751"/>
    <d v="2014-07-14T09:04:40"/>
    <x v="156"/>
    <x v="4"/>
    <b v="1"/>
    <n v="94"/>
    <b v="1"/>
    <s v="theater/plays"/>
    <n v="53.723404255319146"/>
    <x v="1"/>
    <s v="plays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4-08-08T14:05:51"/>
    <n v="1434478759"/>
    <d v="2014-07-09T14:05:51"/>
    <x v="601"/>
    <x v="4"/>
    <b v="1"/>
    <n v="47"/>
    <b v="1"/>
    <s v="theater/plays"/>
    <n v="127.80851063829788"/>
    <x v="1"/>
    <s v="plays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5-07-26T13:19:19"/>
    <n v="1448823673"/>
    <d v="2015-06-16T13:19:19"/>
    <x v="154"/>
    <x v="1"/>
    <b v="1"/>
    <n v="115"/>
    <b v="1"/>
    <s v="theater/plays"/>
    <n v="106.57391304347826"/>
    <x v="1"/>
    <s v="plays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6-01-05T18:55:00"/>
    <n v="1438617471"/>
    <d v="2015-11-29T14:01:13"/>
    <x v="1524"/>
    <x v="1"/>
    <b v="1"/>
    <n v="134"/>
    <b v="1"/>
    <s v="theater/plays"/>
    <n v="262.11194029850748"/>
    <x v="1"/>
    <s v="plays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9-09T22:59:00"/>
    <n v="1433934371"/>
    <d v="2015-08-03T10:57:51"/>
    <x v="1038"/>
    <x v="1"/>
    <b v="1"/>
    <n v="35"/>
    <b v="1"/>
    <s v="theater/plays"/>
    <n v="57.171428571428571"/>
    <x v="1"/>
    <s v="plays"/>
  </r>
  <r>
    <n v="1.1602222222222223"/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5-07-11T09:30:00"/>
    <n v="1475672784"/>
    <d v="2015-06-10T06:06:11"/>
    <x v="193"/>
    <x v="1"/>
    <b v="1"/>
    <n v="104"/>
    <b v="1"/>
    <s v="theater/plays"/>
    <n v="50.20192307692308"/>
    <x v="1"/>
    <s v="plays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6-11-04T08:06:24"/>
    <n v="1417132986"/>
    <d v="2016-10-05T08:06:24"/>
    <x v="1525"/>
    <x v="3"/>
    <b v="1"/>
    <n v="184"/>
    <b v="1"/>
    <s v="theater/plays"/>
    <n v="66.586956521739125"/>
    <x v="1"/>
    <s v="plays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4-12-30T19:00:00"/>
    <n v="1424043347"/>
    <d v="2014-11-27T19:03:06"/>
    <x v="199"/>
    <x v="4"/>
    <b v="1"/>
    <n v="119"/>
    <b v="1"/>
    <s v="theater/plays"/>
    <n v="168.25210084033614"/>
    <x v="1"/>
    <s v="plays"/>
  </r>
  <r>
    <n v="1.0084"/>
    <n v="3220"/>
    <s v="Burners"/>
    <s v="A sci-fi thriller for the stage opening March 10 in Los Angeles."/>
    <n v="15000"/>
    <n v="15126"/>
    <x v="0"/>
    <s v="US"/>
    <s v="USD"/>
    <n v="1489352400"/>
    <d v="2015-03-22T17:35:47"/>
    <n v="1486411204"/>
    <d v="2015-02-15T18:35:47"/>
    <x v="678"/>
    <x v="1"/>
    <b v="1"/>
    <n v="59"/>
    <b v="1"/>
    <s v="theater/plays"/>
    <n v="256.37288135593218"/>
    <x v="1"/>
    <s v="plays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7-03-12T16:00:00"/>
    <n v="1433090603"/>
    <d v="2017-02-06T15:00:04"/>
    <x v="307"/>
    <x v="2"/>
    <b v="1"/>
    <n v="113"/>
    <b v="1"/>
    <s v="theater/plays"/>
    <n v="36.610619469026545"/>
    <x v="1"/>
    <s v="plays"/>
  </r>
  <r>
    <n v="1.248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07-05T11:43:23"/>
    <n v="1443016697"/>
    <d v="2015-05-31T11:43:23"/>
    <x v="461"/>
    <x v="1"/>
    <b v="1"/>
    <n v="84"/>
    <b v="1"/>
    <s v="theater/plays"/>
    <n v="37.142857142857146"/>
    <x v="1"/>
    <s v="plays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10-24T16:29:00"/>
    <n v="1437508976"/>
    <d v="2015-09-23T08:58:17"/>
    <x v="49"/>
    <x v="1"/>
    <b v="1"/>
    <n v="74"/>
    <b v="1"/>
    <s v="theater/plays"/>
    <n v="45.878378378378379"/>
    <x v="1"/>
    <s v="plays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5-08-20T15:02:56"/>
    <n v="1479932713"/>
    <d v="2015-07-21T15:02:56"/>
    <x v="1214"/>
    <x v="1"/>
    <b v="1"/>
    <n v="216"/>
    <b v="1"/>
    <s v="theater/plays"/>
    <n v="141.71296296296296"/>
    <x v="1"/>
    <s v="plays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7-01-10T00:00:00"/>
    <n v="1463145938"/>
    <d v="2016-11-23T15:25:13"/>
    <x v="294"/>
    <x v="3"/>
    <b v="1"/>
    <n v="39"/>
    <b v="1"/>
    <s v="theater/plays"/>
    <n v="52.487179487179489"/>
    <x v="1"/>
    <s v="plays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6-06-03T16:00:00"/>
    <n v="1443621612"/>
    <d v="2016-05-13T08:25:38"/>
    <x v="480"/>
    <x v="3"/>
    <b v="1"/>
    <n v="21"/>
    <b v="1"/>
    <s v="theater/plays"/>
    <n v="59.523809523809526"/>
    <x v="1"/>
    <s v="plays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5-10-30T09:00:12"/>
    <n v="1482095436"/>
    <d v="2015-09-30T09:00:12"/>
    <x v="1526"/>
    <x v="1"/>
    <b v="0"/>
    <n v="30"/>
    <b v="1"/>
    <s v="theater/plays"/>
    <n v="50"/>
    <x v="1"/>
    <s v="plays"/>
  </r>
  <r>
    <n v="1.0234285714285714"/>
    <n v="3228"/>
    <s v="Hear Me Roar: A Season of Powerful Women"/>
    <s v="A Season of Powerful Women. A Season of Defiance."/>
    <n v="7000"/>
    <n v="7164"/>
    <x v="0"/>
    <s v="US"/>
    <s v="USD"/>
    <n v="1450328340"/>
    <d v="2017-01-17T16:10:36"/>
    <n v="1447606884"/>
    <d v="2016-12-18T16:10:36"/>
    <x v="1463"/>
    <x v="3"/>
    <b v="1"/>
    <n v="37"/>
    <b v="1"/>
    <s v="theater/plays"/>
    <n v="193.62162162162161"/>
    <x v="1"/>
    <s v="plays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5-12-16T23:59:00"/>
    <n v="1413874798"/>
    <d v="2015-11-15T12:01:24"/>
    <x v="46"/>
    <x v="1"/>
    <b v="1"/>
    <n v="202"/>
    <b v="1"/>
    <s v="theater/plays"/>
    <n v="106.79702970297029"/>
    <x v="1"/>
    <s v="plays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1-20T02:59:58"/>
    <n v="1410840126"/>
    <d v="2014-10-21T01:59:58"/>
    <x v="148"/>
    <x v="4"/>
    <b v="1"/>
    <n v="37"/>
    <b v="1"/>
    <s v="theater/plays"/>
    <n v="77.21621621621621"/>
    <x v="1"/>
    <s v="plays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4-09-30T22:59:00"/>
    <n v="1458254347"/>
    <d v="2014-09-15T23:02:06"/>
    <x v="868"/>
    <x v="4"/>
    <b v="0"/>
    <n v="28"/>
    <b v="1"/>
    <s v="theater/plays"/>
    <n v="57.5"/>
    <x v="1"/>
    <s v="plays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4-16T17:39:07"/>
    <n v="1459711917"/>
    <d v="2016-03-17T17:39:07"/>
    <x v="10"/>
    <x v="3"/>
    <b v="1"/>
    <n v="26"/>
    <b v="1"/>
    <s v="theater/plays"/>
    <n v="50.46153846153846"/>
    <x v="1"/>
    <s v="plays"/>
  </r>
  <r>
    <n v="1.1879999999999999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6-05-03T22:59:00"/>
    <n v="1485890355"/>
    <d v="2016-04-03T14:31:57"/>
    <x v="996"/>
    <x v="3"/>
    <b v="0"/>
    <n v="61"/>
    <b v="1"/>
    <s v="theater/plays"/>
    <n v="97.377049180327873"/>
    <x v="1"/>
    <s v="plays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3-02T14:19:15"/>
    <n v="1483124208"/>
    <d v="2017-01-31T14:19:15"/>
    <x v="2"/>
    <x v="2"/>
    <b v="0"/>
    <n v="115"/>
    <b v="1"/>
    <s v="theater/plays"/>
    <n v="34.91921739130435"/>
    <x v="1"/>
    <s v="plays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7-02-01T18:31:00"/>
    <n v="1464769251"/>
    <d v="2016-12-30T13:56:48"/>
    <x v="583"/>
    <x v="3"/>
    <b v="1"/>
    <n v="181"/>
    <b v="1"/>
    <s v="theater/plays"/>
    <n v="85.530386740331494"/>
    <x v="1"/>
    <s v="plays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07-01T03:20:51"/>
    <n v="1480370433"/>
    <d v="2016-06-01T03:20:51"/>
    <x v="680"/>
    <x v="3"/>
    <b v="0"/>
    <n v="110"/>
    <b v="1"/>
    <s v="theater/plays"/>
    <n v="182.90909090909091"/>
    <x v="1"/>
    <s v="plays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6-12-28T17:00:33"/>
    <n v="1441452184"/>
    <d v="2016-11-28T17:00:33"/>
    <x v="682"/>
    <x v="3"/>
    <b v="1"/>
    <n v="269"/>
    <b v="1"/>
    <s v="theater/plays"/>
    <n v="131.13620817843866"/>
    <x v="1"/>
    <s v="plays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9-28T22:59:00"/>
    <n v="1433160898"/>
    <d v="2015-09-05T06:23:04"/>
    <x v="1132"/>
    <x v="1"/>
    <b v="1"/>
    <n v="79"/>
    <b v="1"/>
    <s v="theater/plays"/>
    <n v="39.810126582278478"/>
    <x v="1"/>
    <s v="plays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07-01T07:14:58"/>
    <n v="1443665293"/>
    <d v="2015-06-01T07:14:58"/>
    <x v="1527"/>
    <x v="1"/>
    <b v="1"/>
    <n v="104"/>
    <b v="1"/>
    <s v="theater/plays"/>
    <n v="59.701730769230764"/>
    <x v="1"/>
    <s v="plays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5-10-25T18:59:00"/>
    <n v="1484843948"/>
    <d v="2015-09-30T21:08:13"/>
    <x v="1526"/>
    <x v="1"/>
    <b v="0"/>
    <n v="34"/>
    <b v="1"/>
    <s v="theater/plays"/>
    <n v="88.735294117647058"/>
    <x v="1"/>
    <s v="plays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7-02-16T18:00:00"/>
    <n v="1410421670"/>
    <d v="2017-01-19T11:39:08"/>
    <x v="1528"/>
    <x v="2"/>
    <b v="1"/>
    <n v="167"/>
    <b v="1"/>
    <s v="theater/plays"/>
    <n v="58.688622754491021"/>
    <x v="1"/>
    <s v="plays"/>
  </r>
  <r>
    <n v="1.273042"/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10-14T01:59:00"/>
    <n v="1408558092"/>
    <d v="2014-09-11T02:47:50"/>
    <x v="1529"/>
    <x v="4"/>
    <b v="1"/>
    <n v="183"/>
    <b v="1"/>
    <s v="theater/plays"/>
    <n v="69.56513661202186"/>
    <x v="1"/>
    <s v="plays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4-09-19T13:08:12"/>
    <n v="1442283562"/>
    <d v="2014-08-20T13:08:12"/>
    <x v="856"/>
    <x v="4"/>
    <b v="1"/>
    <n v="71"/>
    <b v="1"/>
    <s v="theater/plays"/>
    <n v="115.87323943661971"/>
    <x v="1"/>
    <s v="plays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5-10-08T19:00:00"/>
    <n v="1478018382"/>
    <d v="2015-09-14T21:19:22"/>
    <x v="312"/>
    <x v="1"/>
    <b v="0"/>
    <n v="69"/>
    <b v="1"/>
    <s v="theater/plays"/>
    <n v="23.869565217391305"/>
    <x v="1"/>
    <s v="plays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6-12-01T12:39:42"/>
    <n v="1431354258"/>
    <d v="2016-11-01T11:39:42"/>
    <x v="464"/>
    <x v="3"/>
    <b v="0"/>
    <n v="270"/>
    <b v="1"/>
    <s v="theater/plays"/>
    <n v="81.125925925925927"/>
    <x v="1"/>
    <s v="plays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6-11T21:00:00"/>
    <n v="1439551200"/>
    <d v="2015-05-11T09:24:18"/>
    <x v="124"/>
    <x v="1"/>
    <b v="1"/>
    <n v="193"/>
    <b v="1"/>
    <s v="theater/plays"/>
    <n v="57.626943005181346"/>
    <x v="1"/>
    <s v="plays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9-11T22:59:00"/>
    <n v="1434104712"/>
    <d v="2015-08-14T06:20:00"/>
    <x v="57"/>
    <x v="1"/>
    <b v="1"/>
    <n v="57"/>
    <b v="1"/>
    <s v="theater/plays"/>
    <n v="46.429824561403507"/>
    <x v="1"/>
    <s v="plays"/>
  </r>
  <r>
    <n v="1.0079166666666666"/>
    <n v="3248"/>
    <s v="Honest Accomplice Theatre 2015-16 Season"/>
    <s v="Honest Accomplice Theatre produces theatre for social change."/>
    <n v="12000"/>
    <n v="12095"/>
    <x v="0"/>
    <s v="US"/>
    <s v="USD"/>
    <n v="1428178757"/>
    <d v="2015-07-12T05:25:12"/>
    <n v="1425590357"/>
    <d v="2015-06-12T05:25:12"/>
    <x v="1216"/>
    <x v="1"/>
    <b v="1"/>
    <n v="200"/>
    <b v="1"/>
    <s v="theater/plays"/>
    <n v="60.475000000000001"/>
    <x v="1"/>
    <s v="plays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4-04T15:19:17"/>
    <n v="1432230914"/>
    <d v="2015-03-05T16:19:17"/>
    <x v="36"/>
    <x v="1"/>
    <b v="1"/>
    <n v="88"/>
    <b v="1"/>
    <s v="theater/plays"/>
    <n v="65.579545454545453"/>
    <x v="1"/>
    <s v="plays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5-06-20T12:55:14"/>
    <n v="1412617724"/>
    <d v="2015-05-21T12:55:14"/>
    <x v="792"/>
    <x v="1"/>
    <b v="1"/>
    <n v="213"/>
    <b v="1"/>
    <s v="theater/plays"/>
    <n v="119.1924882629108"/>
    <x v="1"/>
    <s v="plays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4-11-05T13:48:44"/>
    <n v="1432315966"/>
    <d v="2014-10-06T12:48:44"/>
    <x v="804"/>
    <x v="4"/>
    <b v="1"/>
    <n v="20"/>
    <b v="1"/>
    <s v="theater/plays"/>
    <n v="83.05"/>
    <x v="1"/>
    <s v="plays"/>
  </r>
  <r>
    <n v="1.2782222222222221"/>
    <n v="3252"/>
    <s v="Modern Love"/>
    <s v="How do we navigate the boundaries between friendship, sexual intimacy and obsessive desire?"/>
    <n v="2250"/>
    <n v="2876"/>
    <x v="0"/>
    <s v="GB"/>
    <s v="GBP"/>
    <n v="1473247240"/>
    <d v="2015-06-21T12:32:46"/>
    <n v="1470655240"/>
    <d v="2015-05-22T12:32:46"/>
    <x v="1493"/>
    <x v="1"/>
    <b v="1"/>
    <n v="50"/>
    <b v="1"/>
    <s v="theater/plays"/>
    <n v="57.52"/>
    <x v="1"/>
    <s v="plays"/>
  </r>
  <r>
    <n v="1.0182500000000001"/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06:20:40"/>
    <n v="1471701028"/>
    <d v="2016-08-08T06:20:40"/>
    <x v="1530"/>
    <x v="3"/>
    <b v="1"/>
    <n v="115"/>
    <b v="1"/>
    <s v="theater/plays"/>
    <n v="177.08695652173913"/>
    <x v="1"/>
    <s v="plays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6-09-07T22:45:00"/>
    <n v="1424743409"/>
    <d v="2016-08-20T08:50:28"/>
    <x v="1531"/>
    <x v="3"/>
    <b v="1"/>
    <n v="186"/>
    <b v="1"/>
    <s v="theater/plays"/>
    <n v="70.771505376344081"/>
    <x v="1"/>
    <s v="plays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5-03-25T20:03:29"/>
    <n v="1410114375"/>
    <d v="2015-02-23T21:03:29"/>
    <x v="298"/>
    <x v="1"/>
    <b v="1"/>
    <n v="18"/>
    <b v="1"/>
    <s v="theater/plays"/>
    <n v="29.166666666666668"/>
    <x v="1"/>
    <s v="plays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4-10-07T13:26:15"/>
    <n v="1432129577"/>
    <d v="2014-09-07T13:26:15"/>
    <x v="318"/>
    <x v="4"/>
    <b v="1"/>
    <n v="176"/>
    <b v="1"/>
    <s v="theater/plays"/>
    <n v="72.76136363636364"/>
    <x v="1"/>
    <s v="plays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5-06-10T22:59:00"/>
    <n v="1485177952"/>
    <d v="2015-05-20T08:46:17"/>
    <x v="1047"/>
    <x v="1"/>
    <b v="0"/>
    <n v="41"/>
    <b v="1"/>
    <s v="theater/plays"/>
    <n v="51.853414634146333"/>
    <x v="1"/>
    <s v="plays"/>
  </r>
  <r>
    <n v="1.052142857142857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7-02-22T08:25:52"/>
    <n v="1418159861"/>
    <d v="2017-01-23T08:25:52"/>
    <x v="1128"/>
    <x v="2"/>
    <b v="1"/>
    <n v="75"/>
    <b v="1"/>
    <s v="theater/plays"/>
    <n v="98.2"/>
    <x v="1"/>
    <s v="plays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5-01-08T16:17:41"/>
    <n v="1472753745"/>
    <d v="2014-12-09T16:17:41"/>
    <x v="1347"/>
    <x v="4"/>
    <b v="1"/>
    <n v="97"/>
    <b v="1"/>
    <s v="theater/plays"/>
    <n v="251.7381443298969"/>
    <x v="1"/>
    <s v="plays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6-09-30T22:59:00"/>
    <n v="1445875718"/>
    <d v="2016-09-01T13:15:45"/>
    <x v="773"/>
    <x v="3"/>
    <b v="1"/>
    <n v="73"/>
    <b v="1"/>
    <s v="theater/plays"/>
    <n v="74.821917808219183"/>
    <x v="1"/>
    <s v="plays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11-30T12:08:38"/>
    <n v="1434475476"/>
    <d v="2015-10-26T11:08:38"/>
    <x v="538"/>
    <x v="1"/>
    <b v="1"/>
    <n v="49"/>
    <b v="1"/>
    <s v="theater/plays"/>
    <n v="67.65306122448979"/>
    <x v="1"/>
    <s v="plays"/>
  </r>
  <r>
    <n v="1.0304098360655738"/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5-07-16T12:24:36"/>
    <n v="1416555262"/>
    <d v="2015-06-16T12:24:36"/>
    <x v="154"/>
    <x v="1"/>
    <b v="1"/>
    <n v="134"/>
    <b v="1"/>
    <s v="theater/plays"/>
    <n v="93.81343283582089"/>
    <x v="1"/>
    <s v="plays"/>
  </r>
  <r>
    <n v="1.121664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4-12-21T23:00:00"/>
    <n v="1444220588"/>
    <d v="2014-11-21T02:34:22"/>
    <x v="1028"/>
    <x v="4"/>
    <b v="1"/>
    <n v="68"/>
    <b v="1"/>
    <s v="theater/plays"/>
    <n v="41.237647058823526"/>
    <x v="1"/>
    <s v="plays"/>
  </r>
  <r>
    <n v="1.03"/>
    <n v="3264"/>
    <s v="Kapow-i GoGo at The PIT"/>
    <s v="The three part comedic saga of Kapow-i GoGo, who saves the world.  Again.  And again."/>
    <n v="2500"/>
    <n v="2575"/>
    <x v="0"/>
    <s v="US"/>
    <s v="USD"/>
    <n v="1422482400"/>
    <d v="2015-10-30T16:00:00"/>
    <n v="1421089938"/>
    <d v="2015-10-07T07:23:08"/>
    <x v="1532"/>
    <x v="1"/>
    <b v="1"/>
    <n v="49"/>
    <b v="1"/>
    <s v="theater/plays"/>
    <n v="52.551020408163268"/>
    <x v="1"/>
    <s v="plays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01-28T17:00:00"/>
    <n v="1446570315"/>
    <d v="2015-01-12T14:12:18"/>
    <x v="797"/>
    <x v="1"/>
    <b v="1"/>
    <n v="63"/>
    <b v="1"/>
    <s v="theater/plays"/>
    <n v="70.285714285714292"/>
    <x v="1"/>
    <s v="plays"/>
  </r>
  <r>
    <n v="1.3128333333333333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12-03T12:00:00"/>
    <n v="1431435122"/>
    <d v="2015-11-03T12:05:15"/>
    <x v="997"/>
    <x v="1"/>
    <b v="1"/>
    <n v="163"/>
    <b v="1"/>
    <s v="theater/plays"/>
    <n v="48.325153374233132"/>
    <x v="1"/>
    <s v="plays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6-12T16:00:00"/>
    <n v="1434564660"/>
    <d v="2015-05-12T07:52:02"/>
    <x v="1221"/>
    <x v="1"/>
    <b v="1"/>
    <n v="288"/>
    <b v="1"/>
    <s v="theater/plays"/>
    <n v="53.177083333333336"/>
    <x v="1"/>
    <s v="plays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5-07-17T13:11:00"/>
    <n v="1470692528"/>
    <d v="2015-06-17T13:11:00"/>
    <x v="952"/>
    <x v="1"/>
    <b v="1"/>
    <n v="42"/>
    <b v="1"/>
    <s v="theater/plays"/>
    <n v="60.952380952380949"/>
    <x v="1"/>
    <s v="plays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6-08-24T16:42:08"/>
    <n v="1431509397"/>
    <d v="2016-08-08T16:42:08"/>
    <x v="1530"/>
    <x v="3"/>
    <b v="1"/>
    <n v="70"/>
    <b v="1"/>
    <s v="theater/plays"/>
    <n v="116"/>
    <x v="1"/>
    <s v="plays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6-16T06:00:00"/>
    <n v="1434113265"/>
    <d v="2015-05-13T04:29:57"/>
    <x v="1533"/>
    <x v="1"/>
    <b v="1"/>
    <n v="30"/>
    <b v="1"/>
    <s v="theater/plays"/>
    <n v="61"/>
    <x v="1"/>
    <s v="plays"/>
  </r>
  <r>
    <n v="1.3"/>
    <n v="3271"/>
    <s v="Saxon Court at Southwark Playhouse"/>
    <s v="A razor sharp satire to darken your Christmas."/>
    <n v="1500"/>
    <n v="1950"/>
    <x v="0"/>
    <s v="GB"/>
    <s v="GBP"/>
    <n v="1414927775"/>
    <d v="2015-07-12T07:47:45"/>
    <n v="1412332175"/>
    <d v="2015-06-12T07:47:45"/>
    <x v="1216"/>
    <x v="1"/>
    <b v="1"/>
    <n v="51"/>
    <b v="1"/>
    <s v="theater/plays"/>
    <n v="38.235294117647058"/>
    <x v="1"/>
    <s v="plays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4-11-02T06:29:35"/>
    <n v="1444219209"/>
    <d v="2014-10-03T05:29:35"/>
    <x v="998"/>
    <x v="4"/>
    <b v="1"/>
    <n v="145"/>
    <b v="1"/>
    <s v="theater/plays"/>
    <n v="106.50344827586207"/>
    <x v="1"/>
    <s v="plays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5-11-06T08:00:09"/>
    <n v="1472498042"/>
    <d v="2015-10-07T07:00:09"/>
    <x v="1532"/>
    <x v="1"/>
    <b v="1"/>
    <n v="21"/>
    <b v="1"/>
    <s v="theater/plays"/>
    <n v="204.57142857142858"/>
    <x v="1"/>
    <s v="plays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9-14T14:00:00"/>
    <n v="1454259272"/>
    <d v="2016-08-29T14:14:02"/>
    <x v="774"/>
    <x v="3"/>
    <b v="1"/>
    <n v="286"/>
    <b v="1"/>
    <s v="theater/plays"/>
    <n v="54.912587412587413"/>
    <x v="1"/>
    <s v="plays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6-03-15T16:00:00"/>
    <n v="1421183271"/>
    <d v="2016-01-31T11:54:32"/>
    <x v="375"/>
    <x v="3"/>
    <b v="1"/>
    <n v="12"/>
    <b v="1"/>
    <s v="theater/plays"/>
    <n v="150.41666666666666"/>
    <x v="1"/>
    <s v="plays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5-02-08T23:30:00"/>
    <n v="1456526879"/>
    <d v="2015-01-13T16:07:51"/>
    <x v="1050"/>
    <x v="1"/>
    <b v="1"/>
    <n v="100"/>
    <b v="1"/>
    <s v="theater/plays"/>
    <n v="52.58"/>
    <x v="1"/>
    <s v="plays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6-03-31T22:59:00"/>
    <n v="1413735806"/>
    <d v="2016-02-26T17:47:59"/>
    <x v="793"/>
    <x v="3"/>
    <b v="1"/>
    <n v="100"/>
    <b v="1"/>
    <s v="theater/plays"/>
    <n v="54.3"/>
    <x v="1"/>
    <s v="plays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4-11-18T12:23:26"/>
    <n v="1430425303"/>
    <d v="2014-10-19T11:23:26"/>
    <x v="550"/>
    <x v="4"/>
    <b v="1"/>
    <n v="34"/>
    <b v="1"/>
    <s v="theater/plays"/>
    <n v="76.029411764705884"/>
    <x v="1"/>
    <s v="plays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5-05-30T15:21:43"/>
    <n v="1456885659"/>
    <d v="2015-04-30T15:21:43"/>
    <x v="865"/>
    <x v="1"/>
    <b v="0"/>
    <n v="63"/>
    <b v="1"/>
    <s v="theater/plays"/>
    <n v="105.2063492063492"/>
    <x v="1"/>
    <s v="plays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6-03-31T20:27:39"/>
    <n v="1430158198"/>
    <d v="2016-03-01T21:27:39"/>
    <x v="882"/>
    <x v="3"/>
    <b v="0"/>
    <n v="30"/>
    <b v="1"/>
    <s v="theater/plays"/>
    <n v="68.666666666666671"/>
    <x v="1"/>
    <s v="plays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6-01T00:00:00"/>
    <n v="1438561705"/>
    <d v="2015-04-27T13:09:58"/>
    <x v="530"/>
    <x v="1"/>
    <b v="0"/>
    <n v="47"/>
    <b v="1"/>
    <s v="theater/plays"/>
    <n v="129.36170212765958"/>
    <x v="1"/>
    <s v="plays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5-09-01T19:28:25"/>
    <n v="1458103188"/>
    <d v="2015-08-02T19:28:25"/>
    <x v="712"/>
    <x v="1"/>
    <b v="0"/>
    <n v="237"/>
    <b v="1"/>
    <s v="theater/plays"/>
    <n v="134.26371308016877"/>
    <x v="1"/>
    <s v="plays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4-28T23:39:48"/>
    <n v="1452448298"/>
    <d v="2016-03-15T23:39:48"/>
    <x v="747"/>
    <x v="3"/>
    <b v="0"/>
    <n v="47"/>
    <b v="1"/>
    <s v="theater/plays"/>
    <n v="17.829787234042552"/>
    <x v="1"/>
    <s v="plays"/>
  </r>
  <r>
    <n v="1.016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2-10T16:00:00"/>
    <n v="1452546853"/>
    <d v="2016-01-10T12:51:38"/>
    <x v="1534"/>
    <x v="3"/>
    <b v="0"/>
    <n v="15"/>
    <b v="1"/>
    <s v="theater/plays"/>
    <n v="203.2"/>
    <x v="1"/>
    <s v="plays"/>
  </r>
  <r>
    <n v="1.1210242048409682"/>
    <n v="3285"/>
    <s v="By Morning"/>
    <s v="A new play by Matthew Gasda"/>
    <n v="4999"/>
    <n v="5604"/>
    <x v="0"/>
    <s v="US"/>
    <s v="USD"/>
    <n v="1488258000"/>
    <d v="2016-01-29T00:59:00"/>
    <n v="1485556626"/>
    <d v="2016-01-11T16:14:13"/>
    <x v="475"/>
    <x v="3"/>
    <b v="0"/>
    <n v="81"/>
    <b v="1"/>
    <s v="theater/plays"/>
    <n v="69.18518518518519"/>
    <x v="1"/>
    <s v="plays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7-02-28T00:00:00"/>
    <n v="1468699782"/>
    <d v="2017-01-27T17:37:06"/>
    <x v="541"/>
    <x v="2"/>
    <b v="0"/>
    <n v="122"/>
    <b v="1"/>
    <s v="theater/plays"/>
    <n v="125.12295081967213"/>
    <x v="1"/>
    <s v="plays"/>
  </r>
  <r>
    <n v="1"/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6-08-15T15:09:42"/>
    <n v="1446573628"/>
    <d v="2016-07-16T15:09:42"/>
    <x v="1478"/>
    <x v="3"/>
    <b v="0"/>
    <n v="34"/>
    <b v="1"/>
    <s v="theater/plays"/>
    <n v="73.529411764705884"/>
    <x v="1"/>
    <s v="plays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5-11-28T13:00:28"/>
    <n v="1463337315"/>
    <d v="2015-11-03T13:00:28"/>
    <x v="997"/>
    <x v="1"/>
    <b v="0"/>
    <n v="207"/>
    <b v="1"/>
    <s v="theater/plays"/>
    <n v="48.437149758454105"/>
    <x v="1"/>
    <s v="plays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6-06-20T18:00:00"/>
    <n v="1485161402"/>
    <d v="2016-05-15T13:35:15"/>
    <x v="1133"/>
    <x v="3"/>
    <b v="0"/>
    <n v="25"/>
    <b v="1"/>
    <s v="theater/plays"/>
    <n v="26.608400000000003"/>
    <x v="1"/>
    <s v="plays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2-20T03:50:02"/>
    <n v="1486642891"/>
    <d v="2017-01-23T03:50:02"/>
    <x v="1128"/>
    <x v="2"/>
    <b v="0"/>
    <n v="72"/>
    <b v="1"/>
    <s v="theater/plays"/>
    <n v="33.666666666666664"/>
    <x v="1"/>
    <s v="plays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7-03-11T07:21:31"/>
    <n v="1439743900"/>
    <d v="2017-02-09T07:21:31"/>
    <x v="297"/>
    <x v="2"/>
    <b v="0"/>
    <n v="14"/>
    <b v="1"/>
    <s v="theater/plays"/>
    <n v="40.714285714285715"/>
    <x v="1"/>
    <s v="plays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09-16T22:59:00"/>
    <n v="1444069748"/>
    <d v="2015-08-16T11:51:40"/>
    <x v="1535"/>
    <x v="1"/>
    <b v="0"/>
    <n v="15"/>
    <b v="1"/>
    <s v="theater/plays"/>
    <n v="19.266666666666666"/>
    <x v="1"/>
    <s v="plays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5-12-04T14:29:08"/>
    <n v="1486030352"/>
    <d v="2015-10-05T13:29:08"/>
    <x v="468"/>
    <x v="1"/>
    <b v="0"/>
    <n v="91"/>
    <b v="1"/>
    <s v="theater/plays"/>
    <n v="84.285714285714292"/>
    <x v="1"/>
    <s v="plays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7-03-04T05:12:32"/>
    <n v="1431867554"/>
    <d v="2017-02-02T05:12:32"/>
    <x v="1292"/>
    <x v="2"/>
    <b v="0"/>
    <n v="24"/>
    <b v="1"/>
    <s v="theater/plays"/>
    <n v="29.583333333333332"/>
    <x v="1"/>
    <s v="plays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5-06-16T07:59:14"/>
    <n v="1472294229"/>
    <d v="2015-05-17T07:59:14"/>
    <x v="969"/>
    <x v="1"/>
    <b v="0"/>
    <n v="27"/>
    <b v="1"/>
    <s v="theater/plays"/>
    <n v="26.667037037037037"/>
    <x v="1"/>
    <s v="plays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6-09-26T05:37:09"/>
    <n v="1446401372"/>
    <d v="2016-08-27T05:37:09"/>
    <x v="684"/>
    <x v="3"/>
    <b v="0"/>
    <n v="47"/>
    <b v="1"/>
    <s v="theater/plays"/>
    <n v="45.978723404255319"/>
    <x v="1"/>
    <s v="plays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11-22T17:00:00"/>
    <n v="1436380256"/>
    <d v="2015-11-01T13:09:32"/>
    <x v="1536"/>
    <x v="1"/>
    <b v="0"/>
    <n v="44"/>
    <b v="1"/>
    <s v="theater/plays"/>
    <n v="125.09090909090909"/>
    <x v="1"/>
    <s v="plays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7-27T17:59:00"/>
    <n v="1440370768"/>
    <d v="2015-07-08T13:30:56"/>
    <x v="895"/>
    <x v="1"/>
    <b v="0"/>
    <n v="72"/>
    <b v="1"/>
    <s v="theater/plays"/>
    <n v="141.29166666666666"/>
    <x v="1"/>
    <s v="plays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09-12T19:00:00"/>
    <n v="1442268063"/>
    <d v="2015-08-23T17:59:28"/>
    <x v="134"/>
    <x v="1"/>
    <b v="0"/>
    <n v="63"/>
    <b v="1"/>
    <s v="theater/plays"/>
    <n v="55.333333333333336"/>
    <x v="1"/>
    <s v="plays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10-14T17:01:03"/>
    <n v="1428515462"/>
    <d v="2015-09-14T17:01:03"/>
    <x v="312"/>
    <x v="1"/>
    <b v="0"/>
    <n v="88"/>
    <b v="1"/>
    <s v="theater/plays"/>
    <n v="46.420454545454547"/>
    <x v="1"/>
    <s v="plays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5-04-29T12:51:02"/>
    <n v="1466185176"/>
    <d v="2015-04-08T12:51:02"/>
    <x v="515"/>
    <x v="1"/>
    <b v="0"/>
    <n v="70"/>
    <b v="1"/>
    <s v="theater/plays"/>
    <n v="57.2"/>
    <x v="1"/>
    <s v="plays"/>
  </r>
  <r>
    <n v="1.0339285714285715"/>
    <n v="3302"/>
    <s v="El muro de BorÃ­s KiÃ©n"/>
    <s v="FilosofÃ­a de los anÃ³nimos"/>
    <n v="8400"/>
    <n v="8685"/>
    <x v="0"/>
    <s v="ES"/>
    <s v="EUR"/>
    <n v="1481099176"/>
    <d v="2016-08-01T01:59:00"/>
    <n v="1478507176"/>
    <d v="2016-06-17T12:39:36"/>
    <x v="775"/>
    <x v="3"/>
    <b v="0"/>
    <n v="50"/>
    <b v="1"/>
    <s v="theater/plays"/>
    <n v="173.7"/>
    <x v="1"/>
    <s v="plays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6-12-07T03:26:16"/>
    <n v="1424533084"/>
    <d v="2016-11-07T03:26:16"/>
    <x v="1537"/>
    <x v="3"/>
    <b v="0"/>
    <n v="35"/>
    <b v="1"/>
    <s v="theater/plays"/>
    <n v="59.6"/>
    <x v="1"/>
    <s v="plays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5-03-28T09:38:04"/>
    <n v="1479826752"/>
    <d v="2015-02-21T10:38:04"/>
    <x v="1538"/>
    <x v="1"/>
    <b v="0"/>
    <n v="175"/>
    <b v="1"/>
    <s v="theater/plays"/>
    <n v="89.585714285714289"/>
    <x v="1"/>
    <s v="plays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6-12-22T09:59:12"/>
    <n v="1435782748"/>
    <d v="2016-11-22T09:59:12"/>
    <x v="572"/>
    <x v="3"/>
    <b v="0"/>
    <n v="20"/>
    <b v="1"/>
    <s v="theater/plays"/>
    <n v="204.05"/>
    <x v="1"/>
    <s v="plays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5-07-31T15:32:28"/>
    <n v="1462252542"/>
    <d v="2015-07-01T15:32:28"/>
    <x v="135"/>
    <x v="1"/>
    <b v="0"/>
    <n v="54"/>
    <b v="1"/>
    <s v="theater/plays"/>
    <n v="48.703703703703702"/>
    <x v="1"/>
    <s v="plays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6-09T22:00:00"/>
    <n v="1460683339"/>
    <d v="2016-05-03T00:15:42"/>
    <x v="1138"/>
    <x v="3"/>
    <b v="0"/>
    <n v="20"/>
    <b v="1"/>
    <s v="theater/plays"/>
    <n v="53.339999999999996"/>
    <x v="1"/>
    <s v="plays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5-14T20:22:19"/>
    <n v="1458766965"/>
    <d v="2016-04-14T20:22:19"/>
    <x v="536"/>
    <x v="3"/>
    <b v="0"/>
    <n v="57"/>
    <b v="1"/>
    <s v="theater/plays"/>
    <n v="75.087719298245617"/>
    <x v="1"/>
    <s v="plays"/>
  </r>
  <r>
    <n v="1.5942857142857143"/>
    <n v="3309"/>
    <s v="Collision Course"/>
    <s v="Two unlikely friends, a garage, tinned beans &amp; the end of the world."/>
    <n v="350"/>
    <n v="558"/>
    <x v="0"/>
    <s v="GB"/>
    <s v="GBP"/>
    <n v="1476632178"/>
    <d v="2016-04-13T16:02:45"/>
    <n v="1473953778"/>
    <d v="2016-03-23T16:02:45"/>
    <x v="679"/>
    <x v="3"/>
    <b v="0"/>
    <n v="31"/>
    <b v="1"/>
    <s v="theater/plays"/>
    <n v="18"/>
    <x v="1"/>
    <s v="plays"/>
  </r>
  <r>
    <n v="1.0007692307692309"/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6-10-16T10:36:18"/>
    <n v="1441577825"/>
    <d v="2016-09-15T10:36:18"/>
    <x v="126"/>
    <x v="3"/>
    <b v="0"/>
    <n v="31"/>
    <b v="1"/>
    <s v="theater/plays"/>
    <n v="209.83870967741936"/>
    <x v="1"/>
    <s v="plays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06T17:17:05"/>
    <n v="1442473210"/>
    <d v="2015-09-06T17:17:05"/>
    <x v="1498"/>
    <x v="1"/>
    <b v="0"/>
    <n v="45"/>
    <b v="1"/>
    <s v="theater/plays"/>
    <n v="61.022222222222226"/>
    <x v="1"/>
    <s v="plays"/>
  </r>
  <r>
    <n v="1.0004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5-10-17T02:00:10"/>
    <n v="1477077946"/>
    <d v="2015-09-17T02:00:10"/>
    <x v="1181"/>
    <x v="1"/>
    <b v="0"/>
    <n v="41"/>
    <b v="1"/>
    <s v="theater/plays"/>
    <n v="61"/>
    <x v="1"/>
    <s v="plays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11-11T17:00:00"/>
    <n v="1452664317"/>
    <d v="2016-10-21T14:25:46"/>
    <x v="1293"/>
    <x v="3"/>
    <b v="0"/>
    <n v="29"/>
    <b v="1"/>
    <s v="theater/plays"/>
    <n v="80.034482758620683"/>
    <x v="1"/>
    <s v="plays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6-01-26T20:00:00"/>
    <n v="1428733511"/>
    <d v="2016-01-13T00:51:57"/>
    <x v="745"/>
    <x v="3"/>
    <b v="0"/>
    <n v="58"/>
    <b v="1"/>
    <s v="theater/plays"/>
    <n v="29.068965517241381"/>
    <x v="1"/>
    <s v="plays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5-05-08T15:05:00"/>
    <n v="1459927041"/>
    <d v="2015-04-11T01:25:11"/>
    <x v="1539"/>
    <x v="1"/>
    <b v="0"/>
    <n v="89"/>
    <b v="1"/>
    <s v="theater/plays"/>
    <n v="49.438202247191015"/>
    <x v="1"/>
    <s v="plays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6-05-06T02:17:21"/>
    <n v="1404680075"/>
    <d v="2016-04-06T02:17:21"/>
    <x v="1248"/>
    <x v="3"/>
    <b v="0"/>
    <n v="125"/>
    <b v="1"/>
    <s v="theater/plays"/>
    <n v="93.977440000000001"/>
    <x v="1"/>
    <s v="plays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4-08-08T08:54:00"/>
    <n v="1462755424"/>
    <d v="2014-07-06T15:54:35"/>
    <x v="1475"/>
    <x v="4"/>
    <b v="0"/>
    <n v="18"/>
    <b v="1"/>
    <s v="theater/plays"/>
    <n v="61.944444444444443"/>
    <x v="1"/>
    <s v="plays"/>
  </r>
  <r>
    <n v="1.256"/>
    <n v="3318"/>
    <s v="ROOMIES - Atlantic Canada Tour 2016-17"/>
    <s v="Help us strengthen and inspire disability arts in Atlantic Canada"/>
    <n v="2000"/>
    <n v="2512"/>
    <x v="0"/>
    <s v="CA"/>
    <s v="CAD"/>
    <n v="1460341800"/>
    <d v="2016-06-07T19:57:04"/>
    <n v="1456902893"/>
    <d v="2016-05-08T19:57:04"/>
    <x v="977"/>
    <x v="3"/>
    <b v="0"/>
    <n v="32"/>
    <b v="1"/>
    <s v="theater/plays"/>
    <n v="78.5"/>
    <x v="1"/>
    <s v="plays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6-04-10T21:30:00"/>
    <n v="1418824986"/>
    <d v="2016-03-02T02:14:53"/>
    <x v="1484"/>
    <x v="3"/>
    <b v="0"/>
    <n v="16"/>
    <b v="1"/>
    <s v="theater/plays"/>
    <n v="33.75"/>
    <x v="1"/>
    <s v="plays"/>
  </r>
  <r>
    <n v="1.01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5-01-31T09:03:06"/>
    <n v="1463965557"/>
    <d v="2014-12-17T09:03:06"/>
    <x v="556"/>
    <x v="4"/>
    <b v="0"/>
    <n v="38"/>
    <b v="1"/>
    <s v="theater/plays"/>
    <n v="66.44736842105263"/>
    <x v="1"/>
    <s v="plays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6-06-21T20:05:57"/>
    <n v="1412216665"/>
    <d v="2016-05-22T20:05:57"/>
    <x v="1431"/>
    <x v="3"/>
    <b v="0"/>
    <n v="15"/>
    <b v="1"/>
    <s v="theater/plays"/>
    <n v="35.799999999999997"/>
    <x v="1"/>
    <s v="plays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4-10-15T22:59:00"/>
    <n v="1464653696"/>
    <d v="2014-10-01T21:24:25"/>
    <x v="471"/>
    <x v="4"/>
    <b v="0"/>
    <n v="23"/>
    <b v="1"/>
    <s v="theater/plays"/>
    <n v="145.65217391304347"/>
    <x v="1"/>
    <s v="plays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6-21T22:55:00"/>
    <n v="1472201208"/>
    <d v="2016-05-30T19:14:56"/>
    <x v="941"/>
    <x v="3"/>
    <b v="0"/>
    <n v="49"/>
    <b v="1"/>
    <s v="theater/plays"/>
    <n v="25.693877551020407"/>
    <x v="1"/>
    <s v="plays"/>
  </r>
  <r>
    <n v="1.0166666666666666"/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9-25T03:46:48"/>
    <n v="1463925590"/>
    <d v="2016-08-26T03:46:48"/>
    <x v="1540"/>
    <x v="3"/>
    <b v="0"/>
    <n v="10"/>
    <b v="1"/>
    <s v="theater/plays"/>
    <n v="152.5"/>
    <x v="1"/>
    <s v="plays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6-06-05T08:59:50"/>
    <n v="1425235877"/>
    <d v="2016-05-22T08:59:50"/>
    <x v="1431"/>
    <x v="3"/>
    <b v="0"/>
    <n v="15"/>
    <b v="1"/>
    <s v="theater/plays"/>
    <n v="30"/>
    <x v="1"/>
    <s v="plays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4-05T12:51:17"/>
    <n v="1423242505"/>
    <d v="2015-03-01T13:51:17"/>
    <x v="934"/>
    <x v="1"/>
    <b v="0"/>
    <n v="57"/>
    <b v="1"/>
    <s v="theater/plays"/>
    <n v="142.28070175438597"/>
    <x v="1"/>
    <s v="plays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5-03-08T11:08:25"/>
    <n v="1460105966"/>
    <d v="2015-02-06T12:08:25"/>
    <x v="1353"/>
    <x v="1"/>
    <b v="0"/>
    <n v="33"/>
    <b v="1"/>
    <s v="theater/plays"/>
    <n v="24.545454545454547"/>
    <x v="1"/>
    <s v="plays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6-05-08T03:59:26"/>
    <n v="1404308883"/>
    <d v="2016-04-08T03:59:26"/>
    <x v="9"/>
    <x v="3"/>
    <b v="0"/>
    <n v="9"/>
    <b v="1"/>
    <s v="theater/plays"/>
    <n v="292.77777777777777"/>
    <x v="1"/>
    <s v="plays"/>
  </r>
  <r>
    <n v="1.1679999999999999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04T20:00:00"/>
    <n v="1405583108"/>
    <d v="2014-07-02T08:48:03"/>
    <x v="1541"/>
    <x v="4"/>
    <b v="0"/>
    <n v="26"/>
    <b v="1"/>
    <s v="theater/plays"/>
    <n v="44.92307692307692"/>
    <x v="1"/>
    <s v="plays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4-07-27T18:00:00"/>
    <n v="1425331068"/>
    <d v="2014-07-17T02:45:08"/>
    <x v="326"/>
    <x v="4"/>
    <b v="0"/>
    <n v="69"/>
    <b v="1"/>
    <s v="theater/plays"/>
    <n v="23.10144927536232"/>
    <x v="1"/>
    <s v="plays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04-01T15:17:48"/>
    <n v="1441125886"/>
    <d v="2015-03-02T16:17:48"/>
    <x v="419"/>
    <x v="1"/>
    <b v="0"/>
    <n v="65"/>
    <b v="1"/>
    <s v="theater/plays"/>
    <n v="80.400000000000006"/>
    <x v="1"/>
    <s v="plays"/>
  </r>
  <r>
    <n v="1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5-10-06T11:44:46"/>
    <n v="1403210330"/>
    <d v="2015-09-01T11:44:46"/>
    <x v="189"/>
    <x v="1"/>
    <b v="0"/>
    <n v="83"/>
    <b v="1"/>
    <s v="theater/plays"/>
    <n v="72.289156626506028"/>
    <x v="1"/>
    <s v="plays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4-07-19T15:38:50"/>
    <n v="1432484080"/>
    <d v="2014-06-19T15:38:50"/>
    <x v="569"/>
    <x v="4"/>
    <b v="0"/>
    <n v="111"/>
    <b v="1"/>
    <s v="theater/plays"/>
    <n v="32.972972972972975"/>
    <x v="1"/>
    <s v="plays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6-15T11:14:40"/>
    <n v="1435667422"/>
    <d v="2015-05-24T11:14:40"/>
    <x v="1542"/>
    <x v="1"/>
    <b v="0"/>
    <n v="46"/>
    <b v="1"/>
    <s v="theater/plays"/>
    <n v="116.65217391304348"/>
    <x v="1"/>
    <s v="plays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5-07-30T07:30:22"/>
    <n v="1404749446"/>
    <d v="2015-06-30T07:30:22"/>
    <x v="1039"/>
    <x v="1"/>
    <b v="0"/>
    <n v="63"/>
    <b v="1"/>
    <s v="theater/plays"/>
    <n v="79.61904761904762"/>
    <x v="1"/>
    <s v="plays"/>
  </r>
  <r>
    <n v="1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4-08-03T18:00:00"/>
    <n v="1457429646"/>
    <d v="2014-07-07T11:10:46"/>
    <x v="412"/>
    <x v="4"/>
    <b v="0"/>
    <n v="9"/>
    <b v="1"/>
    <s v="theater/plays"/>
    <n v="27.777777777777779"/>
    <x v="1"/>
    <s v="plays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6-04-05T03:34:06"/>
    <n v="1411109167"/>
    <d v="2016-03-08T04:34:06"/>
    <x v="302"/>
    <x v="3"/>
    <b v="0"/>
    <n v="34"/>
    <b v="1"/>
    <s v="theater/plays"/>
    <n v="81.029411764705884"/>
    <x v="1"/>
    <s v="plays"/>
  </r>
  <r>
    <n v="1.0218"/>
    <n v="3338"/>
    <s v="The Last Days of Judas Iscariot"/>
    <s v="Join Estelle Parsons in support of Theater That Looks and Sounds Like America"/>
    <n v="15000"/>
    <n v="15327"/>
    <x v="0"/>
    <s v="US"/>
    <s v="USD"/>
    <n v="1487944080"/>
    <d v="2014-10-10T16:00:00"/>
    <n v="1486129680"/>
    <d v="2014-09-19T01:46:07"/>
    <x v="479"/>
    <x v="4"/>
    <b v="0"/>
    <n v="112"/>
    <b v="1"/>
    <s v="theater/plays"/>
    <n v="136.84821428571428"/>
    <x v="1"/>
    <s v="plays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7-02-24T08:48:00"/>
    <n v="1467129518"/>
    <d v="2017-02-03T08:48:00"/>
    <x v="1357"/>
    <x v="2"/>
    <b v="0"/>
    <n v="47"/>
    <b v="1"/>
    <s v="theater/plays"/>
    <n v="177.61702127659575"/>
    <x v="1"/>
    <s v="plays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07-28T10:58:38"/>
    <n v="1478906554"/>
    <d v="2016-06-28T10:58:38"/>
    <x v="1044"/>
    <x v="3"/>
    <b v="0"/>
    <n v="38"/>
    <b v="1"/>
    <s v="theater/plays"/>
    <n v="109.07894736842105"/>
    <x v="1"/>
    <s v="plays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12-06T18:22:34"/>
    <n v="1463771421"/>
    <d v="2016-11-11T18:22:34"/>
    <x v="1215"/>
    <x v="3"/>
    <b v="0"/>
    <n v="28"/>
    <b v="1"/>
    <s v="theater/plays"/>
    <n v="119.64285714285714"/>
    <x v="1"/>
    <s v="plays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6-06-12T12:00:00"/>
    <n v="1425020810"/>
    <d v="2016-05-20T14:10:21"/>
    <x v="784"/>
    <x v="3"/>
    <b v="0"/>
    <n v="78"/>
    <b v="1"/>
    <s v="theater/plays"/>
    <n v="78.205128205128204"/>
    <x v="1"/>
    <s v="plays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5-03-31T23:59:00"/>
    <n v="1458770384"/>
    <d v="2015-02-27T02:06:50"/>
    <x v="1505"/>
    <x v="1"/>
    <b v="0"/>
    <n v="23"/>
    <b v="1"/>
    <s v="theater/plays"/>
    <n v="52.173913043478258"/>
    <x v="1"/>
    <s v="plays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6-04-13T08:18:00"/>
    <n v="1406782093"/>
    <d v="2016-03-23T16:59:44"/>
    <x v="679"/>
    <x v="3"/>
    <b v="0"/>
    <n v="40"/>
    <b v="1"/>
    <s v="theater/plays"/>
    <n v="114.125"/>
    <x v="1"/>
    <s v="plays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4-08-29T23:48:13"/>
    <n v="1424226768"/>
    <d v="2014-07-30T23:48:13"/>
    <x v="458"/>
    <x v="4"/>
    <b v="0"/>
    <n v="13"/>
    <b v="1"/>
    <s v="theater/plays"/>
    <n v="50"/>
    <x v="1"/>
    <s v="plays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4-17T19:37:00"/>
    <n v="1424306110"/>
    <d v="2015-02-17T21:32:48"/>
    <x v="137"/>
    <x v="1"/>
    <b v="0"/>
    <n v="18"/>
    <b v="1"/>
    <s v="theater/plays"/>
    <n v="91.666666666666671"/>
    <x v="1"/>
    <s v="plays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5-02-25T19:35:10"/>
    <n v="1461503654"/>
    <d v="2015-02-18T19:35:10"/>
    <x v="1495"/>
    <x v="1"/>
    <b v="0"/>
    <n v="22"/>
    <b v="1"/>
    <s v="theater/plays"/>
    <n v="108.59090909090909"/>
    <x v="1"/>
    <s v="plays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5-08T16:00:00"/>
    <n v="1459949080"/>
    <d v="2016-04-24T08:14:14"/>
    <x v="1031"/>
    <x v="3"/>
    <b v="0"/>
    <n v="79"/>
    <b v="1"/>
    <s v="theater/plays"/>
    <n v="69.822784810126578"/>
    <x v="1"/>
    <s v="plays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4-29T22:59:00"/>
    <n v="1463971172"/>
    <d v="2016-04-06T08:24:40"/>
    <x v="1248"/>
    <x v="3"/>
    <b v="0"/>
    <n v="14"/>
    <b v="1"/>
    <s v="theater/plays"/>
    <n v="109.57142857142857"/>
    <x v="1"/>
    <s v="plays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6-06-13T12:00:00"/>
    <n v="1445791811"/>
    <d v="2016-05-22T21:39:32"/>
    <x v="1431"/>
    <x v="3"/>
    <b v="0"/>
    <n v="51"/>
    <b v="1"/>
    <s v="theater/plays"/>
    <n v="71.666666666666671"/>
    <x v="1"/>
    <s v="plays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5-11-29T18:00:00"/>
    <n v="1402910965"/>
    <d v="2015-10-25T11:50:11"/>
    <x v="1543"/>
    <x v="1"/>
    <b v="0"/>
    <n v="54"/>
    <b v="1"/>
    <s v="theater/plays"/>
    <n v="93.611111111111114"/>
    <x v="1"/>
    <s v="plays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4-07-23T06:00:00"/>
    <n v="1462492178"/>
    <d v="2014-06-16T04:29:25"/>
    <x v="1024"/>
    <x v="4"/>
    <b v="0"/>
    <n v="70"/>
    <b v="1"/>
    <s v="theater/plays"/>
    <n v="76.8"/>
    <x v="1"/>
    <s v="plays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7-01T18:00:00"/>
    <n v="1461061350"/>
    <d v="2016-05-05T18:49:38"/>
    <x v="1358"/>
    <x v="3"/>
    <b v="0"/>
    <n v="44"/>
    <b v="1"/>
    <s v="theater/plays"/>
    <n v="35.795454545454547"/>
    <x v="1"/>
    <s v="plays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6-05-02T18:00:00"/>
    <n v="1443029206"/>
    <d v="2016-04-19T05:22:30"/>
    <x v="233"/>
    <x v="3"/>
    <b v="0"/>
    <n v="55"/>
    <b v="1"/>
    <s v="theater/plays"/>
    <n v="55.6"/>
    <x v="1"/>
    <s v="plays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5-10-28T23:01:00"/>
    <n v="1461941527"/>
    <d v="2015-09-23T12:26:46"/>
    <x v="49"/>
    <x v="1"/>
    <b v="0"/>
    <n v="15"/>
    <b v="1"/>
    <s v="theater/plays"/>
    <n v="147.33333333333334"/>
    <x v="1"/>
    <s v="plays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5-10T06:17:00"/>
    <n v="1466019272"/>
    <d v="2016-04-29T09:52:07"/>
    <x v="537"/>
    <x v="3"/>
    <b v="0"/>
    <n v="27"/>
    <b v="1"/>
    <s v="theater/plays"/>
    <n v="56.333333333333336"/>
    <x v="1"/>
    <s v="plays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6-07-15T14:34:32"/>
    <n v="1404295310"/>
    <d v="2016-06-15T14:34:32"/>
    <x v="880"/>
    <x v="3"/>
    <b v="0"/>
    <n v="21"/>
    <b v="1"/>
    <s v="theater/plays"/>
    <n v="96.19047619047619"/>
    <x v="1"/>
    <s v="plays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08-01T05:01:50"/>
    <n v="1413790079"/>
    <d v="2014-07-02T05:01:50"/>
    <x v="1541"/>
    <x v="4"/>
    <b v="0"/>
    <n v="162"/>
    <b v="1"/>
    <s v="theater/plays"/>
    <n v="63.574074074074076"/>
    <x v="1"/>
    <s v="plays"/>
  </r>
  <r>
    <n v="1.0625"/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4-11-19T03:27:59"/>
    <n v="1484097734"/>
    <d v="2014-10-20T02:27:59"/>
    <x v="47"/>
    <x v="4"/>
    <b v="0"/>
    <n v="23"/>
    <b v="1"/>
    <s v="theater/plays"/>
    <n v="184.78260869565219"/>
    <x v="1"/>
    <s v="plays"/>
  </r>
  <r>
    <n v="1.0137777777777779"/>
    <n v="3360"/>
    <s v="Pretty Butch"/>
    <s v="World Premiere, an M1 Singapore Fringe Festival 2017 commission."/>
    <n v="9000"/>
    <n v="9124"/>
    <x v="0"/>
    <s v="SG"/>
    <s v="SGD"/>
    <n v="1481731140"/>
    <d v="2017-02-24T20:22:14"/>
    <n v="1479866343"/>
    <d v="2017-01-10T20:22:14"/>
    <x v="744"/>
    <x v="2"/>
    <b v="0"/>
    <n v="72"/>
    <b v="1"/>
    <s v="theater/plays"/>
    <n v="126.72222222222223"/>
    <x v="1"/>
    <s v="plays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6-12-14T10:59:00"/>
    <n v="1408062990"/>
    <d v="2016-11-22T20:59:03"/>
    <x v="572"/>
    <x v="3"/>
    <b v="0"/>
    <n v="68"/>
    <b v="1"/>
    <s v="theater/plays"/>
    <n v="83.42647058823529"/>
    <x v="1"/>
    <s v="plays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4-09-01T10:59:00"/>
    <n v="1424484717"/>
    <d v="2014-08-14T19:36:30"/>
    <x v="542"/>
    <x v="4"/>
    <b v="0"/>
    <n v="20"/>
    <b v="1"/>
    <s v="theater/plays"/>
    <n v="54.5"/>
    <x v="1"/>
    <s v="plays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5-03-06T23:55:00"/>
    <n v="1406831445"/>
    <d v="2015-02-20T21:11:57"/>
    <x v="500"/>
    <x v="1"/>
    <b v="0"/>
    <n v="26"/>
    <b v="1"/>
    <s v="theater/plays"/>
    <n v="302.30769230769232"/>
    <x v="1"/>
    <s v="plays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4-08-19T11:00:00"/>
    <n v="1456183649"/>
    <d v="2014-07-31T13:30:45"/>
    <x v="801"/>
    <x v="4"/>
    <b v="0"/>
    <n v="72"/>
    <b v="1"/>
    <s v="theater/plays"/>
    <n v="44.138888888888886"/>
    <x v="1"/>
    <s v="plays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6-03-15T16:00:00"/>
    <n v="1447381592"/>
    <d v="2016-02-22T18:27:29"/>
    <x v="763"/>
    <x v="3"/>
    <b v="0"/>
    <n v="3"/>
    <b v="1"/>
    <s v="theater/plays"/>
    <n v="866.66666666666663"/>
    <x v="1"/>
    <s v="plays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12-12T21:26:32"/>
    <n v="1428889037"/>
    <d v="2015-11-12T21:26:32"/>
    <x v="212"/>
    <x v="1"/>
    <b v="0"/>
    <n v="18"/>
    <b v="1"/>
    <s v="theater/plays"/>
    <n v="61.388888888888886"/>
    <x v="1"/>
    <s v="plays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5-12T20:37:17"/>
    <n v="1436307894"/>
    <d v="2015-04-12T20:37:17"/>
    <x v="206"/>
    <x v="1"/>
    <b v="0"/>
    <n v="30"/>
    <b v="1"/>
    <s v="theater/plays"/>
    <n v="29.666666666666668"/>
    <x v="1"/>
    <s v="plays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8-01T17:24:54"/>
    <n v="1416977259"/>
    <d v="2015-07-07T17:24:54"/>
    <x v="459"/>
    <x v="1"/>
    <b v="0"/>
    <n v="23"/>
    <b v="1"/>
    <s v="theater/plays"/>
    <n v="45.478260869565219"/>
    <x v="1"/>
    <s v="plays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5-01-01T00:00:00"/>
    <n v="1479257980"/>
    <d v="2014-11-25T23:47:39"/>
    <x v="498"/>
    <x v="4"/>
    <b v="0"/>
    <n v="54"/>
    <b v="1"/>
    <s v="theater/plays"/>
    <n v="96.203703703703709"/>
    <x v="1"/>
    <s v="plays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7-01-14T19:59:40"/>
    <n v="1479283285"/>
    <d v="2016-11-15T19:59:40"/>
    <x v="1142"/>
    <x v="3"/>
    <b v="0"/>
    <n v="26"/>
    <b v="1"/>
    <s v="theater/plays"/>
    <n v="67.92307692307692"/>
    <x v="1"/>
    <s v="plays"/>
  </r>
  <r>
    <n v="1.385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6-12-17T03:00:00"/>
    <n v="1446670765"/>
    <d v="2016-11-16T03:01:25"/>
    <x v="618"/>
    <x v="3"/>
    <b v="0"/>
    <n v="9"/>
    <b v="1"/>
    <s v="theater/plays"/>
    <n v="30.777777777777779"/>
    <x v="1"/>
    <s v="plays"/>
  </r>
  <r>
    <n v="1.0349999999999999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5-12-02T15:59:25"/>
    <n v="1407157756"/>
    <d v="2015-11-04T15:59:25"/>
    <x v="1425"/>
    <x v="1"/>
    <b v="0"/>
    <n v="27"/>
    <b v="1"/>
    <s v="theater/plays"/>
    <n v="38.333333333333336"/>
    <x v="1"/>
    <s v="plays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4-08-24T23:59:00"/>
    <n v="1435177840"/>
    <d v="2014-08-04T08:09:16"/>
    <x v="164"/>
    <x v="4"/>
    <b v="0"/>
    <n v="30"/>
    <b v="1"/>
    <s v="theater/plays"/>
    <n v="66.833333333333329"/>
    <x v="1"/>
    <s v="plays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07-18T11:00:00"/>
    <n v="1443461616"/>
    <d v="2015-06-24T15:30:40"/>
    <x v="467"/>
    <x v="1"/>
    <b v="0"/>
    <n v="52"/>
    <b v="1"/>
    <s v="theater/plays"/>
    <n v="71.730769230769226"/>
    <x v="1"/>
    <s v="plays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5-10-28T12:33:36"/>
    <n v="1399387173"/>
    <d v="2015-09-28T12:33:36"/>
    <x v="374"/>
    <x v="1"/>
    <b v="0"/>
    <n v="17"/>
    <b v="1"/>
    <s v="theater/plays"/>
    <n v="176.47058823529412"/>
    <x v="1"/>
    <s v="plays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4-05-18T09:39:33"/>
    <n v="1424796594"/>
    <d v="2014-05-06T09:39:33"/>
    <x v="1544"/>
    <x v="4"/>
    <b v="0"/>
    <n v="19"/>
    <b v="1"/>
    <s v="theater/plays"/>
    <n v="421.10526315789474"/>
    <x v="1"/>
    <s v="plays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4-25T10:49:54"/>
    <n v="1424280899"/>
    <d v="2015-02-24T11:49:54"/>
    <x v="1343"/>
    <x v="1"/>
    <b v="0"/>
    <n v="77"/>
    <b v="1"/>
    <s v="theater/plays"/>
    <n v="104.98701298701299"/>
    <x v="1"/>
    <s v="plays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5-03-20T11:56:00"/>
    <n v="1407400306"/>
    <d v="2015-02-18T12:34:59"/>
    <x v="1495"/>
    <x v="1"/>
    <b v="0"/>
    <n v="21"/>
    <b v="1"/>
    <s v="theater/plays"/>
    <n v="28.19047619047619"/>
    <x v="1"/>
    <s v="plays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4-08-31T08:08:00"/>
    <n v="1439122800"/>
    <d v="2014-08-07T03:31:46"/>
    <x v="1386"/>
    <x v="4"/>
    <b v="0"/>
    <n v="38"/>
    <b v="1"/>
    <s v="theater/plays"/>
    <n v="54.55263157894737"/>
    <x v="1"/>
    <s v="plays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5-08-26T18:00:00"/>
    <n v="1414277578"/>
    <d v="2015-08-09T07:20:00"/>
    <x v="1483"/>
    <x v="1"/>
    <b v="0"/>
    <n v="28"/>
    <b v="1"/>
    <s v="theater/plays"/>
    <n v="111.89285714285714"/>
    <x v="1"/>
    <s v="plays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4-11-29T18:52:58"/>
    <n v="1423455983"/>
    <d v="2014-10-25T17:52:58"/>
    <x v="1545"/>
    <x v="4"/>
    <b v="0"/>
    <n v="48"/>
    <b v="1"/>
    <s v="theater/plays"/>
    <n v="85.208333333333329"/>
    <x v="1"/>
    <s v="plays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5-03-10T22:26:23"/>
    <n v="1467973256"/>
    <d v="2015-02-08T23:26:23"/>
    <x v="332"/>
    <x v="1"/>
    <b v="0"/>
    <n v="46"/>
    <b v="1"/>
    <s v="theater/plays"/>
    <n v="76.652173913043484"/>
    <x v="1"/>
    <s v="plays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8-01T17:59:00"/>
    <n v="1464979620"/>
    <d v="2016-07-08T05:20:56"/>
    <x v="305"/>
    <x v="3"/>
    <b v="0"/>
    <n v="30"/>
    <b v="1"/>
    <s v="theater/plays"/>
    <n v="65.166666666666671"/>
    <x v="1"/>
    <s v="plays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6-06-23T13:47:00"/>
    <n v="1444874768"/>
    <d v="2016-06-03T13:47:00"/>
    <x v="983"/>
    <x v="3"/>
    <b v="0"/>
    <n v="64"/>
    <b v="1"/>
    <s v="theater/plays"/>
    <n v="93.760312499999998"/>
    <x v="1"/>
    <s v="plays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5-11-20T22:00:00"/>
    <n v="1415652552"/>
    <d v="2015-10-14T21:06:08"/>
    <x v="84"/>
    <x v="1"/>
    <b v="0"/>
    <n v="15"/>
    <b v="1"/>
    <s v="theater/plays"/>
    <n v="133.33333333333334"/>
    <x v="1"/>
    <s v="plays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10T15:49:12"/>
    <n v="1415028506"/>
    <d v="2014-11-10T15:49:12"/>
    <x v="1421"/>
    <x v="4"/>
    <b v="0"/>
    <n v="41"/>
    <b v="1"/>
    <s v="theater/plays"/>
    <n v="51.219512195121951"/>
    <x v="1"/>
    <s v="plays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03T10:28:26"/>
    <n v="1415125088"/>
    <d v="2014-11-03T10:28:26"/>
    <x v="505"/>
    <x v="4"/>
    <b v="0"/>
    <n v="35"/>
    <b v="1"/>
    <s v="theater/plays"/>
    <n v="100.17142857142858"/>
    <x v="1"/>
    <s v="plays"/>
  </r>
  <r>
    <n v="1.038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4-12-14T13:18:08"/>
    <n v="1432033441"/>
    <d v="2014-11-04T13:18:08"/>
    <x v="510"/>
    <x v="4"/>
    <b v="0"/>
    <n v="45"/>
    <b v="1"/>
    <s v="theater/plays"/>
    <n v="34.6"/>
    <x v="1"/>
    <s v="plays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5-06-18T06:04:01"/>
    <n v="1462368682"/>
    <d v="2015-05-19T06:04:01"/>
    <x v="512"/>
    <x v="1"/>
    <b v="0"/>
    <n v="62"/>
    <b v="1"/>
    <s v="theater/plays"/>
    <n v="184.67741935483872"/>
    <x v="1"/>
    <s v="plays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6-06-03T08:31:22"/>
    <n v="1403721345"/>
    <d v="2016-05-04T08:31:22"/>
    <x v="1455"/>
    <x v="3"/>
    <b v="0"/>
    <n v="22"/>
    <b v="1"/>
    <s v="theater/plays"/>
    <n v="69.818181818181813"/>
    <x v="1"/>
    <s v="plays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7-10T13:35:45"/>
    <n v="1404997548"/>
    <d v="2014-06-25T13:35:45"/>
    <x v="575"/>
    <x v="4"/>
    <b v="0"/>
    <n v="18"/>
    <b v="1"/>
    <s v="theater/plays"/>
    <n v="61.944444444444443"/>
    <x v="1"/>
    <s v="plays"/>
  </r>
  <r>
    <n v="1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4-08-08T17:28:00"/>
    <n v="1458245855"/>
    <d v="2014-07-10T08:05:48"/>
    <x v="449"/>
    <x v="4"/>
    <b v="0"/>
    <n v="12"/>
    <b v="1"/>
    <s v="theater/plays"/>
    <n v="41.666666666666664"/>
    <x v="1"/>
    <s v="plays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6-05-06T15:17:35"/>
    <n v="1413065230"/>
    <d v="2016-03-17T15:17:35"/>
    <x v="10"/>
    <x v="3"/>
    <b v="0"/>
    <n v="44"/>
    <b v="1"/>
    <s v="theater/plays"/>
    <n v="36.06818181818182"/>
    <x v="1"/>
    <s v="plays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11-05T19:46:00"/>
    <n v="1403878645"/>
    <d v="2014-10-11T17:07:10"/>
    <x v="674"/>
    <x v="4"/>
    <b v="0"/>
    <n v="27"/>
    <b v="1"/>
    <s v="theater/plays"/>
    <n v="29"/>
    <x v="1"/>
    <s v="plays"/>
  </r>
  <r>
    <n v="1.84"/>
    <n v="3395"/>
    <s v="MIRAMAR"/>
    <s v="Miramar is a a darkly funny play exploring what it is we call â€˜homeâ€™."/>
    <n v="500"/>
    <n v="920"/>
    <x v="0"/>
    <s v="GB"/>
    <s v="GBP"/>
    <n v="1433009400"/>
    <d v="2014-07-27T09:17:25"/>
    <n v="1431795944"/>
    <d v="2014-06-27T09:17:25"/>
    <x v="778"/>
    <x v="4"/>
    <b v="0"/>
    <n v="38"/>
    <b v="1"/>
    <s v="theater/plays"/>
    <n v="24.210526315789473"/>
    <x v="1"/>
    <s v="plays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5-05-30T13:10:00"/>
    <n v="1399286589"/>
    <d v="2015-05-16T12:05:44"/>
    <x v="517"/>
    <x v="1"/>
    <b v="0"/>
    <n v="28"/>
    <b v="1"/>
    <s v="theater/plays"/>
    <n v="55.892857142857146"/>
    <x v="1"/>
    <s v="plays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4-05-31T22:59:00"/>
    <n v="1452338929"/>
    <d v="2014-05-05T05:43:09"/>
    <x v="1546"/>
    <x v="4"/>
    <b v="0"/>
    <n v="24"/>
    <b v="1"/>
    <s v="theater/plays"/>
    <n v="11.666666666666666"/>
    <x v="1"/>
    <s v="plays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6-02-18T17:00:00"/>
    <n v="1414605776"/>
    <d v="2016-01-09T06:28:49"/>
    <x v="1547"/>
    <x v="3"/>
    <b v="0"/>
    <n v="65"/>
    <b v="1"/>
    <s v="theater/plays"/>
    <n v="68.353846153846149"/>
    <x v="1"/>
    <s v="plays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4-11-21T12:00:00"/>
    <n v="1421964325"/>
    <d v="2014-10-29T13:02:56"/>
    <x v="980"/>
    <x v="4"/>
    <b v="0"/>
    <n v="46"/>
    <b v="1"/>
    <s v="theater/plays"/>
    <n v="27.065217391304348"/>
    <x v="1"/>
    <s v="plays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5-02-21T17:05:25"/>
    <n v="1405378414"/>
    <d v="2015-01-22T17:05:25"/>
    <x v="1126"/>
    <x v="1"/>
    <b v="0"/>
    <n v="85"/>
    <b v="1"/>
    <s v="theater/plays"/>
    <n v="118.12941176470588"/>
    <x v="1"/>
    <s v="plays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4-08-28T17:53:34"/>
    <n v="1436376146"/>
    <d v="2014-07-14T17:53:34"/>
    <x v="156"/>
    <x v="4"/>
    <b v="0"/>
    <n v="66"/>
    <b v="1"/>
    <s v="theater/plays"/>
    <n v="44.757575757575758"/>
    <x v="1"/>
    <s v="plays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08-07T12:22:26"/>
    <n v="1444747843"/>
    <d v="2015-07-08T12:22:26"/>
    <x v="895"/>
    <x v="1"/>
    <b v="0"/>
    <n v="165"/>
    <b v="1"/>
    <s v="theater/plays"/>
    <n v="99.787878787878782"/>
    <x v="1"/>
    <s v="plays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11-11T21:31:00"/>
    <n v="1432638324"/>
    <d v="2015-10-13T09:50:43"/>
    <x v="1212"/>
    <x v="1"/>
    <b v="0"/>
    <n v="17"/>
    <b v="1"/>
    <s v="theater/plays"/>
    <n v="117.64705882352941"/>
    <x v="1"/>
    <s v="plays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25T06:05:24"/>
    <n v="1432814702"/>
    <d v="2015-05-26T06:05:24"/>
    <x v="830"/>
    <x v="1"/>
    <b v="0"/>
    <n v="3"/>
    <b v="1"/>
    <s v="theater/plays"/>
    <n v="203.33333333333334"/>
    <x v="1"/>
    <s v="plays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5-06-17T07:05:02"/>
    <n v="1455063886"/>
    <d v="2015-05-28T07:05:02"/>
    <x v="881"/>
    <x v="1"/>
    <b v="0"/>
    <n v="17"/>
    <b v="1"/>
    <s v="theater/plays"/>
    <n v="28.323529411764707"/>
    <x v="1"/>
    <s v="plays"/>
  </r>
  <r>
    <n v="1.0031000000000001"/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6-03-01T18:59:00"/>
    <n v="1401623376"/>
    <d v="2016-02-09T19:24:46"/>
    <x v="877"/>
    <x v="3"/>
    <b v="0"/>
    <n v="91"/>
    <b v="1"/>
    <s v="theater/plays"/>
    <n v="110.23076923076923"/>
    <x v="1"/>
    <s v="plays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16T06:49:36"/>
    <n v="1402049289"/>
    <d v="2014-06-01T06:49:36"/>
    <x v="13"/>
    <x v="4"/>
    <b v="0"/>
    <n v="67"/>
    <b v="1"/>
    <s v="theater/plays"/>
    <n v="31.970149253731343"/>
    <x v="1"/>
    <s v="plays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06T05:08:09"/>
    <n v="1403135304"/>
    <d v="2014-06-06T05:08:09"/>
    <x v="989"/>
    <x v="4"/>
    <b v="0"/>
    <n v="18"/>
    <b v="1"/>
    <s v="theater/plays"/>
    <n v="58.611111111111114"/>
    <x v="1"/>
    <s v="plays"/>
  </r>
  <r>
    <n v="1.236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4-07-18T18:48:24"/>
    <n v="1466710358"/>
    <d v="2014-06-18T18:48:24"/>
    <x v="1387"/>
    <x v="4"/>
    <b v="0"/>
    <n v="21"/>
    <b v="1"/>
    <s v="theater/plays"/>
    <n v="29.428571428571427"/>
    <x v="1"/>
    <s v="plays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7-31T15:58:00"/>
    <n v="1462841990"/>
    <d v="2016-06-23T14:32:38"/>
    <x v="683"/>
    <x v="3"/>
    <b v="0"/>
    <n v="40"/>
    <b v="1"/>
    <s v="theater/plays"/>
    <n v="81.375"/>
    <x v="1"/>
    <s v="plays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6-06-06T02:00:00"/>
    <n v="1442536372"/>
    <d v="2016-05-09T19:59:50"/>
    <x v="1227"/>
    <x v="3"/>
    <b v="0"/>
    <n v="78"/>
    <b v="1"/>
    <s v="theater/plays"/>
    <n v="199.16666666666666"/>
    <x v="1"/>
    <s v="plays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5-10-07T19:32:52"/>
    <n v="1409266862"/>
    <d v="2015-09-17T19:32:52"/>
    <x v="1181"/>
    <x v="1"/>
    <b v="0"/>
    <n v="26"/>
    <b v="1"/>
    <s v="theater/plays"/>
    <n v="115.38461538461539"/>
    <x v="1"/>
    <s v="plays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4-09-27T18:01:02"/>
    <n v="1424280938"/>
    <d v="2014-08-28T18:01:02"/>
    <x v="1146"/>
    <x v="4"/>
    <b v="0"/>
    <n v="14"/>
    <b v="1"/>
    <s v="theater/plays"/>
    <n v="46.428571428571431"/>
    <x v="1"/>
    <s v="plays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5-02-27T23:59:00"/>
    <n v="1478030325"/>
    <d v="2015-02-18T12:35:38"/>
    <x v="1495"/>
    <x v="1"/>
    <b v="0"/>
    <n v="44"/>
    <b v="1"/>
    <s v="theater/plays"/>
    <n v="70.568181818181813"/>
    <x v="1"/>
    <s v="plays"/>
  </r>
  <r>
    <n v="1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12-01T02:59:00"/>
    <n v="1459999656"/>
    <d v="2016-11-01T14:58:45"/>
    <x v="464"/>
    <x v="3"/>
    <b v="0"/>
    <n v="9"/>
    <b v="1"/>
    <s v="theater/plays"/>
    <n v="22.222222222222221"/>
    <x v="1"/>
    <s v="plays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6-04-17T18:30:00"/>
    <n v="1427363645"/>
    <d v="2016-04-06T22:27:36"/>
    <x v="1248"/>
    <x v="3"/>
    <b v="0"/>
    <n v="30"/>
    <b v="1"/>
    <s v="theater/plays"/>
    <n v="159.46666666666667"/>
    <x v="1"/>
    <s v="plays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5-04-23T13:30:00"/>
    <n v="1410558948"/>
    <d v="2015-03-26T04:54:05"/>
    <x v="56"/>
    <x v="1"/>
    <b v="0"/>
    <n v="45"/>
    <b v="1"/>
    <s v="theater/plays"/>
    <n v="37.777999999999999"/>
    <x v="1"/>
    <s v="plays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10-25T19:43:00"/>
    <n v="1398283307"/>
    <d v="2014-09-12T16:55:48"/>
    <x v="308"/>
    <x v="4"/>
    <b v="0"/>
    <n v="56"/>
    <b v="1"/>
    <s v="theater/plays"/>
    <n v="72.053571428571431"/>
    <x v="1"/>
    <s v="plays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4-05-23T15:01:47"/>
    <n v="1458416585"/>
    <d v="2014-04-23T15:01:47"/>
    <x v="1548"/>
    <x v="4"/>
    <b v="0"/>
    <n v="46"/>
    <b v="1"/>
    <s v="theater/plays"/>
    <n v="63.695652173913047"/>
    <x v="1"/>
    <s v="plays"/>
  </r>
  <r>
    <n v="1.38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4-06T16:30:00"/>
    <n v="1454638202"/>
    <d v="2016-03-19T14:43:05"/>
    <x v="1549"/>
    <x v="3"/>
    <b v="0"/>
    <n v="34"/>
    <b v="1"/>
    <s v="theater/plays"/>
    <n v="28.411764705882351"/>
    <x v="1"/>
    <s v="plays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6-02-13T19:00:00"/>
    <n v="1422903563"/>
    <d v="2016-02-04T21:10:02"/>
    <x v="1550"/>
    <x v="3"/>
    <b v="0"/>
    <n v="98"/>
    <b v="1"/>
    <s v="theater/plays"/>
    <n v="103.21428571428571"/>
    <x v="1"/>
    <s v="plays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03-04T13:59:23"/>
    <n v="1447594176"/>
    <d v="2015-02-02T13:59:23"/>
    <x v="1179"/>
    <x v="1"/>
    <b v="0"/>
    <n v="46"/>
    <b v="1"/>
    <s v="theater/plays"/>
    <n v="71.152173913043484"/>
    <x v="1"/>
    <s v="plays"/>
  </r>
  <r>
    <n v="1.4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12-13T19:00:00"/>
    <n v="1427320341"/>
    <d v="2015-11-15T08:29:36"/>
    <x v="46"/>
    <x v="1"/>
    <b v="0"/>
    <n v="10"/>
    <b v="1"/>
    <s v="theater/plays"/>
    <n v="35"/>
    <x v="1"/>
    <s v="plays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4-24T16:52:21"/>
    <n v="1421252084"/>
    <d v="2015-03-25T16:52:21"/>
    <x v="1551"/>
    <x v="1"/>
    <b v="0"/>
    <n v="76"/>
    <b v="1"/>
    <s v="theater/plays"/>
    <n v="81.776315789473685"/>
    <x v="1"/>
    <s v="plays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5-02-05T01:59:00"/>
    <n v="1409669336"/>
    <d v="2015-01-14T11:14:44"/>
    <x v="974"/>
    <x v="1"/>
    <b v="0"/>
    <n v="104"/>
    <b v="1"/>
    <s v="theater/plays"/>
    <n v="297.02980769230766"/>
    <x v="1"/>
    <s v="plays"/>
  </r>
  <r>
    <n v="1.0813333333333333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10-04T09:48:56"/>
    <n v="1409620903"/>
    <d v="2014-09-02T09:48:56"/>
    <x v="1122"/>
    <x v="4"/>
    <b v="0"/>
    <n v="87"/>
    <b v="1"/>
    <s v="theater/plays"/>
    <n v="46.609195402298852"/>
    <x v="1"/>
    <s v="plays"/>
  </r>
  <r>
    <n v="1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9-20T21:00:00"/>
    <n v="1401722952"/>
    <d v="2014-09-01T20:21:43"/>
    <x v="1552"/>
    <x v="4"/>
    <b v="0"/>
    <n v="29"/>
    <b v="1"/>
    <s v="theater/plays"/>
    <n v="51.724137931034484"/>
    <x v="1"/>
    <s v="plays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4-07-02T10:29:12"/>
    <n v="1422983847"/>
    <d v="2014-06-02T10:29:12"/>
    <x v="155"/>
    <x v="4"/>
    <b v="0"/>
    <n v="51"/>
    <b v="1"/>
    <s v="theater/plays"/>
    <n v="40.294117647058826"/>
    <x v="1"/>
    <s v="plays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5-02-28T12:00:00"/>
    <n v="1476837061"/>
    <d v="2015-02-03T12:17:27"/>
    <x v="398"/>
    <x v="1"/>
    <b v="0"/>
    <n v="12"/>
    <b v="1"/>
    <s v="theater/plays"/>
    <n v="16.25"/>
    <x v="1"/>
    <s v="plays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6-11-01T19:31:01"/>
    <n v="1404168101"/>
    <d v="2016-10-18T19:31:01"/>
    <x v="1225"/>
    <x v="3"/>
    <b v="0"/>
    <n v="72"/>
    <b v="1"/>
    <s v="theater/plays"/>
    <n v="30.152638888888887"/>
    <x v="1"/>
    <s v="plays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7-30T17:41:41"/>
    <n v="1405791153"/>
    <d v="2014-06-30T17:41:41"/>
    <x v="1149"/>
    <x v="4"/>
    <b v="0"/>
    <n v="21"/>
    <b v="1"/>
    <s v="theater/plays"/>
    <n v="95.238095238095241"/>
    <x v="1"/>
    <s v="plays"/>
  </r>
  <r>
    <n v="1.0965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4-08-18T12:32:33"/>
    <n v="1452520614"/>
    <d v="2014-07-19T12:32:33"/>
    <x v="1034"/>
    <x v="4"/>
    <b v="0"/>
    <n v="42"/>
    <b v="1"/>
    <s v="theater/plays"/>
    <n v="52.214285714285715"/>
    <x v="1"/>
    <s v="plays"/>
  </r>
  <r>
    <n v="1.0026315789473683"/>
    <n v="3433"/>
    <s v="The Dybbuk"/>
    <s v="death&amp;pretzels presents their first Chicago based project:_x000a_The Dybbuk by S. Ansky"/>
    <n v="9500"/>
    <n v="9525"/>
    <x v="0"/>
    <s v="US"/>
    <s v="USD"/>
    <n v="1402974000"/>
    <d v="2016-02-05T17:00:00"/>
    <n v="1400290255"/>
    <d v="2016-01-11T08:56:54"/>
    <x v="475"/>
    <x v="3"/>
    <b v="0"/>
    <n v="71"/>
    <b v="1"/>
    <s v="theater/plays"/>
    <n v="134.1549295774648"/>
    <x v="1"/>
    <s v="plays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6-16T22:00:00"/>
    <n v="1402391269"/>
    <d v="2014-05-16T20:30:55"/>
    <x v="828"/>
    <x v="4"/>
    <b v="0"/>
    <n v="168"/>
    <b v="1"/>
    <s v="theater/plays"/>
    <n v="62.827380952380949"/>
    <x v="1"/>
    <s v="plays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4-07-10T04:07:49"/>
    <n v="1469112493"/>
    <d v="2014-06-10T04:07:49"/>
    <x v="408"/>
    <x v="4"/>
    <b v="0"/>
    <n v="19"/>
    <b v="1"/>
    <s v="theater/plays"/>
    <n v="58.94736842105263"/>
    <x v="1"/>
    <s v="plays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6-08-06T22:00:00"/>
    <n v="1406811593"/>
    <d v="2016-07-21T09:48:13"/>
    <x v="12"/>
    <x v="3"/>
    <b v="0"/>
    <n v="37"/>
    <b v="1"/>
    <s v="theater/plays"/>
    <n v="143.1081081081081"/>
    <x v="1"/>
    <s v="plays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4-08-21T11:28:00"/>
    <n v="1437411820"/>
    <d v="2014-07-31T07:59:53"/>
    <x v="801"/>
    <x v="4"/>
    <b v="0"/>
    <n v="36"/>
    <b v="1"/>
    <s v="theater/plays"/>
    <n v="84.166666666666671"/>
    <x v="1"/>
    <s v="plays"/>
  </r>
  <r>
    <n v="1.042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8-19T12:03:40"/>
    <n v="1428358567"/>
    <d v="2015-07-20T12:03:40"/>
    <x v="1302"/>
    <x v="1"/>
    <b v="0"/>
    <n v="14"/>
    <b v="1"/>
    <s v="theater/plays"/>
    <n v="186.07142857142858"/>
    <x v="1"/>
    <s v="plays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5-05-02T16:00:00"/>
    <n v="1452030730"/>
    <d v="2015-04-06T17:16:07"/>
    <x v="545"/>
    <x v="1"/>
    <b v="0"/>
    <n v="18"/>
    <b v="1"/>
    <s v="theater/plays"/>
    <n v="89.785555555555561"/>
    <x v="1"/>
    <s v="plays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6-01-18T23:59:00"/>
    <n v="1403146628"/>
    <d v="2016-01-05T16:52:10"/>
    <x v="1240"/>
    <x v="3"/>
    <b v="0"/>
    <n v="82"/>
    <b v="1"/>
    <s v="theater/plays"/>
    <n v="64.157560975609755"/>
    <x v="1"/>
    <s v="plays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4-07-11T11:15:00"/>
    <n v="1445077121"/>
    <d v="2014-06-18T21:57:08"/>
    <x v="1387"/>
    <x v="4"/>
    <b v="0"/>
    <n v="43"/>
    <b v="1"/>
    <s v="theater/plays"/>
    <n v="59.651162790697676"/>
    <x v="1"/>
    <s v="plays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11-13T15:17:00"/>
    <n v="1430424672"/>
    <d v="2015-10-17T05:18:41"/>
    <x v="1411"/>
    <x v="1"/>
    <b v="0"/>
    <n v="8"/>
    <b v="1"/>
    <s v="theater/plays"/>
    <n v="31.25"/>
    <x v="1"/>
    <s v="plays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5-05-30T15:11:12"/>
    <n v="1407674146"/>
    <d v="2015-04-30T15:11:12"/>
    <x v="865"/>
    <x v="1"/>
    <b v="0"/>
    <n v="45"/>
    <b v="1"/>
    <s v="theater/plays"/>
    <n v="41.222222222222221"/>
    <x v="1"/>
    <s v="plays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4-09-09T07:35:46"/>
    <n v="1464677986"/>
    <d v="2014-08-10T07:35:46"/>
    <x v="1523"/>
    <x v="4"/>
    <b v="0"/>
    <n v="20"/>
    <b v="1"/>
    <s v="theater/plays"/>
    <n v="43.35"/>
    <x v="1"/>
    <s v="plays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6-06-08T08:59:00"/>
    <n v="1443185036"/>
    <d v="2016-05-31T01:59:46"/>
    <x v="1553"/>
    <x v="3"/>
    <b v="0"/>
    <n v="31"/>
    <b v="1"/>
    <s v="theater/plays"/>
    <n v="64.516129032258064"/>
    <x v="1"/>
    <s v="plays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10-23T07:43:56"/>
    <n v="1421092725"/>
    <d v="2015-09-25T07:43:56"/>
    <x v="424"/>
    <x v="1"/>
    <b v="0"/>
    <n v="25"/>
    <b v="1"/>
    <s v="theater/plays"/>
    <n v="43.28"/>
    <x v="1"/>
    <s v="plays"/>
  </r>
  <r>
    <n v="1.0780000000000001"/>
    <n v="3447"/>
    <s v="The Vagabond Halfback"/>
    <s v="&quot;He was a poet, a vagrant, a philosopher, a lady's man and a hard drinker&quot;"/>
    <n v="1000"/>
    <n v="1078"/>
    <x v="0"/>
    <s v="US"/>
    <s v="USD"/>
    <n v="1458332412"/>
    <d v="2015-02-05T07:20:00"/>
    <n v="1454448012"/>
    <d v="2015-01-12T14:58:45"/>
    <x v="797"/>
    <x v="1"/>
    <b v="0"/>
    <n v="14"/>
    <b v="1"/>
    <s v="theater/plays"/>
    <n v="77"/>
    <x v="1"/>
    <s v="plays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6-03-18T15:20:12"/>
    <n v="1416192689"/>
    <d v="2016-02-02T16:20:12"/>
    <x v="168"/>
    <x v="3"/>
    <b v="0"/>
    <n v="45"/>
    <b v="1"/>
    <s v="theater/plays"/>
    <n v="51.222222222222221"/>
    <x v="1"/>
    <s v="plays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4-12-16T21:51:29"/>
    <n v="1465607738"/>
    <d v="2014-11-16T21:51:29"/>
    <x v="192"/>
    <x v="4"/>
    <b v="0"/>
    <n v="20"/>
    <b v="1"/>
    <s v="theater/plays"/>
    <n v="68.25"/>
    <x v="1"/>
    <s v="plays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6-07-08T23:00:00"/>
    <n v="1422809671"/>
    <d v="2016-06-10T20:15:38"/>
    <x v="1502"/>
    <x v="3"/>
    <b v="0"/>
    <n v="39"/>
    <b v="1"/>
    <s v="theater/plays"/>
    <n v="19.487179487179485"/>
    <x v="1"/>
    <s v="plays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02T10:54:31"/>
    <n v="1427304127"/>
    <d v="2015-02-01T11:54:31"/>
    <x v="392"/>
    <x v="1"/>
    <b v="0"/>
    <n v="16"/>
    <b v="1"/>
    <s v="theater/plays"/>
    <n v="41.125"/>
    <x v="1"/>
    <s v="plays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5-04-21T12:22:07"/>
    <n v="1404141626"/>
    <d v="2015-03-25T12:22:07"/>
    <x v="1551"/>
    <x v="1"/>
    <b v="0"/>
    <n v="37"/>
    <b v="1"/>
    <s v="theater/plays"/>
    <n v="41.405405405405403"/>
    <x v="1"/>
    <s v="plays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4-07-22T22:59:00"/>
    <n v="1465946956"/>
    <d v="2014-06-30T10:20:26"/>
    <x v="1149"/>
    <x v="4"/>
    <b v="0"/>
    <n v="14"/>
    <b v="1"/>
    <s v="theater/plays"/>
    <n v="27.5"/>
    <x v="1"/>
    <s v="plays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6-08-13T18:29:16"/>
    <n v="1404233159"/>
    <d v="2016-06-14T18:29:16"/>
    <x v="489"/>
    <x v="3"/>
    <b v="0"/>
    <n v="21"/>
    <b v="1"/>
    <s v="theater/plays"/>
    <n v="33.571428571428569"/>
    <x v="1"/>
    <s v="plays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4-07-31T11:45:59"/>
    <n v="1473789627"/>
    <d v="2014-07-01T11:45:59"/>
    <x v="850"/>
    <x v="4"/>
    <b v="0"/>
    <n v="69"/>
    <b v="1"/>
    <s v="theater/plays"/>
    <n v="145.86956521739131"/>
    <x v="1"/>
    <s v="plays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6-10-13T13:00:27"/>
    <n v="1404190567"/>
    <d v="2016-09-13T13:00:27"/>
    <x v="944"/>
    <x v="3"/>
    <b v="0"/>
    <n v="16"/>
    <b v="1"/>
    <s v="theater/plays"/>
    <n v="358.6875"/>
    <x v="1"/>
    <s v="plays"/>
  </r>
  <r>
    <n v="1.4019999999999999"/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4-08-01T01:59:00"/>
    <n v="1421081857"/>
    <d v="2014-06-30T23:56:07"/>
    <x v="1149"/>
    <x v="4"/>
    <b v="0"/>
    <n v="55"/>
    <b v="1"/>
    <s v="theater/plays"/>
    <n v="50.981818181818184"/>
    <x v="1"/>
    <s v="plays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12T00:59:00"/>
    <n v="1420606303"/>
    <d v="2015-01-12T11:57:37"/>
    <x v="797"/>
    <x v="1"/>
    <b v="0"/>
    <n v="27"/>
    <b v="1"/>
    <s v="theater/plays"/>
    <n v="45.037037037037038"/>
    <x v="1"/>
    <s v="plays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5-02-02T23:27:00"/>
    <n v="1461151860"/>
    <d v="2015-01-06T23:51:43"/>
    <x v="1141"/>
    <x v="1"/>
    <b v="0"/>
    <n v="36"/>
    <b v="1"/>
    <s v="theater/plays"/>
    <n v="17.527777777777779"/>
    <x v="1"/>
    <s v="plays"/>
  </r>
  <r>
    <n v="1.9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6-05-20T06:31:00"/>
    <n v="1406896752"/>
    <d v="2016-04-20T06:31:00"/>
    <x v="751"/>
    <x v="3"/>
    <b v="0"/>
    <n v="19"/>
    <b v="1"/>
    <s v="theater/plays"/>
    <n v="50"/>
    <x v="1"/>
    <s v="plays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4-08-15T07:39:12"/>
    <n v="1475248279"/>
    <d v="2014-08-01T07:39:12"/>
    <x v="874"/>
    <x v="4"/>
    <b v="0"/>
    <n v="12"/>
    <b v="1"/>
    <s v="theater/plays"/>
    <n v="57.916666666666664"/>
    <x v="1"/>
    <s v="plays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6-10-28T22:00:00"/>
    <n v="1435181628"/>
    <d v="2016-09-30T10:11:19"/>
    <x v="1342"/>
    <x v="3"/>
    <b v="0"/>
    <n v="17"/>
    <b v="1"/>
    <s v="theater/plays"/>
    <n v="29.705882352941178"/>
    <x v="1"/>
    <s v="plays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5-07-10T13:00:00"/>
    <n v="1472594585"/>
    <d v="2015-06-24T16:33:48"/>
    <x v="467"/>
    <x v="1"/>
    <b v="0"/>
    <n v="114"/>
    <b v="1"/>
    <s v="theater/plays"/>
    <n v="90.684210526315795"/>
    <x v="1"/>
    <s v="plays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10-10T22:59:00"/>
    <n v="1469329637"/>
    <d v="2016-08-30T17:03:05"/>
    <x v="211"/>
    <x v="3"/>
    <b v="0"/>
    <n v="93"/>
    <b v="1"/>
    <s v="theater/plays"/>
    <n v="55.012688172043013"/>
    <x v="1"/>
    <s v="plays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6-08-22T22:07:17"/>
    <n v="1436972472"/>
    <d v="2016-07-23T22:07:17"/>
    <x v="770"/>
    <x v="3"/>
    <b v="0"/>
    <n v="36"/>
    <b v="1"/>
    <s v="theater/plays"/>
    <n v="57.222222222222221"/>
    <x v="1"/>
    <s v="plays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5-08-09T11:00:00"/>
    <n v="1455928050"/>
    <d v="2015-07-15T10:01:12"/>
    <x v="21"/>
    <x v="1"/>
    <b v="0"/>
    <n v="61"/>
    <b v="1"/>
    <s v="theater/plays"/>
    <n v="72.950819672131146"/>
    <x v="1"/>
    <s v="plays"/>
  </r>
  <r>
    <n v="1.01"/>
    <n v="3467"/>
    <s v="Venus in Fur, Los Angeles."/>
    <s v="Venus in Fur, By David Ives."/>
    <n v="3000"/>
    <n v="3030"/>
    <x v="0"/>
    <s v="US"/>
    <s v="USD"/>
    <n v="1426864032"/>
    <d v="2016-04-19T18:27:30"/>
    <n v="1424275632"/>
    <d v="2016-02-19T19:27:30"/>
    <x v="875"/>
    <x v="3"/>
    <b v="0"/>
    <n v="47"/>
    <b v="1"/>
    <s v="theater/plays"/>
    <n v="64.468085106382972"/>
    <x v="1"/>
    <s v="plays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5-03-20T10:07:12"/>
    <n v="1471976529"/>
    <d v="2015-02-18T11:07:12"/>
    <x v="1495"/>
    <x v="1"/>
    <b v="0"/>
    <n v="17"/>
    <b v="1"/>
    <s v="theater/plays"/>
    <n v="716.35294117647061"/>
    <x v="1"/>
    <s v="plays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9-20T22:00:00"/>
    <n v="1459265045"/>
    <d v="2016-08-23T13:22:09"/>
    <x v="499"/>
    <x v="3"/>
    <b v="0"/>
    <n v="63"/>
    <b v="1"/>
    <s v="theater/plays"/>
    <n v="50.396825396825399"/>
    <x v="1"/>
    <s v="plays"/>
  </r>
  <r>
    <n v="1.5"/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4-28T10:24:05"/>
    <n v="1465345902"/>
    <d v="2016-03-29T10:24:05"/>
    <x v="935"/>
    <x v="3"/>
    <b v="0"/>
    <n v="9"/>
    <b v="1"/>
    <s v="theater/plays"/>
    <n v="41.666666666666664"/>
    <x v="1"/>
    <s v="plays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6-07-15T16:38:00"/>
    <n v="1405971690"/>
    <d v="2016-06-07T19:31:42"/>
    <x v="528"/>
    <x v="3"/>
    <b v="0"/>
    <n v="30"/>
    <b v="1"/>
    <s v="theater/plays"/>
    <n v="35.766666666666666"/>
    <x v="1"/>
    <s v="plays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08-31T15:00:00"/>
    <n v="1413432331"/>
    <d v="2014-07-21T14:41:30"/>
    <x v="34"/>
    <x v="4"/>
    <b v="0"/>
    <n v="23"/>
    <b v="1"/>
    <s v="theater/plays"/>
    <n v="88.739130434782609"/>
    <x v="1"/>
    <s v="plays"/>
  </r>
  <r>
    <n v="1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4-11-06T00:59:00"/>
    <n v="1425067296"/>
    <d v="2014-10-15T23:05:31"/>
    <x v="478"/>
    <x v="4"/>
    <b v="0"/>
    <n v="33"/>
    <b v="1"/>
    <s v="theater/plays"/>
    <n v="148.4848484848485"/>
    <x v="1"/>
    <s v="plays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5-03-20T15:27:00"/>
    <n v="1466424131"/>
    <d v="2015-02-27T15:01:36"/>
    <x v="1505"/>
    <x v="1"/>
    <b v="0"/>
    <n v="39"/>
    <b v="1"/>
    <s v="theater/plays"/>
    <n v="51.794871794871796"/>
    <x v="1"/>
    <s v="plays"/>
  </r>
  <r>
    <n v="1.1333333333333333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6-07-20T07:02:11"/>
    <n v="1412629704"/>
    <d v="2016-06-20T07:02:11"/>
    <x v="129"/>
    <x v="3"/>
    <b v="0"/>
    <n v="17"/>
    <b v="1"/>
    <s v="theater/plays"/>
    <n v="20"/>
    <x v="1"/>
    <s v="plays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1-02T19:00:00"/>
    <n v="1412836990"/>
    <d v="2014-10-06T16:08:24"/>
    <x v="804"/>
    <x v="4"/>
    <b v="0"/>
    <n v="6"/>
    <b v="1"/>
    <s v="theater/plays"/>
    <n v="52"/>
    <x v="1"/>
    <s v="plays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4-10-26T22:00:00"/>
    <n v="1430761243"/>
    <d v="2014-10-09T01:43:10"/>
    <x v="777"/>
    <x v="4"/>
    <b v="0"/>
    <n v="39"/>
    <b v="1"/>
    <s v="theater/plays"/>
    <n v="53.230769230769234"/>
    <x v="1"/>
    <s v="plays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5-16T22:00:00"/>
    <n v="1424296822"/>
    <d v="2015-05-04T12:40:43"/>
    <x v="685"/>
    <x v="1"/>
    <b v="0"/>
    <n v="57"/>
    <b v="1"/>
    <s v="theater/plays"/>
    <n v="39.596491228070178"/>
    <x v="1"/>
    <s v="plays"/>
  </r>
  <r>
    <n v="1.2786666666666666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5-03-16T16:00:00"/>
    <n v="1400790680"/>
    <d v="2015-02-18T17:00:22"/>
    <x v="1495"/>
    <x v="1"/>
    <b v="0"/>
    <n v="56"/>
    <b v="1"/>
    <s v="theater/plays"/>
    <n v="34.25"/>
    <x v="1"/>
    <s v="plays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4-06-21T15:31:20"/>
    <n v="1434440227"/>
    <d v="2014-05-22T15:31:20"/>
    <x v="869"/>
    <x v="4"/>
    <b v="0"/>
    <n v="13"/>
    <b v="1"/>
    <s v="theater/plays"/>
    <n v="164.61538461538461"/>
    <x v="1"/>
    <s v="plays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7-10T16:00:00"/>
    <n v="1418709388"/>
    <d v="2015-06-16T02:37:07"/>
    <x v="154"/>
    <x v="1"/>
    <b v="0"/>
    <n v="95"/>
    <b v="1"/>
    <s v="theater/plays"/>
    <n v="125.05263157894737"/>
    <x v="1"/>
    <s v="plays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5-01-02T00:56:28"/>
    <n v="1402079466"/>
    <d v="2014-12-16T00:56:28"/>
    <x v="23"/>
    <x v="4"/>
    <b v="0"/>
    <n v="80"/>
    <b v="1"/>
    <s v="theater/plays"/>
    <n v="51.875"/>
    <x v="1"/>
    <s v="plays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6T13:31:06"/>
    <n v="1401811381"/>
    <d v="2014-06-06T13:31:06"/>
    <x v="989"/>
    <x v="4"/>
    <b v="0"/>
    <n v="133"/>
    <b v="1"/>
    <s v="theater/plays"/>
    <n v="40.285714285714285"/>
    <x v="1"/>
    <s v="plays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4-07-03T11:03:01"/>
    <n v="1463422499"/>
    <d v="2014-06-03T11:03:01"/>
    <x v="7"/>
    <x v="4"/>
    <b v="0"/>
    <n v="44"/>
    <b v="1"/>
    <s v="theater/plays"/>
    <n v="64.909090909090907"/>
    <x v="1"/>
    <s v="plays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6-15T13:14:59"/>
    <n v="1451839080"/>
    <d v="2016-05-16T13:14:59"/>
    <x v="560"/>
    <x v="3"/>
    <b v="0"/>
    <n v="30"/>
    <b v="1"/>
    <s v="theater/plays"/>
    <n v="55.333333333333336"/>
    <x v="1"/>
    <s v="plays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6-02-02T11:38:00"/>
    <n v="1430600401"/>
    <d v="2016-01-03T11:38:00"/>
    <x v="1554"/>
    <x v="3"/>
    <b v="0"/>
    <n v="56"/>
    <b v="1"/>
    <s v="theater/plays"/>
    <n v="83.142857142857139"/>
    <x v="1"/>
    <s v="plays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03T01:59:00"/>
    <n v="1432593252"/>
    <d v="2015-05-02T16:00:01"/>
    <x v="790"/>
    <x v="1"/>
    <b v="0"/>
    <n v="66"/>
    <b v="1"/>
    <s v="theater/plays"/>
    <n v="38.712121212121211"/>
    <x v="1"/>
    <s v="plays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6-24T17:34:12"/>
    <n v="1427221560"/>
    <d v="2015-05-25T17:34:12"/>
    <x v="55"/>
    <x v="1"/>
    <b v="0"/>
    <n v="29"/>
    <b v="1"/>
    <s v="theater/plays"/>
    <n v="125.37931034482759"/>
    <x v="1"/>
    <s v="plays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5-04-17T11:00:00"/>
    <n v="1398352531"/>
    <d v="2015-03-24T13:26:00"/>
    <x v="525"/>
    <x v="1"/>
    <b v="0"/>
    <n v="72"/>
    <b v="1"/>
    <s v="theater/plays"/>
    <n v="78.263888888888886"/>
    <x v="1"/>
    <s v="plays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4-05-24T16:00:00"/>
    <n v="1457982924"/>
    <d v="2014-04-24T10:15:31"/>
    <x v="39"/>
    <x v="4"/>
    <b v="0"/>
    <n v="27"/>
    <b v="1"/>
    <s v="theater/plays"/>
    <n v="47.222222222222221"/>
    <x v="1"/>
    <s v="plays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6-04-13T14:15:24"/>
    <n v="1430114384"/>
    <d v="2016-03-14T14:15:24"/>
    <x v="1500"/>
    <x v="3"/>
    <b v="0"/>
    <n v="10"/>
    <b v="1"/>
    <s v="theater/plays"/>
    <n v="79.099999999999994"/>
    <x v="1"/>
    <s v="plays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05-18T00:59:44"/>
    <n v="1442794397"/>
    <d v="2015-04-27T00:59:44"/>
    <x v="530"/>
    <x v="1"/>
    <b v="0"/>
    <n v="35"/>
    <b v="1"/>
    <s v="theater/plays"/>
    <n v="114.29199999999999"/>
    <x v="1"/>
    <s v="plays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5-10-25T19:13:17"/>
    <n v="1406580436"/>
    <d v="2015-09-20T19:13:17"/>
    <x v="1175"/>
    <x v="1"/>
    <b v="0"/>
    <n v="29"/>
    <b v="1"/>
    <s v="theater/plays"/>
    <n v="51.724137931034484"/>
    <x v="1"/>
    <s v="plays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4-08-17T00:11:00"/>
    <n v="1479186575"/>
    <d v="2014-07-28T15:47:16"/>
    <x v="513"/>
    <x v="4"/>
    <b v="0"/>
    <n v="13"/>
    <b v="1"/>
    <s v="theater/plays"/>
    <n v="30.76923076923077"/>
    <x v="1"/>
    <s v="plays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6-11-26T01:00:00"/>
    <n v="1412360309"/>
    <d v="2016-11-15T00:09:35"/>
    <x v="1142"/>
    <x v="3"/>
    <b v="0"/>
    <n v="72"/>
    <b v="1"/>
    <s v="theater/plays"/>
    <n v="74.208333333333329"/>
    <x v="1"/>
    <s v="plays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4-11-01T12:18:00"/>
    <n v="1470169166"/>
    <d v="2014-10-03T13:18:29"/>
    <x v="998"/>
    <x v="4"/>
    <b v="0"/>
    <n v="78"/>
    <b v="1"/>
    <s v="theater/plays"/>
    <n v="47.846153846153847"/>
    <x v="1"/>
    <s v="plays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9-11T15:19:26"/>
    <n v="1463852904"/>
    <d v="2016-08-02T15:19:26"/>
    <x v="521"/>
    <x v="3"/>
    <b v="0"/>
    <n v="49"/>
    <b v="1"/>
    <s v="theater/plays"/>
    <n v="34.408163265306122"/>
    <x v="1"/>
    <s v="plays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6-02T17:00:00"/>
    <n v="1459309704"/>
    <d v="2016-05-21T12:48:24"/>
    <x v="1485"/>
    <x v="3"/>
    <b v="0"/>
    <n v="42"/>
    <b v="1"/>
    <s v="theater/plays"/>
    <n v="40.238095238095241"/>
    <x v="1"/>
    <s v="plays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6-05-28T16:44:00"/>
    <n v="1431046325"/>
    <d v="2016-03-29T22:48:24"/>
    <x v="935"/>
    <x v="3"/>
    <b v="0"/>
    <n v="35"/>
    <b v="1"/>
    <s v="theater/plays"/>
    <n v="60.285714285714285"/>
    <x v="1"/>
    <s v="plays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5-07-01T01:59:00"/>
    <n v="1455919438"/>
    <d v="2015-05-07T19:52:05"/>
    <x v="540"/>
    <x v="1"/>
    <b v="0"/>
    <n v="42"/>
    <b v="1"/>
    <s v="theater/plays"/>
    <n v="25.30952380952381"/>
    <x v="1"/>
    <s v="plays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6-03-06T23:59:00"/>
    <n v="1439835595"/>
    <d v="2016-02-19T17:03:58"/>
    <x v="875"/>
    <x v="3"/>
    <b v="0"/>
    <n v="42"/>
    <b v="1"/>
    <s v="theater/plays"/>
    <n v="35.952380952380949"/>
    <x v="1"/>
    <s v="plays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5-09-11T13:19:55"/>
    <n v="1456862924"/>
    <d v="2015-08-17T13:19:55"/>
    <x v="1404"/>
    <x v="1"/>
    <b v="0"/>
    <n v="31"/>
    <b v="1"/>
    <s v="theater/plays"/>
    <n v="136"/>
    <x v="1"/>
    <s v="plays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3-15T22:59:00"/>
    <n v="1466767728"/>
    <d v="2016-03-01T15:08:44"/>
    <x v="882"/>
    <x v="3"/>
    <b v="0"/>
    <n v="38"/>
    <b v="1"/>
    <s v="theater/plays"/>
    <n v="70.763157894736835"/>
    <x v="1"/>
    <s v="plays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6-07-24T06:28:48"/>
    <n v="1445363891"/>
    <d v="2016-06-24T06:28:48"/>
    <x v="509"/>
    <x v="3"/>
    <b v="0"/>
    <n v="8"/>
    <b v="1"/>
    <s v="theater/plays"/>
    <n v="125"/>
    <x v="1"/>
    <s v="plays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5-11-19T13:58:11"/>
    <n v="1398983245"/>
    <d v="2015-10-20T12:58:11"/>
    <x v="319"/>
    <x v="1"/>
    <b v="0"/>
    <n v="39"/>
    <b v="1"/>
    <s v="theater/plays"/>
    <n v="66.512820512820511"/>
    <x v="1"/>
    <s v="plays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5-12T23:00:00"/>
    <n v="1404927440"/>
    <d v="2014-05-01T17:27:25"/>
    <x v="17"/>
    <x v="4"/>
    <b v="0"/>
    <n v="29"/>
    <b v="1"/>
    <s v="theater/plays"/>
    <n v="105"/>
    <x v="1"/>
    <s v="plays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4-08-23T12:37:20"/>
    <n v="1462140537"/>
    <d v="2014-07-09T12:37:20"/>
    <x v="601"/>
    <x v="4"/>
    <b v="0"/>
    <n v="72"/>
    <b v="1"/>
    <s v="theater/plays"/>
    <n v="145"/>
    <x v="1"/>
    <s v="plays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31T17:08:57"/>
    <n v="1460914253"/>
    <d v="2016-05-01T17:08:57"/>
    <x v="131"/>
    <x v="3"/>
    <b v="0"/>
    <n v="15"/>
    <b v="1"/>
    <s v="theater/plays"/>
    <n v="12"/>
    <x v="1"/>
    <s v="plays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6-05-10T16:00:00"/>
    <n v="1415392666"/>
    <d v="2016-04-17T12:30:53"/>
    <x v="1555"/>
    <x v="3"/>
    <b v="0"/>
    <n v="33"/>
    <b v="1"/>
    <s v="theater/plays"/>
    <n v="96.666666666666671"/>
    <x v="1"/>
    <s v="plays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11-20T23:55:00"/>
    <n v="1402584846"/>
    <d v="2014-11-07T15:37:46"/>
    <x v="287"/>
    <x v="4"/>
    <b v="0"/>
    <n v="15"/>
    <b v="1"/>
    <s v="theater/plays"/>
    <n v="60.333333333333336"/>
    <x v="1"/>
    <s v="plays"/>
  </r>
  <r>
    <n v="1.012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07-02T09:54:06"/>
    <n v="1413406695"/>
    <d v="2014-06-12T09:54:06"/>
    <x v="43"/>
    <x v="4"/>
    <b v="0"/>
    <n v="19"/>
    <b v="1"/>
    <s v="theater/plays"/>
    <n v="79.89473684210526"/>
    <x v="1"/>
    <s v="plays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4-11-07T13:30:00"/>
    <n v="1424609592"/>
    <d v="2014-10-15T15:58:15"/>
    <x v="478"/>
    <x v="4"/>
    <b v="0"/>
    <n v="17"/>
    <b v="1"/>
    <s v="theater/plays"/>
    <n v="58.823529411764703"/>
    <x v="1"/>
    <s v="plays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5-04-23T06:53:12"/>
    <n v="1400725112"/>
    <d v="2015-02-22T07:53:12"/>
    <x v="483"/>
    <x v="1"/>
    <b v="0"/>
    <n v="44"/>
    <b v="1"/>
    <s v="theater/plays"/>
    <n v="75.340909090909093"/>
    <x v="1"/>
    <s v="plays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4-06-03T23:59:00"/>
    <n v="1421439552"/>
    <d v="2014-05-21T21:18:32"/>
    <x v="328"/>
    <x v="4"/>
    <b v="0"/>
    <n v="10"/>
    <b v="1"/>
    <s v="theater/plays"/>
    <n v="55"/>
    <x v="1"/>
    <s v="plays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2-01T23:59:00"/>
    <n v="1430505171"/>
    <d v="2015-01-16T15:19:12"/>
    <x v="502"/>
    <x v="1"/>
    <b v="0"/>
    <n v="46"/>
    <b v="1"/>
    <s v="theater/plays"/>
    <n v="66.956521739130437"/>
    <x v="1"/>
    <s v="plays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5-05-31T13:32:51"/>
    <n v="1407197670"/>
    <d v="2015-05-01T13:32:51"/>
    <x v="109"/>
    <x v="1"/>
    <b v="0"/>
    <n v="11"/>
    <b v="1"/>
    <s v="theater/plays"/>
    <n v="227.27272727272728"/>
    <x v="1"/>
    <s v="plays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9-07T22:00:00"/>
    <n v="1401910634"/>
    <d v="2014-08-04T19:14:30"/>
    <x v="164"/>
    <x v="4"/>
    <b v="0"/>
    <n v="13"/>
    <b v="1"/>
    <s v="theater/plays"/>
    <n v="307.69230769230768"/>
    <x v="1"/>
    <s v="plays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07-04T06:00:00"/>
    <n v="1410461299"/>
    <d v="2014-06-04T14:37:14"/>
    <x v="1069"/>
    <x v="4"/>
    <b v="0"/>
    <n v="33"/>
    <b v="1"/>
    <s v="theater/plays"/>
    <n v="50.020909090909093"/>
    <x v="1"/>
    <s v="plays"/>
  </r>
  <r>
    <n v="1.0135000000000001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4-10-02T09:21:00"/>
    <n v="1422886950"/>
    <d v="2014-09-11T13:48:19"/>
    <x v="1529"/>
    <x v="4"/>
    <b v="0"/>
    <n v="28"/>
    <b v="1"/>
    <s v="theater/plays"/>
    <n v="72.392857142857139"/>
    <x v="1"/>
    <s v="plays"/>
  </r>
  <r>
    <n v="1.0075000000000001"/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3-04T09:22:30"/>
    <n v="1439322412"/>
    <d v="2015-02-02T09:22:30"/>
    <x v="1179"/>
    <x v="1"/>
    <b v="0"/>
    <n v="21"/>
    <b v="1"/>
    <s v="theater/plays"/>
    <n v="95.952380952380949"/>
    <x v="1"/>
    <s v="plays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5-09-06T08:47:00"/>
    <n v="1409388020"/>
    <d v="2015-08-11T14:46:52"/>
    <x v="1373"/>
    <x v="1"/>
    <b v="0"/>
    <n v="13"/>
    <b v="1"/>
    <s v="theater/plays"/>
    <n v="45.615384615384613"/>
    <x v="1"/>
    <s v="plays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4-09-29T03:40:20"/>
    <n v="1439924246"/>
    <d v="2014-08-30T03:40:20"/>
    <x v="1450"/>
    <x v="4"/>
    <b v="0"/>
    <n v="34"/>
    <b v="1"/>
    <s v="theater/plays"/>
    <n v="41.029411764705884"/>
    <x v="1"/>
    <s v="plays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5-09-15T05:06:00"/>
    <n v="1469871148"/>
    <d v="2015-08-18T13:57:26"/>
    <x v="1025"/>
    <x v="1"/>
    <b v="0"/>
    <n v="80"/>
    <b v="1"/>
    <s v="theater/plays"/>
    <n v="56.825000000000003"/>
    <x v="1"/>
    <s v="plays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6-09-25T18:00:00"/>
    <n v="1409336373"/>
    <d v="2016-07-30T04:32:28"/>
    <x v="1556"/>
    <x v="3"/>
    <b v="0"/>
    <n v="74"/>
    <b v="1"/>
    <s v="theater/plays"/>
    <n v="137.24324324324326"/>
    <x v="1"/>
    <s v="plays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4-09-12T23:00:00"/>
    <n v="1438188106"/>
    <d v="2014-08-29T13:19:33"/>
    <x v="1422"/>
    <x v="4"/>
    <b v="0"/>
    <n v="7"/>
    <b v="1"/>
    <s v="theater/plays"/>
    <n v="75.714285714285708"/>
    <x v="1"/>
    <s v="plays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5-08-09T11:00:00"/>
    <n v="1459411371"/>
    <d v="2015-07-29T11:41:46"/>
    <x v="1557"/>
    <x v="1"/>
    <b v="0"/>
    <n v="34"/>
    <b v="1"/>
    <s v="theater/plays"/>
    <n v="99"/>
    <x v="1"/>
    <s v="plays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6-04-28T00:59:00"/>
    <n v="1434069205"/>
    <d v="2016-03-31T03:02:51"/>
    <x v="1119"/>
    <x v="3"/>
    <b v="0"/>
    <n v="86"/>
    <b v="1"/>
    <s v="theater/plays"/>
    <n v="81.569767441860463"/>
    <x v="1"/>
    <s v="plays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5-07-10T22:59:00"/>
    <n v="1483012918"/>
    <d v="2015-06-11T19:33:25"/>
    <x v="1268"/>
    <x v="1"/>
    <b v="0"/>
    <n v="37"/>
    <b v="1"/>
    <s v="theater/plays"/>
    <n v="45.108108108108105"/>
    <x v="1"/>
    <s v="plays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7-01-18T07:01:58"/>
    <n v="1434997018"/>
    <d v="2016-12-29T07:01:58"/>
    <x v="607"/>
    <x v="3"/>
    <b v="0"/>
    <n v="18"/>
    <b v="1"/>
    <s v="theater/plays"/>
    <n v="36.666666666666664"/>
    <x v="1"/>
    <s v="plays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5-07-12T20:00:00"/>
    <n v="1457881057"/>
    <d v="2015-06-22T13:16:58"/>
    <x v="371"/>
    <x v="1"/>
    <b v="0"/>
    <n v="22"/>
    <b v="1"/>
    <s v="theater/plays"/>
    <n v="125"/>
    <x v="1"/>
    <s v="plays"/>
  </r>
  <r>
    <n v="1.28"/>
    <n v="3531"/>
    <s v="The Reinvention of Lily Johnson"/>
    <s v="A political comedy for a crazy election year"/>
    <n v="1000"/>
    <n v="1280"/>
    <x v="0"/>
    <s v="US"/>
    <s v="USD"/>
    <n v="1467301334"/>
    <d v="2016-04-10T15:00:00"/>
    <n v="1464709334"/>
    <d v="2016-03-13T09:57:37"/>
    <x v="1030"/>
    <x v="3"/>
    <b v="0"/>
    <n v="26"/>
    <b v="1"/>
    <s v="theater/plays"/>
    <n v="49.230769230769234"/>
    <x v="1"/>
    <s v="plays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6-06-30T10:42:14"/>
    <n v="1409667827"/>
    <d v="2016-05-31T10:42:14"/>
    <x v="1553"/>
    <x v="3"/>
    <b v="0"/>
    <n v="27"/>
    <b v="1"/>
    <s v="theater/plays"/>
    <n v="42.296296296296298"/>
    <x v="1"/>
    <s v="plays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4-09-17T22:59:00"/>
    <n v="1444673767"/>
    <d v="2014-09-02T09:23:47"/>
    <x v="1122"/>
    <x v="4"/>
    <b v="0"/>
    <n v="8"/>
    <b v="1"/>
    <s v="theater/plays"/>
    <n v="78.875"/>
    <x v="1"/>
    <s v="plays"/>
  </r>
  <r>
    <n v="1.5620000000000001"/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1-11T14:16:07"/>
    <n v="1440687623"/>
    <d v="2015-10-12T13:16:07"/>
    <x v="789"/>
    <x v="1"/>
    <b v="0"/>
    <n v="204"/>
    <b v="1"/>
    <s v="theater/plays"/>
    <n v="38.284313725490193"/>
    <x v="1"/>
    <s v="plays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1T10:00:23"/>
    <n v="1441120910"/>
    <d v="2015-08-27T10:00:23"/>
    <x v="157"/>
    <x v="1"/>
    <b v="0"/>
    <n v="46"/>
    <b v="1"/>
    <s v="theater/plays"/>
    <n v="44.847826086956523"/>
    <x v="1"/>
    <s v="plays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0-02T13:00:00"/>
    <n v="1448040425"/>
    <d v="2015-09-01T10:21:50"/>
    <x v="189"/>
    <x v="1"/>
    <b v="0"/>
    <n v="17"/>
    <b v="1"/>
    <s v="theater/plays"/>
    <n v="13.529411764705882"/>
    <x v="1"/>
    <s v="plays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5-12-20T06:59:00"/>
    <n v="1413016216"/>
    <d v="2015-11-20T12:27:05"/>
    <x v="520"/>
    <x v="1"/>
    <b v="0"/>
    <n v="28"/>
    <b v="1"/>
    <s v="theater/plays"/>
    <n v="43.5"/>
    <x v="1"/>
    <s v="plays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4-11-17T02:59:00"/>
    <n v="1469009140"/>
    <d v="2014-10-11T03:30:16"/>
    <x v="674"/>
    <x v="4"/>
    <b v="0"/>
    <n v="83"/>
    <b v="1"/>
    <s v="theater/plays"/>
    <n v="30.951807228915662"/>
    <x v="1"/>
    <s v="plays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8-17T05:05:40"/>
    <n v="1471543722"/>
    <d v="2016-07-20T05:05:40"/>
    <x v="1558"/>
    <x v="3"/>
    <b v="0"/>
    <n v="13"/>
    <b v="1"/>
    <s v="theater/plays"/>
    <n v="55.230769230769234"/>
    <x v="1"/>
    <s v="plays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9-08T13:08:42"/>
    <n v="1464307491"/>
    <d v="2016-08-18T13:08:42"/>
    <x v="1246"/>
    <x v="3"/>
    <b v="0"/>
    <n v="8"/>
    <b v="1"/>
    <s v="theater/plays"/>
    <n v="46.125"/>
    <x v="1"/>
    <s v="plays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6-06-25T19:04:51"/>
    <n v="1438882275"/>
    <d v="2016-05-26T19:04:51"/>
    <x v="1559"/>
    <x v="3"/>
    <b v="0"/>
    <n v="32"/>
    <b v="1"/>
    <s v="theater/plays"/>
    <n v="39.375"/>
    <x v="1"/>
    <s v="plays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5-08-31T12:31:15"/>
    <n v="1404915822"/>
    <d v="2015-08-06T12:31:15"/>
    <x v="858"/>
    <x v="1"/>
    <b v="0"/>
    <n v="85"/>
    <b v="1"/>
    <s v="theater/plays"/>
    <n v="66.152941176470591"/>
    <x v="1"/>
    <s v="plays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4-09-07T09:23:42"/>
    <n v="1432663659"/>
    <d v="2014-07-09T09:23:42"/>
    <x v="601"/>
    <x v="4"/>
    <b v="0"/>
    <n v="29"/>
    <b v="1"/>
    <s v="theater/plays"/>
    <n v="54.137931034482762"/>
    <x v="1"/>
    <s v="plays"/>
  </r>
  <r>
    <n v="1"/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6-25T13:07:39"/>
    <n v="1423166257"/>
    <d v="2015-05-26T13:07:39"/>
    <x v="830"/>
    <x v="1"/>
    <b v="0"/>
    <n v="24"/>
    <b v="1"/>
    <s v="theater/plays"/>
    <n v="104.16666666666667"/>
    <x v="1"/>
    <s v="plays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3-07T14:57:37"/>
    <n v="1426188159"/>
    <d v="2015-02-05T14:57:37"/>
    <x v="955"/>
    <x v="1"/>
    <b v="0"/>
    <n v="8"/>
    <b v="1"/>
    <s v="theater/plays"/>
    <n v="31.375"/>
    <x v="1"/>
    <s v="plays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11T14:22:39"/>
    <n v="1426002684"/>
    <d v="2015-03-12T14:22:39"/>
    <x v="539"/>
    <x v="1"/>
    <b v="0"/>
    <n v="19"/>
    <b v="1"/>
    <s v="theater/plays"/>
    <n v="59.210526315789473"/>
    <x v="1"/>
    <s v="plays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5-03-31T22:59:00"/>
    <n v="1461117201"/>
    <d v="2015-03-10T10:51:24"/>
    <x v="511"/>
    <x v="1"/>
    <b v="0"/>
    <n v="336"/>
    <b v="1"/>
    <s v="theater/plays"/>
    <n v="119.17633928571429"/>
    <x v="1"/>
    <s v="plays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5-13T22:59:00"/>
    <n v="1455230214"/>
    <d v="2016-04-19T20:53:21"/>
    <x v="233"/>
    <x v="3"/>
    <b v="0"/>
    <n v="13"/>
    <b v="1"/>
    <s v="theater/plays"/>
    <n v="164.61538461538461"/>
    <x v="1"/>
    <s v="plays"/>
  </r>
  <r>
    <n v="1.02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6-03-04T20:00:00"/>
    <n v="1438939673"/>
    <d v="2016-02-11T17:36:54"/>
    <x v="488"/>
    <x v="3"/>
    <b v="0"/>
    <n v="42"/>
    <b v="1"/>
    <s v="theater/plays"/>
    <n v="24.285714285714285"/>
    <x v="1"/>
    <s v="plays"/>
  </r>
  <r>
    <n v="1.048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5-09-04T04:27:53"/>
    <n v="1459632398"/>
    <d v="2015-08-07T04:27:53"/>
    <x v="452"/>
    <x v="1"/>
    <b v="0"/>
    <n v="64"/>
    <b v="1"/>
    <s v="theater/plays"/>
    <n v="40.9375"/>
    <x v="1"/>
    <s v="plays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6-05-02T16:26:38"/>
    <n v="1398342170"/>
    <d v="2016-04-02T16:26:38"/>
    <x v="1560"/>
    <x v="3"/>
    <b v="0"/>
    <n v="25"/>
    <b v="1"/>
    <s v="theater/plays"/>
    <n v="61.1"/>
    <x v="1"/>
    <s v="plays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5-22T17:07:00"/>
    <n v="1401372324"/>
    <d v="2014-04-24T07:22:50"/>
    <x v="39"/>
    <x v="4"/>
    <b v="0"/>
    <n v="20"/>
    <b v="1"/>
    <s v="theater/plays"/>
    <n v="38.65"/>
    <x v="1"/>
    <s v="plays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4-06-28T09:05:24"/>
    <n v="1436575280"/>
    <d v="2014-05-29T09:05:24"/>
    <x v="133"/>
    <x v="4"/>
    <b v="0"/>
    <n v="104"/>
    <b v="1"/>
    <s v="theater/plays"/>
    <n v="56.20192307692308"/>
    <x v="1"/>
    <s v="plays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8-11T19:00:00"/>
    <n v="1421025159"/>
    <d v="2015-07-10T19:41:20"/>
    <x v="202"/>
    <x v="1"/>
    <b v="0"/>
    <n v="53"/>
    <b v="1"/>
    <s v="theater/plays"/>
    <n v="107.00207547169811"/>
    <x v="1"/>
    <s v="plays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5-02-11T12:00:00"/>
    <n v="1476786994"/>
    <d v="2015-01-11T20:12:39"/>
    <x v="1561"/>
    <x v="1"/>
    <b v="0"/>
    <n v="14"/>
    <b v="1"/>
    <s v="theater/plays"/>
    <n v="171.42857142857142"/>
    <x v="1"/>
    <s v="plays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6-11-17T06:36:34"/>
    <n v="1403105724"/>
    <d v="2016-10-18T05:36:34"/>
    <x v="1225"/>
    <x v="3"/>
    <b v="0"/>
    <n v="20"/>
    <b v="1"/>
    <s v="theater/plays"/>
    <n v="110.5"/>
    <x v="1"/>
    <s v="plays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8-17T10:35:24"/>
    <n v="1396334311"/>
    <d v="2014-06-18T10:35:24"/>
    <x v="1387"/>
    <x v="4"/>
    <b v="0"/>
    <n v="558"/>
    <b v="1"/>
    <s v="theater/plays"/>
    <n v="179.27598566308242"/>
    <x v="1"/>
    <s v="plays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4-05-05T01:38:31"/>
    <n v="1431718575"/>
    <d v="2014-04-01T01:38:31"/>
    <x v="671"/>
    <x v="4"/>
    <b v="0"/>
    <n v="22"/>
    <b v="1"/>
    <s v="theater/plays"/>
    <n v="22.90909090909091"/>
    <x v="1"/>
    <s v="plays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6-26T16:00:00"/>
    <n v="1436408308"/>
    <d v="2015-05-15T14:36:15"/>
    <x v="992"/>
    <x v="1"/>
    <b v="0"/>
    <n v="24"/>
    <b v="1"/>
    <s v="theater/plays"/>
    <n v="43.125"/>
    <x v="1"/>
    <s v="plays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7-31T03:58:00"/>
    <n v="1429651266"/>
    <d v="2015-07-08T21:18:28"/>
    <x v="895"/>
    <x v="1"/>
    <b v="0"/>
    <n v="74"/>
    <b v="1"/>
    <s v="theater/plays"/>
    <n v="46.891891891891895"/>
    <x v="1"/>
    <s v="plays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5-26T21:45:00"/>
    <n v="1437236378"/>
    <d v="2015-04-21T16:21:06"/>
    <x v="149"/>
    <x v="1"/>
    <b v="0"/>
    <n v="54"/>
    <b v="1"/>
    <s v="theater/plays"/>
    <n v="47.407407407407405"/>
    <x v="1"/>
    <s v="plays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5-08-05T13:36:00"/>
    <n v="1457115427"/>
    <d v="2015-07-18T11:19:38"/>
    <x v="1562"/>
    <x v="1"/>
    <b v="0"/>
    <n v="31"/>
    <b v="1"/>
    <s v="theater/plays"/>
    <n v="15.129032258064516"/>
    <x v="1"/>
    <s v="plays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3-13T17:00:00"/>
    <n v="1467648456"/>
    <d v="2016-03-04T13:17:07"/>
    <x v="470"/>
    <x v="3"/>
    <b v="0"/>
    <n v="25"/>
    <b v="1"/>
    <s v="theater/plays"/>
    <n v="21.098000000000003"/>
    <x v="1"/>
    <s v="plays"/>
  </r>
  <r>
    <n v="1.0049999999999999"/>
    <n v="3564"/>
    <s v="The Pillowman Aberdeen"/>
    <s v="Multi Award-Winng play THE PILLOWMAN coming to the Arts Centre Theatre, Aberdeen"/>
    <n v="1000"/>
    <n v="1005"/>
    <x v="0"/>
    <s v="GB"/>
    <s v="GBP"/>
    <n v="1444060800"/>
    <d v="2016-08-01T14:00:00"/>
    <n v="1440082649"/>
    <d v="2016-07-04T11:07:36"/>
    <x v="1213"/>
    <x v="3"/>
    <b v="0"/>
    <n v="17"/>
    <b v="1"/>
    <s v="theater/plays"/>
    <n v="59.117647058823529"/>
    <x v="1"/>
    <s v="plays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5-10-05T11:00:00"/>
    <n v="1417456208"/>
    <d v="2015-08-20T09:57:29"/>
    <x v="1346"/>
    <x v="1"/>
    <b v="0"/>
    <n v="12"/>
    <b v="1"/>
    <s v="theater/plays"/>
    <n v="97.916666666666671"/>
    <x v="1"/>
    <s v="plays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4-12-31T12:50:08"/>
    <n v="1419423083"/>
    <d v="2014-12-01T12:50:08"/>
    <x v="562"/>
    <x v="4"/>
    <b v="0"/>
    <n v="38"/>
    <b v="1"/>
    <s v="theater/plays"/>
    <n v="55.131578947368418"/>
    <x v="1"/>
    <s v="plays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1-23T07:11:23"/>
    <n v="1431372444"/>
    <d v="2014-12-24T07:11:23"/>
    <x v="1563"/>
    <x v="4"/>
    <b v="0"/>
    <n v="41"/>
    <b v="1"/>
    <s v="theater/plays"/>
    <n v="26.536585365853657"/>
    <x v="1"/>
    <s v="plays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5-06-10T14:27:24"/>
    <n v="1408383994"/>
    <d v="2015-05-11T14:27:24"/>
    <x v="124"/>
    <x v="1"/>
    <b v="0"/>
    <n v="19"/>
    <b v="1"/>
    <s v="theater/plays"/>
    <n v="58.421052631578945"/>
    <x v="1"/>
    <s v="plays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4-09-17T12:46:34"/>
    <n v="1418142696"/>
    <d v="2014-08-18T12:46:34"/>
    <x v="19"/>
    <x v="4"/>
    <b v="0"/>
    <n v="41"/>
    <b v="1"/>
    <s v="theater/plays"/>
    <n v="122.53658536585365"/>
    <x v="1"/>
    <s v="plays"/>
  </r>
  <r>
    <n v="1.1435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5-01-08T11:31:36"/>
    <n v="1417593483"/>
    <d v="2014-12-09T11:31:36"/>
    <x v="1347"/>
    <x v="4"/>
    <b v="0"/>
    <n v="26"/>
    <b v="1"/>
    <s v="theater/plays"/>
    <n v="87.961538461538467"/>
    <x v="1"/>
    <s v="plays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2-31T02:00:00"/>
    <n v="1412109413"/>
    <d v="2014-12-03T02:58:03"/>
    <x v="783"/>
    <x v="4"/>
    <b v="0"/>
    <n v="25"/>
    <b v="1"/>
    <s v="theater/plays"/>
    <n v="73.239999999999995"/>
    <x v="1"/>
    <s v="plays"/>
  </r>
  <r>
    <n v="1"/>
    <n v="3572"/>
    <s v="Monster"/>
    <s v="A darkly comic one woman show by Abram Rooney as part of The Camden Fringe 2015."/>
    <n v="500"/>
    <n v="500"/>
    <x v="0"/>
    <s v="GB"/>
    <s v="GBP"/>
    <n v="1434894082"/>
    <d v="2014-10-30T15:36:53"/>
    <n v="1432302082"/>
    <d v="2014-09-30T15:36:53"/>
    <x v="1120"/>
    <x v="4"/>
    <b v="0"/>
    <n v="9"/>
    <b v="1"/>
    <s v="theater/plays"/>
    <n v="55.555555555555557"/>
    <x v="1"/>
    <s v="plays"/>
  </r>
  <r>
    <n v="1.028"/>
    <n v="3573"/>
    <s v="Licensed To Ill"/>
    <s v="London based theatre makers collaborating to create a new show about the history of HipHop."/>
    <n v="3000"/>
    <n v="3084"/>
    <x v="0"/>
    <s v="GB"/>
    <s v="GBP"/>
    <n v="1415440846"/>
    <d v="2015-06-21T08:41:22"/>
    <n v="1412845246"/>
    <d v="2015-05-22T08:41:22"/>
    <x v="1493"/>
    <x v="1"/>
    <b v="0"/>
    <n v="78"/>
    <b v="1"/>
    <s v="theater/plays"/>
    <n v="39.53846153846154"/>
    <x v="1"/>
    <s v="plays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08T05:00:46"/>
    <n v="1413326248"/>
    <d v="2014-10-09T04:00:46"/>
    <x v="777"/>
    <x v="4"/>
    <b v="0"/>
    <n v="45"/>
    <b v="1"/>
    <s v="theater/plays"/>
    <n v="136.77777777777777"/>
    <x v="1"/>
    <s v="plays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4-11-13T18:37:28"/>
    <n v="1468176527"/>
    <d v="2014-10-14T17:37:28"/>
    <x v="310"/>
    <x v="4"/>
    <b v="0"/>
    <n v="102"/>
    <b v="1"/>
    <s v="theater/plays"/>
    <n v="99.343137254901961"/>
    <x v="1"/>
    <s v="plays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08-10T22:59:00"/>
    <n v="1475759454"/>
    <d v="2016-07-10T13:48:47"/>
    <x v="785"/>
    <x v="3"/>
    <b v="0"/>
    <n v="5"/>
    <b v="1"/>
    <s v="theater/plays"/>
    <n v="20"/>
    <x v="1"/>
    <s v="plays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6-12-05T09:10:54"/>
    <n v="1427741583"/>
    <d v="2016-10-06T08:10:54"/>
    <x v="447"/>
    <x v="3"/>
    <b v="0"/>
    <n v="27"/>
    <b v="1"/>
    <s v="theater/plays"/>
    <n v="28.888888888888889"/>
    <x v="1"/>
    <s v="plays"/>
  </r>
  <r>
    <n v="1.0001333333333333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5-04-26T01:28:00"/>
    <n v="1459445777"/>
    <d v="2015-03-30T13:53:03"/>
    <x v="306"/>
    <x v="1"/>
    <b v="0"/>
    <n v="37"/>
    <b v="1"/>
    <s v="theater/plays"/>
    <n v="40.545945945945945"/>
    <x v="1"/>
    <s v="plays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4-30T12:36:17"/>
    <n v="1456856256"/>
    <d v="2016-03-31T12:36:17"/>
    <x v="1119"/>
    <x v="3"/>
    <b v="0"/>
    <n v="14"/>
    <b v="1"/>
    <s v="theater/plays"/>
    <n v="35.714285714285715"/>
    <x v="1"/>
    <s v="plays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6-03-31T12:17:36"/>
    <n v="1421900022"/>
    <d v="2016-03-01T13:17:36"/>
    <x v="882"/>
    <x v="3"/>
    <b v="0"/>
    <n v="27"/>
    <b v="1"/>
    <s v="theater/plays"/>
    <n v="37.962962962962962"/>
    <x v="1"/>
    <s v="plays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5-02-28T23:59:00"/>
    <n v="1405509510"/>
    <d v="2015-01-21T23:13:42"/>
    <x v="692"/>
    <x v="1"/>
    <b v="0"/>
    <n v="45"/>
    <b v="1"/>
    <s v="theater/plays"/>
    <n v="33.333333333333336"/>
    <x v="1"/>
    <s v="plays"/>
  </r>
  <r>
    <n v="2.87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4-07-30T06:18:30"/>
    <n v="1458613082"/>
    <d v="2014-07-16T06:18:30"/>
    <x v="764"/>
    <x v="4"/>
    <b v="0"/>
    <n v="49"/>
    <b v="1"/>
    <s v="theater/plays"/>
    <n v="58.571428571428569"/>
    <x v="1"/>
    <s v="plays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04T21:18:02"/>
    <n v="1455790405"/>
    <d v="2016-03-21T21:18:02"/>
    <x v="497"/>
    <x v="3"/>
    <b v="0"/>
    <n v="24"/>
    <b v="1"/>
    <s v="theater/plays"/>
    <n v="135.625"/>
    <x v="1"/>
    <s v="plays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6-04-18T04:13:25"/>
    <n v="1434180944"/>
    <d v="2016-02-18T05:13:25"/>
    <x v="799"/>
    <x v="3"/>
    <b v="0"/>
    <n v="112"/>
    <b v="1"/>
    <s v="theater/plays"/>
    <n v="30.9375"/>
    <x v="1"/>
    <s v="plays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5-07-13T02:35:44"/>
    <n v="1416589890"/>
    <d v="2015-06-13T02:35:44"/>
    <x v="150"/>
    <x v="1"/>
    <b v="0"/>
    <n v="23"/>
    <b v="1"/>
    <s v="theater/plays"/>
    <n v="176.08695652173913"/>
    <x v="1"/>
    <s v="plays"/>
  </r>
  <r>
    <n v="1.0942666666666667"/>
    <n v="3586"/>
    <s v="Actors &amp; Musicians who are Blind or Autistic"/>
    <s v="See Theatre In A New Light"/>
    <n v="7500"/>
    <n v="8207"/>
    <x v="0"/>
    <s v="US"/>
    <s v="USD"/>
    <n v="1474649070"/>
    <d v="2014-12-21T12:11:30"/>
    <n v="1469465070"/>
    <d v="2014-11-21T12:11:30"/>
    <x v="1028"/>
    <x v="4"/>
    <b v="0"/>
    <n v="54"/>
    <b v="1"/>
    <s v="theater/plays"/>
    <n v="151.9814814814815"/>
    <x v="1"/>
    <s v="plays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9-23T11:44:30"/>
    <n v="1463144254"/>
    <d v="2016-07-25T11:44:30"/>
    <x v="339"/>
    <x v="3"/>
    <b v="0"/>
    <n v="28"/>
    <b v="1"/>
    <s v="theater/plays"/>
    <n v="22.607142857142858"/>
    <x v="1"/>
    <s v="plays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6-06-27T14:00:00"/>
    <n v="1428436410"/>
    <d v="2016-05-13T07:57:34"/>
    <x v="480"/>
    <x v="3"/>
    <b v="0"/>
    <n v="11"/>
    <b v="1"/>
    <s v="theater/plays"/>
    <n v="18.272727272727273"/>
    <x v="1"/>
    <s v="plays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4-29T18:00:00"/>
    <n v="1430494347"/>
    <d v="2015-04-07T14:53:30"/>
    <x v="303"/>
    <x v="1"/>
    <b v="0"/>
    <n v="62"/>
    <b v="1"/>
    <s v="theater/plays"/>
    <n v="82.258064516129039"/>
    <x v="1"/>
    <s v="plays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5-05-26T10:32:27"/>
    <n v="1411200034"/>
    <d v="2015-05-01T10:32:27"/>
    <x v="109"/>
    <x v="1"/>
    <b v="0"/>
    <n v="73"/>
    <b v="1"/>
    <s v="theater/plays"/>
    <n v="68.534246575342465"/>
    <x v="1"/>
    <s v="plays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4-10-20T03:00:34"/>
    <n v="1419979544"/>
    <d v="2014-09-20T03:00:34"/>
    <x v="1418"/>
    <x v="4"/>
    <b v="0"/>
    <n v="18"/>
    <b v="1"/>
    <s v="theater/plays"/>
    <n v="68.055555555555557"/>
    <x v="1"/>
    <s v="plays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1-23T23:59:00"/>
    <n v="1418673307"/>
    <d v="2014-12-30T17:45:44"/>
    <x v="1139"/>
    <x v="4"/>
    <b v="0"/>
    <n v="35"/>
    <b v="1"/>
    <s v="theater/plays"/>
    <n v="72.714285714285708"/>
    <x v="1"/>
    <s v="plays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2-10T23:59:00"/>
    <n v="1417469639"/>
    <d v="2014-12-15T14:55:07"/>
    <x v="606"/>
    <x v="4"/>
    <b v="0"/>
    <n v="43"/>
    <b v="1"/>
    <s v="theater/plays"/>
    <n v="77.186046511627907"/>
    <x v="1"/>
    <s v="plays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5-01-05T15:26:00"/>
    <n v="1470792982"/>
    <d v="2014-12-01T16:33:59"/>
    <x v="562"/>
    <x v="4"/>
    <b v="0"/>
    <n v="36"/>
    <b v="1"/>
    <s v="theater/plays"/>
    <n v="55.972222222222221"/>
    <x v="1"/>
    <s v="plays"/>
  </r>
  <r>
    <n v="1.1850000000000001"/>
    <n v="3595"/>
    <s v="The Flu Season"/>
    <s v="A new theatre company staging Will Eno's The Flu Season in Seattle"/>
    <n v="2600"/>
    <n v="3081"/>
    <x v="0"/>
    <s v="US"/>
    <s v="USD"/>
    <n v="1426229940"/>
    <d v="2016-09-03T20:36:22"/>
    <n v="1423959123"/>
    <d v="2016-08-09T20:36:22"/>
    <x v="385"/>
    <x v="3"/>
    <b v="0"/>
    <n v="62"/>
    <b v="1"/>
    <s v="theater/plays"/>
    <n v="49.693548387096776"/>
    <x v="1"/>
    <s v="plays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5-03-13T01:59:00"/>
    <n v="1407258582"/>
    <d v="2015-02-14T19:12:03"/>
    <x v="501"/>
    <x v="1"/>
    <b v="0"/>
    <n v="15"/>
    <b v="1"/>
    <s v="theater/plays"/>
    <n v="79"/>
    <x v="1"/>
    <s v="plays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4-08-26T12:09:42"/>
    <n v="1455717790"/>
    <d v="2014-08-05T12:09:42"/>
    <x v="176"/>
    <x v="4"/>
    <b v="0"/>
    <n v="33"/>
    <b v="1"/>
    <s v="theater/plays"/>
    <n v="77.727272727272734"/>
    <x v="1"/>
    <s v="plays"/>
  </r>
  <r>
    <n v="1.101"/>
    <n v="3598"/>
    <s v="Cinderella"/>
    <s v="River City Theatre Company needs your support as we embark on our thirteenth production, CINDERELLA!"/>
    <n v="1000"/>
    <n v="1101"/>
    <x v="0"/>
    <s v="US"/>
    <s v="USD"/>
    <n v="1409720340"/>
    <d v="2016-03-03T00:59:00"/>
    <n v="1408129822"/>
    <d v="2016-02-17T09:03:10"/>
    <x v="352"/>
    <x v="3"/>
    <b v="0"/>
    <n v="27"/>
    <b v="1"/>
    <s v="theater/plays"/>
    <n v="40.777777777777779"/>
    <x v="1"/>
    <s v="plays"/>
  </r>
  <r>
    <n v="2.02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4-09-02T23:59:00"/>
    <n v="1438715077"/>
    <d v="2014-08-15T14:10:22"/>
    <x v="185"/>
    <x v="4"/>
    <b v="0"/>
    <n v="17"/>
    <b v="1"/>
    <s v="theater/plays"/>
    <n v="59.411764705882355"/>
    <x v="1"/>
    <s v="plays"/>
  </r>
  <r>
    <n v="1.3"/>
    <n v="3600"/>
    <s v="Pariah"/>
    <s v="The First Play From The Man Who Brought You The Black James Bond!"/>
    <n v="10"/>
    <n v="13"/>
    <x v="0"/>
    <s v="US"/>
    <s v="USD"/>
    <n v="1476390164"/>
    <d v="2015-08-29T19:00:00"/>
    <n v="1473970964"/>
    <d v="2015-08-04T14:04:37"/>
    <x v="1564"/>
    <x v="1"/>
    <b v="0"/>
    <n v="4"/>
    <b v="1"/>
    <s v="theater/plays"/>
    <n v="3.25"/>
    <x v="1"/>
    <s v="plays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6-10-13T15:22:44"/>
    <n v="1418860682"/>
    <d v="2016-09-15T15:22:44"/>
    <x v="126"/>
    <x v="3"/>
    <b v="0"/>
    <n v="53"/>
    <b v="1"/>
    <s v="theater/plays"/>
    <n v="39.377358490566039"/>
    <x v="1"/>
    <s v="plays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5-01-16T18:58:02"/>
    <n v="1458336479"/>
    <d v="2014-12-17T18:58:02"/>
    <x v="556"/>
    <x v="4"/>
    <b v="0"/>
    <n v="49"/>
    <b v="1"/>
    <s v="theater/plays"/>
    <n v="81.673469387755105"/>
    <x v="1"/>
    <s v="plays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6-05-17T16:27:59"/>
    <n v="1444164280"/>
    <d v="2016-03-18T16:27:59"/>
    <x v="422"/>
    <x v="3"/>
    <b v="0"/>
    <n v="57"/>
    <b v="1"/>
    <s v="theater/plays"/>
    <n v="44.912280701754383"/>
    <x v="1"/>
    <s v="plays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5-11-05T16:44:40"/>
    <n v="1461370956"/>
    <d v="2015-10-06T15:44:40"/>
    <x v="473"/>
    <x v="1"/>
    <b v="0"/>
    <n v="69"/>
    <b v="1"/>
    <s v="theater/plays"/>
    <n v="49.05797101449275"/>
    <x v="1"/>
    <s v="plays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4-29T01:59:00"/>
    <n v="1452798126"/>
    <d v="2016-04-22T19:22:36"/>
    <x v="466"/>
    <x v="3"/>
    <b v="0"/>
    <n v="15"/>
    <b v="1"/>
    <s v="theater/plays"/>
    <n v="30.666666666666668"/>
    <x v="1"/>
    <s v="plays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2-13T14:02:06"/>
    <n v="1468593057"/>
    <d v="2016-01-14T14:02:06"/>
    <x v="208"/>
    <x v="3"/>
    <b v="0"/>
    <n v="64"/>
    <b v="1"/>
    <s v="theater/plays"/>
    <n v="61.0625"/>
    <x v="1"/>
    <s v="plays"/>
  </r>
  <r>
    <n v="1.0545454545454545"/>
    <n v="3607"/>
    <s v="E15 at The Pleasance and CPT"/>
    <s v="'E15' is a verbatim project that looks at the story of the Focus E15 Campaign"/>
    <n v="550"/>
    <n v="580"/>
    <x v="0"/>
    <s v="GB"/>
    <s v="GBP"/>
    <n v="1450137600"/>
    <d v="2016-08-14T09:30:57"/>
    <n v="1448924882"/>
    <d v="2016-07-15T09:30:57"/>
    <x v="190"/>
    <x v="3"/>
    <b v="0"/>
    <n v="20"/>
    <b v="1"/>
    <s v="theater/plays"/>
    <n v="29"/>
    <x v="1"/>
    <s v="plays"/>
  </r>
  <r>
    <n v="1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5-12-14T19:00:00"/>
    <n v="1463418090"/>
    <d v="2015-11-30T18:08:02"/>
    <x v="1321"/>
    <x v="1"/>
    <b v="0"/>
    <n v="27"/>
    <b v="1"/>
    <s v="theater/plays"/>
    <n v="29.62962962962963"/>
    <x v="1"/>
    <s v="plays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6-17T09:00:00"/>
    <n v="1456789685"/>
    <d v="2016-05-16T12:01:30"/>
    <x v="560"/>
    <x v="3"/>
    <b v="0"/>
    <n v="21"/>
    <b v="1"/>
    <s v="theater/plays"/>
    <n v="143.0952380952381"/>
    <x v="1"/>
    <s v="plays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6-03-30T17:48:05"/>
    <n v="1437214936"/>
    <d v="2016-02-29T18:48:05"/>
    <x v="201"/>
    <x v="3"/>
    <b v="0"/>
    <n v="31"/>
    <b v="1"/>
    <s v="theater/plays"/>
    <n v="52.354838709677416"/>
    <x v="1"/>
    <s v="plays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8-17T05:22:16"/>
    <n v="1425891201"/>
    <d v="2015-07-18T05:22:16"/>
    <x v="1562"/>
    <x v="1"/>
    <b v="0"/>
    <n v="51"/>
    <b v="1"/>
    <s v="theater/plays"/>
    <n v="66.666666666666671"/>
    <x v="1"/>
    <s v="plays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5-04-08T03:53:21"/>
    <n v="1401470811"/>
    <d v="2015-03-09T03:53:21"/>
    <x v="163"/>
    <x v="1"/>
    <b v="0"/>
    <n v="57"/>
    <b v="1"/>
    <s v="theater/plays"/>
    <n v="126.66666666666667"/>
    <x v="1"/>
    <s v="plays"/>
  </r>
  <r>
    <n v="1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09T12:26:51"/>
    <n v="1401372574"/>
    <d v="2014-05-30T12:26:51"/>
    <x v="40"/>
    <x v="4"/>
    <b v="0"/>
    <n v="20"/>
    <b v="1"/>
    <s v="theater/plays"/>
    <n v="62.5"/>
    <x v="1"/>
    <s v="plays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4-06-28T09:09:34"/>
    <n v="1432083616"/>
    <d v="2014-05-29T09:09:34"/>
    <x v="133"/>
    <x v="4"/>
    <b v="0"/>
    <n v="71"/>
    <b v="1"/>
    <s v="theater/plays"/>
    <n v="35.492957746478872"/>
    <x v="1"/>
    <s v="plays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06-18T20:00:16"/>
    <n v="1447164896"/>
    <d v="2015-05-19T20:00:16"/>
    <x v="512"/>
    <x v="1"/>
    <b v="0"/>
    <n v="72"/>
    <b v="1"/>
    <s v="theater/plays"/>
    <n v="37.083333333333336"/>
    <x v="1"/>
    <s v="plays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12-10T09:14:56"/>
    <n v="1424213264"/>
    <d v="2015-11-10T09:14:56"/>
    <x v="454"/>
    <x v="1"/>
    <b v="0"/>
    <n v="45"/>
    <b v="1"/>
    <s v="theater/plays"/>
    <n v="69.333333333333329"/>
    <x v="1"/>
    <s v="plays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5-03-19T16:47:44"/>
    <n v="1486996729"/>
    <d v="2015-02-17T17:47:44"/>
    <x v="137"/>
    <x v="1"/>
    <b v="0"/>
    <n v="51"/>
    <b v="1"/>
    <s v="theater/plays"/>
    <n v="17.254901960784313"/>
    <x v="1"/>
    <s v="plays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7-02-27T19:00:00"/>
    <n v="1430751850"/>
    <d v="2017-02-13T09:38:49"/>
    <x v="1104"/>
    <x v="2"/>
    <b v="0"/>
    <n v="56"/>
    <b v="1"/>
    <s v="theater/plays"/>
    <n v="36.071428571428569"/>
    <x v="1"/>
    <s v="plays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5-06-03T10:04:10"/>
    <n v="1476760226"/>
    <d v="2015-05-04T10:04:10"/>
    <x v="685"/>
    <x v="1"/>
    <b v="0"/>
    <n v="17"/>
    <b v="1"/>
    <s v="theater/plays"/>
    <n v="66.470588235294116"/>
    <x v="1"/>
    <s v="plays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6-11-19T17:00:00"/>
    <n v="1422916261"/>
    <d v="2016-10-17T22:10:26"/>
    <x v="756"/>
    <x v="3"/>
    <b v="0"/>
    <n v="197"/>
    <b v="1"/>
    <s v="theater/plays"/>
    <n v="56.065989847715734"/>
    <x v="1"/>
    <s v="plays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5-03-04T23:00:00"/>
    <n v="1473200844"/>
    <d v="2015-02-02T17:31:01"/>
    <x v="1179"/>
    <x v="1"/>
    <b v="0"/>
    <n v="70"/>
    <b v="1"/>
    <s v="theater/plays"/>
    <n v="47.028571428571432"/>
    <x v="1"/>
    <s v="plays"/>
  </r>
  <r>
    <n v="1.00099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6-09-30T16:00:00"/>
    <n v="1409030371"/>
    <d v="2016-09-06T17:27:24"/>
    <x v="762"/>
    <x v="3"/>
    <b v="0"/>
    <n v="21"/>
    <b v="1"/>
    <s v="theater/plays"/>
    <n v="47.666190476190479"/>
    <x v="1"/>
    <s v="plays"/>
  </r>
  <r>
    <n v="1.2"/>
    <n v="3623"/>
    <s v="Since I've Been Here"/>
    <s v="An original play exploring the complications of romantic relationships in all forms."/>
    <n v="2500"/>
    <n v="3000"/>
    <x v="0"/>
    <s v="US"/>
    <s v="USD"/>
    <n v="1406358000"/>
    <d v="2014-09-27T22:23:00"/>
    <n v="1404841270"/>
    <d v="2014-08-26T00:19:31"/>
    <x v="549"/>
    <x v="4"/>
    <b v="0"/>
    <n v="34"/>
    <b v="1"/>
    <s v="theater/plays"/>
    <n v="88.235294117647058"/>
    <x v="1"/>
    <s v="plays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4-07-26T02:00:00"/>
    <n v="1466793290"/>
    <d v="2014-07-08T12:41:10"/>
    <x v="4"/>
    <x v="4"/>
    <b v="0"/>
    <n v="39"/>
    <b v="1"/>
    <s v="theater/plays"/>
    <n v="80.717948717948715"/>
    <x v="1"/>
    <s v="plays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6-08-23T13:34:50"/>
    <n v="1433259577"/>
    <d v="2016-06-24T13:34:50"/>
    <x v="509"/>
    <x v="3"/>
    <b v="0"/>
    <n v="78"/>
    <b v="1"/>
    <s v="theater/plays"/>
    <n v="39.487179487179489"/>
    <x v="1"/>
    <s v="plays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5-07-02T10:39:37"/>
    <n v="1406390457"/>
    <d v="2015-06-02T10:39:37"/>
    <x v="463"/>
    <x v="1"/>
    <b v="0"/>
    <n v="48"/>
    <b v="1"/>
    <s v="theater/plays"/>
    <n v="84.854166666666671"/>
    <x v="1"/>
    <s v="plays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4-08-16T11:00:57"/>
    <n v="1459446487"/>
    <d v="2014-07-26T11:00:57"/>
    <x v="1311"/>
    <x v="4"/>
    <b v="0"/>
    <n v="29"/>
    <b v="1"/>
    <s v="theater/plays"/>
    <n v="68.965517241379317"/>
    <x v="1"/>
    <s v="plays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6-05-20T22:59:00"/>
    <n v="1444852796"/>
    <d v="2016-03-31T12:48:07"/>
    <x v="1119"/>
    <x v="3"/>
    <b v="0"/>
    <n v="0"/>
    <b v="0"/>
    <s v="theater/musical"/>
    <e v="#DIV/0!"/>
    <x v="1"/>
    <s v="musical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5-12-13T15:59:56"/>
    <n v="1457403364"/>
    <d v="2015-10-14T14:59:56"/>
    <x v="84"/>
    <x v="1"/>
    <b v="0"/>
    <n v="2"/>
    <b v="0"/>
    <s v="theater/musical"/>
    <n v="1"/>
    <x v="1"/>
    <s v="musical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6-05-05T12:00:00"/>
    <n v="1414700390"/>
    <d v="2016-03-07T21:16:04"/>
    <x v="1427"/>
    <x v="3"/>
    <b v="0"/>
    <n v="1"/>
    <b v="0"/>
    <s v="theater/musical"/>
    <n v="1"/>
    <x v="1"/>
    <s v="musical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11-29T16:19:50"/>
    <n v="1409335497"/>
    <d v="2014-10-30T15:19:50"/>
    <x v="1356"/>
    <x v="4"/>
    <b v="0"/>
    <n v="59"/>
    <b v="0"/>
    <s v="theater/musical"/>
    <n v="147.88135593220338"/>
    <x v="1"/>
    <s v="musical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09-22T22:59:00"/>
    <n v="1415053749"/>
    <d v="2014-08-29T13:04:57"/>
    <x v="1422"/>
    <x v="4"/>
    <b v="0"/>
    <n v="1"/>
    <b v="0"/>
    <s v="theater/musical"/>
    <n v="100"/>
    <x v="1"/>
    <s v="musical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4-11-23T17:29:09"/>
    <n v="1475765867"/>
    <d v="2014-11-03T17:29:09"/>
    <x v="505"/>
    <x v="4"/>
    <b v="0"/>
    <n v="31"/>
    <b v="0"/>
    <s v="theater/musical"/>
    <n v="56.838709677419352"/>
    <x v="1"/>
    <s v="musical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6-11-18T20:00:00"/>
    <n v="1480219174"/>
    <d v="2016-10-06T09:57:47"/>
    <x v="447"/>
    <x v="3"/>
    <b v="0"/>
    <n v="18"/>
    <b v="0"/>
    <s v="theater/musical"/>
    <n v="176.94444444444446"/>
    <x v="1"/>
    <s v="musical"/>
  </r>
  <r>
    <n v="0.36457142857142855"/>
    <n v="3635"/>
    <s v="Mary's Son"/>
    <s v="Mary's Son is a pop opera about Jesus and the hope he brings to all people."/>
    <n v="3500"/>
    <n v="1276"/>
    <x v="2"/>
    <s v="US"/>
    <s v="USD"/>
    <n v="1461186676"/>
    <d v="2017-01-13T22:59:00"/>
    <n v="1458594676"/>
    <d v="2016-11-26T22:59:34"/>
    <x v="1565"/>
    <x v="3"/>
    <b v="0"/>
    <n v="10"/>
    <b v="0"/>
    <s v="theater/musical"/>
    <n v="127.6"/>
    <x v="1"/>
    <s v="musical"/>
  </r>
  <r>
    <n v="0"/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6-04-20T16:11:16"/>
    <n v="1439224829"/>
    <d v="2016-03-21T16:11:16"/>
    <x v="497"/>
    <x v="3"/>
    <b v="0"/>
    <n v="0"/>
    <b v="0"/>
    <s v="theater/musical"/>
    <e v="#DIV/0!"/>
    <x v="1"/>
    <s v="musical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9-14T11:40:29"/>
    <n v="1417538935"/>
    <d v="2015-08-10T11:40:29"/>
    <x v="620"/>
    <x v="1"/>
    <b v="0"/>
    <n v="14"/>
    <b v="0"/>
    <s v="theater/musical"/>
    <n v="66.142857142857139"/>
    <x v="1"/>
    <s v="musical"/>
  </r>
  <r>
    <n v="6.545454545454546E-2"/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1-01T11:48:55"/>
    <n v="1424275732"/>
    <d v="2014-12-02T11:48:55"/>
    <x v="490"/>
    <x v="4"/>
    <b v="0"/>
    <n v="2"/>
    <b v="0"/>
    <s v="theater/musical"/>
    <n v="108"/>
    <x v="1"/>
    <s v="musical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5-04-19T10:08:52"/>
    <n v="1470672906"/>
    <d v="2015-02-18T11:08:52"/>
    <x v="1495"/>
    <x v="1"/>
    <b v="0"/>
    <n v="1"/>
    <b v="0"/>
    <s v="theater/musical"/>
    <n v="1"/>
    <x v="1"/>
    <s v="musical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6-10-07T10:11:00"/>
    <n v="1428691530"/>
    <d v="2016-08-08T11:15:06"/>
    <x v="1530"/>
    <x v="3"/>
    <b v="0"/>
    <n v="3"/>
    <b v="0"/>
    <s v="theater/musical"/>
    <n v="18.333333333333332"/>
    <x v="1"/>
    <s v="musical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5-05-10T13:45:30"/>
    <n v="1410966179"/>
    <d v="2015-04-10T13:45:30"/>
    <x v="885"/>
    <x v="1"/>
    <b v="0"/>
    <n v="0"/>
    <b v="0"/>
    <s v="theater/musical"/>
    <e v="#DIV/0!"/>
    <x v="1"/>
    <s v="musical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4-10-05T00:00:00"/>
    <n v="1445369727"/>
    <d v="2014-09-17T10:02:59"/>
    <x v="179"/>
    <x v="4"/>
    <b v="0"/>
    <n v="2"/>
    <b v="0"/>
    <s v="theater/musical"/>
    <n v="7.5"/>
    <x v="1"/>
    <s v="musical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30T12:00:00"/>
    <n v="1444274839"/>
    <d v="2015-10-20T14:35:27"/>
    <x v="319"/>
    <x v="1"/>
    <b v="0"/>
    <n v="0"/>
    <b v="0"/>
    <s v="theater/musical"/>
    <e v="#DIV/0!"/>
    <x v="1"/>
    <s v="musical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5-11-16T23:27:19"/>
    <n v="1454996887"/>
    <d v="2015-10-07T22:27:19"/>
    <x v="1532"/>
    <x v="1"/>
    <b v="0"/>
    <n v="12"/>
    <b v="0"/>
    <s v="theater/musical"/>
    <n v="68.416666666666671"/>
    <x v="1"/>
    <s v="musical"/>
  </r>
  <r>
    <n v="1E-3"/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03-07T23:59:00"/>
    <n v="1477178238"/>
    <d v="2016-02-09T00:48:07"/>
    <x v="877"/>
    <x v="3"/>
    <b v="0"/>
    <n v="1"/>
    <b v="0"/>
    <s v="theater/musical"/>
    <n v="1"/>
    <x v="1"/>
    <s v="musical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6-11-21T19:17:18"/>
    <n v="1431770802"/>
    <d v="2016-10-22T18:17:18"/>
    <x v="1566"/>
    <x v="3"/>
    <b v="0"/>
    <n v="8"/>
    <b v="0"/>
    <s v="theater/musical"/>
    <n v="60.125"/>
    <x v="1"/>
    <s v="musical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5-06-16T18:30:00"/>
    <n v="1471370327"/>
    <d v="2015-05-16T05:06:42"/>
    <x v="517"/>
    <x v="1"/>
    <b v="0"/>
    <n v="2"/>
    <b v="0"/>
    <s v="theater/musical"/>
    <n v="15"/>
    <x v="1"/>
    <s v="musical"/>
  </r>
  <r>
    <n v="1.003825"/>
    <n v="3648"/>
    <s v="Moth Theater Lives"/>
    <s v="Help Moth Live! Support Moth and its artist collective to achieve its 2014/15 season."/>
    <n v="40000"/>
    <n v="40153"/>
    <x v="0"/>
    <s v="US"/>
    <s v="USD"/>
    <n v="1412492445"/>
    <d v="2016-09-30T12:58:47"/>
    <n v="1409900445"/>
    <d v="2016-08-16T12:58:47"/>
    <x v="1567"/>
    <x v="3"/>
    <b v="0"/>
    <n v="73"/>
    <b v="1"/>
    <s v="theater/plays"/>
    <n v="550.04109589041093"/>
    <x v="1"/>
    <s v="plays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10-05T02:00:45"/>
    <n v="1400691994"/>
    <d v="2014-09-05T02:00:45"/>
    <x v="41"/>
    <x v="4"/>
    <b v="0"/>
    <n v="8"/>
    <b v="1"/>
    <s v="theater/plays"/>
    <n v="97.5"/>
    <x v="1"/>
    <s v="plays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4-06-16T12:06:34"/>
    <n v="1452598184"/>
    <d v="2014-05-21T12:06:34"/>
    <x v="328"/>
    <x v="4"/>
    <b v="0"/>
    <n v="17"/>
    <b v="1"/>
    <s v="theater/plays"/>
    <n v="29.411764705882351"/>
    <x v="1"/>
    <s v="plays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6-02-02T06:29:44"/>
    <n v="1404833442"/>
    <d v="2016-01-12T06:29:44"/>
    <x v="1306"/>
    <x v="3"/>
    <b v="0"/>
    <n v="9"/>
    <b v="1"/>
    <s v="theater/plays"/>
    <n v="57.777777777777779"/>
    <x v="1"/>
    <s v="plays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4-08-10T10:59:00"/>
    <n v="1471188502"/>
    <d v="2014-07-08T10:30:42"/>
    <x v="4"/>
    <x v="4"/>
    <b v="0"/>
    <n v="17"/>
    <b v="1"/>
    <s v="theater/plays"/>
    <n v="44.235294117647058"/>
    <x v="1"/>
    <s v="plays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6-08-24T22:59:00"/>
    <n v="1436172207"/>
    <d v="2016-08-14T10:28:22"/>
    <x v="1568"/>
    <x v="3"/>
    <b v="0"/>
    <n v="33"/>
    <b v="1"/>
    <s v="theater/plays"/>
    <n v="60.909090909090907"/>
    <x v="1"/>
    <s v="plays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5-08-05T03:43:27"/>
    <n v="1457690386"/>
    <d v="2015-07-06T03:43:27"/>
    <x v="165"/>
    <x v="1"/>
    <b v="0"/>
    <n v="38"/>
    <b v="1"/>
    <s v="theater/plays"/>
    <n v="68.84210526315789"/>
    <x v="1"/>
    <s v="plays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6-04-03T12:00:00"/>
    <n v="1434654998"/>
    <d v="2016-03-11T04:59:46"/>
    <x v="816"/>
    <x v="3"/>
    <b v="0"/>
    <n v="79"/>
    <b v="1"/>
    <s v="theater/plays"/>
    <n v="73.582278481012665"/>
    <x v="1"/>
    <s v="plays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5-07-18T01:59:00"/>
    <n v="1483393836"/>
    <d v="2015-06-18T14:16:38"/>
    <x v="477"/>
    <x v="1"/>
    <b v="0"/>
    <n v="46"/>
    <b v="1"/>
    <s v="theater/plays"/>
    <n v="115.02173913043478"/>
    <x v="1"/>
    <s v="plays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7-02-01T17:59:00"/>
    <n v="1462806419"/>
    <d v="2017-01-02T16:50:36"/>
    <x v="574"/>
    <x v="2"/>
    <b v="0"/>
    <n v="20"/>
    <b v="1"/>
    <s v="theater/plays"/>
    <n v="110.75"/>
    <x v="1"/>
    <s v="plays"/>
  </r>
  <r>
    <n v="1.0066666666666666"/>
    <n v="3658"/>
    <s v="Mr. Marmalade"/>
    <s v="Life is hard when your own imaginary friend can't make time for you."/>
    <n v="1500"/>
    <n v="1510"/>
    <x v="0"/>
    <s v="US"/>
    <s v="USD"/>
    <n v="1404273540"/>
    <d v="2016-06-01T16:42:00"/>
    <n v="1400272580"/>
    <d v="2016-05-09T10:06:59"/>
    <x v="1227"/>
    <x v="3"/>
    <b v="0"/>
    <n v="20"/>
    <b v="1"/>
    <s v="theater/plays"/>
    <n v="75.5"/>
    <x v="1"/>
    <s v="plays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4-07-01T22:59:00"/>
    <n v="1424414350"/>
    <d v="2014-05-16T15:36:20"/>
    <x v="828"/>
    <x v="4"/>
    <b v="0"/>
    <n v="13"/>
    <b v="1"/>
    <s v="theater/plays"/>
    <n v="235.46153846153845"/>
    <x v="1"/>
    <s v="plays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5-03-19T09:39:00"/>
    <n v="1417208925"/>
    <d v="2015-02-20T01:39:10"/>
    <x v="500"/>
    <x v="1"/>
    <b v="0"/>
    <n v="22"/>
    <b v="1"/>
    <s v="theater/plays"/>
    <n v="11.363636363636363"/>
    <x v="1"/>
    <s v="plays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4-12-23T16:08:45"/>
    <n v="1458336672"/>
    <d v="2014-11-28T16:08:45"/>
    <x v="42"/>
    <x v="4"/>
    <b v="0"/>
    <n v="36"/>
    <b v="1"/>
    <s v="theater/plays"/>
    <n v="92.5"/>
    <x v="1"/>
    <s v="plays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6-04-09T23:00:00"/>
    <n v="1425187014"/>
    <d v="2016-03-18T16:31:12"/>
    <x v="422"/>
    <x v="3"/>
    <b v="0"/>
    <n v="40"/>
    <b v="1"/>
    <s v="theater/plays"/>
    <n v="202.85"/>
    <x v="1"/>
    <s v="plays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5-03-30T23:16:54"/>
    <n v="1477133430"/>
    <d v="2015-03-01T00:16:54"/>
    <x v="934"/>
    <x v="1"/>
    <b v="0"/>
    <n v="9"/>
    <b v="1"/>
    <s v="theater/plays"/>
    <n v="26"/>
    <x v="1"/>
    <s v="plays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12-21T06:50:30"/>
    <n v="1464847089"/>
    <d v="2016-10-22T05:50:30"/>
    <x v="1566"/>
    <x v="3"/>
    <b v="0"/>
    <n v="19"/>
    <b v="1"/>
    <s v="theater/plays"/>
    <n v="46.05263157894737"/>
    <x v="1"/>
    <s v="plays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6-06-16T00:58:09"/>
    <n v="1445109822"/>
    <d v="2016-06-02T00:58:09"/>
    <x v="1159"/>
    <x v="3"/>
    <b v="0"/>
    <n v="14"/>
    <b v="1"/>
    <s v="theater/plays"/>
    <n v="51"/>
    <x v="1"/>
    <s v="plays"/>
  </r>
  <r>
    <n v="1"/>
    <n v="3666"/>
    <s v="Israel LÃ³pez @ Ojai Playwrights Conference"/>
    <s v="Artistic Internship @ Ojai Playwrights Conference"/>
    <n v="1200"/>
    <n v="1200"/>
    <x v="0"/>
    <s v="US"/>
    <s v="USD"/>
    <n v="1406185200"/>
    <d v="2015-10-28T14:54:00"/>
    <n v="1404337382"/>
    <d v="2015-10-17T14:23:42"/>
    <x v="1411"/>
    <x v="1"/>
    <b v="0"/>
    <n v="38"/>
    <b v="1"/>
    <s v="theater/plays"/>
    <n v="31.578947368421051"/>
    <x v="1"/>
    <s v="plays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4-07-24T02:00:00"/>
    <n v="1434669419"/>
    <d v="2014-07-02T16:43:02"/>
    <x v="1541"/>
    <x v="4"/>
    <b v="0"/>
    <n v="58"/>
    <b v="1"/>
    <s v="theater/plays"/>
    <n v="53.363965517241382"/>
    <x v="1"/>
    <s v="plays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18T18:16:59"/>
    <n v="1435670452"/>
    <d v="2015-06-18T18:16:59"/>
    <x v="477"/>
    <x v="1"/>
    <b v="0"/>
    <n v="28"/>
    <b v="1"/>
    <s v="theater/plays"/>
    <n v="36.964285714285715"/>
    <x v="1"/>
    <s v="plays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7-23T13:33:00"/>
    <n v="1431447137"/>
    <d v="2015-06-30T08:20:52"/>
    <x v="1039"/>
    <x v="1"/>
    <b v="0"/>
    <n v="17"/>
    <b v="1"/>
    <s v="theater/plays"/>
    <n v="81.294117647058826"/>
    <x v="1"/>
    <s v="plays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6-11T11:12:17"/>
    <n v="1431951611"/>
    <d v="2015-05-12T11:12:17"/>
    <x v="1221"/>
    <x v="1"/>
    <b v="0"/>
    <n v="12"/>
    <b v="1"/>
    <s v="theater/plays"/>
    <n v="20.083333333333332"/>
    <x v="1"/>
    <s v="plays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5-05-31T18:00:00"/>
    <n v="1404140667"/>
    <d v="2015-05-18T07:20:11"/>
    <x v="987"/>
    <x v="1"/>
    <b v="0"/>
    <n v="40"/>
    <b v="1"/>
    <s v="theater/plays"/>
    <n v="88.25"/>
    <x v="1"/>
    <s v="plays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7-20T22:59:00"/>
    <n v="1409179384"/>
    <d v="2014-06-30T10:04:27"/>
    <x v="1149"/>
    <x v="4"/>
    <b v="0"/>
    <n v="57"/>
    <b v="1"/>
    <s v="theater/plays"/>
    <n v="53.438596491228068"/>
    <x v="1"/>
    <s v="plays"/>
  </r>
  <r>
    <n v="1.13625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09-26T17:43:04"/>
    <n v="1412233497"/>
    <d v="2014-08-27T17:43:04"/>
    <x v="22"/>
    <x v="4"/>
    <b v="0"/>
    <n v="114"/>
    <b v="1"/>
    <s v="theater/plays"/>
    <n v="39.868421052631582"/>
    <x v="1"/>
    <s v="plays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4-11-05T07:52:00"/>
    <n v="1467752229"/>
    <d v="2014-10-02T02:04:57"/>
    <x v="653"/>
    <x v="4"/>
    <b v="0"/>
    <n v="31"/>
    <b v="1"/>
    <s v="theater/plays"/>
    <n v="145.16129032258064"/>
    <x v="1"/>
    <s v="plays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9-03T15:57:09"/>
    <n v="1462285182"/>
    <d v="2016-07-05T15:57:09"/>
    <x v="177"/>
    <x v="3"/>
    <b v="0"/>
    <n v="3"/>
    <b v="1"/>
    <s v="theater/plays"/>
    <n v="23.333333333333332"/>
    <x v="1"/>
    <s v="plays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6-05-15T18:00:00"/>
    <n v="1408995284"/>
    <d v="2016-05-03T09:19:42"/>
    <x v="1138"/>
    <x v="3"/>
    <b v="0"/>
    <n v="16"/>
    <b v="1"/>
    <s v="theater/plays"/>
    <n v="64.375"/>
    <x v="1"/>
    <s v="plays"/>
  </r>
  <r>
    <n v="1.0290416666666666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9-12T14:34:44"/>
    <n v="1402580818"/>
    <d v="2014-08-25T14:34:44"/>
    <x v="862"/>
    <x v="4"/>
    <b v="0"/>
    <n v="199"/>
    <b v="1"/>
    <s v="theater/plays"/>
    <n v="62.052763819095475"/>
    <x v="1"/>
    <s v="plays"/>
  </r>
  <r>
    <n v="1.0249999999999999"/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4-07-02T22:59:00"/>
    <n v="1430052298"/>
    <d v="2014-06-12T08:46:58"/>
    <x v="43"/>
    <x v="4"/>
    <b v="0"/>
    <n v="31"/>
    <b v="1"/>
    <s v="theater/plays"/>
    <n v="66.129032258064512"/>
    <x v="1"/>
    <s v="plays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5-05-31T07:44:58"/>
    <n v="1401214581"/>
    <d v="2015-04-26T07:44:58"/>
    <x v="1124"/>
    <x v="1"/>
    <b v="0"/>
    <n v="30"/>
    <b v="1"/>
    <s v="theater/plays"/>
    <n v="73.400000000000006"/>
    <x v="1"/>
    <s v="plays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4-06-30T23:59:00"/>
    <n v="1473850434"/>
    <d v="2014-05-27T13:16:21"/>
    <x v="86"/>
    <x v="4"/>
    <b v="0"/>
    <n v="34"/>
    <b v="1"/>
    <s v="theater/plays"/>
    <n v="99.5"/>
    <x v="1"/>
    <s v="plays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10-05T05:53:54"/>
    <n v="1452008290"/>
    <d v="2016-09-14T05:53:54"/>
    <x v="1130"/>
    <x v="3"/>
    <b v="0"/>
    <n v="18"/>
    <b v="1"/>
    <s v="theater/plays"/>
    <n v="62.166666666666664"/>
    <x v="1"/>
    <s v="plays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6-01-15T10:38:10"/>
    <n v="1399998418"/>
    <d v="2016-01-05T10:38:10"/>
    <x v="1240"/>
    <x v="3"/>
    <b v="0"/>
    <n v="67"/>
    <b v="1"/>
    <s v="theater/plays"/>
    <n v="62.328358208955223"/>
    <x v="1"/>
    <s v="plays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4-06-16T01:59:00"/>
    <n v="1474339696"/>
    <d v="2014-05-13T11:26:58"/>
    <x v="1020"/>
    <x v="4"/>
    <b v="0"/>
    <n v="66"/>
    <b v="1"/>
    <s v="theater/plays"/>
    <n v="58.787878787878789"/>
    <x v="1"/>
    <s v="plays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6-10-19T21:48:16"/>
    <n v="1438575586"/>
    <d v="2016-09-19T21:48:16"/>
    <x v="495"/>
    <x v="3"/>
    <b v="0"/>
    <n v="23"/>
    <b v="1"/>
    <s v="theater/plays"/>
    <n v="45.347826086956523"/>
    <x v="1"/>
    <s v="plays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5-09-01T23:19:46"/>
    <n v="1398348859"/>
    <d v="2015-08-02T23:19:46"/>
    <x v="712"/>
    <x v="1"/>
    <b v="0"/>
    <n v="126"/>
    <b v="1"/>
    <s v="theater/plays"/>
    <n v="41.944444444444443"/>
    <x v="1"/>
    <s v="plays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4-05-19T16:00:00"/>
    <n v="1439567660"/>
    <d v="2014-04-24T09:14:19"/>
    <x v="39"/>
    <x v="4"/>
    <b v="0"/>
    <n v="6"/>
    <b v="1"/>
    <s v="theater/plays"/>
    <n v="59.166666666666664"/>
    <x v="1"/>
    <s v="plays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5-08-28T22:59:00"/>
    <n v="1401254055"/>
    <d v="2015-08-14T10:54:20"/>
    <x v="57"/>
    <x v="1"/>
    <b v="0"/>
    <n v="25"/>
    <b v="1"/>
    <s v="theater/plays"/>
    <n v="200.49"/>
    <x v="1"/>
    <s v="plays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6-27T00:14:15"/>
    <n v="1404932004"/>
    <d v="2014-05-28T00:14:15"/>
    <x v="1429"/>
    <x v="4"/>
    <b v="0"/>
    <n v="39"/>
    <b v="1"/>
    <s v="theater/plays"/>
    <n v="83.974358974358978"/>
    <x v="1"/>
    <s v="plays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4-08-08T13:53:24"/>
    <n v="1432410639"/>
    <d v="2014-07-09T13:53:24"/>
    <x v="601"/>
    <x v="4"/>
    <b v="0"/>
    <n v="62"/>
    <b v="1"/>
    <s v="theater/plays"/>
    <n v="57.258064516129032"/>
    <x v="1"/>
    <s v="plays"/>
  </r>
  <r>
    <n v="1.2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5-06-21T17:25:00"/>
    <n v="1414506083"/>
    <d v="2015-05-23T14:50:39"/>
    <x v="169"/>
    <x v="1"/>
    <b v="0"/>
    <n v="31"/>
    <b v="1"/>
    <s v="theater/plays"/>
    <n v="58.064516129032256"/>
    <x v="1"/>
    <s v="plays"/>
  </r>
  <r>
    <n v="1.2796000000000001"/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4-11-27T10:21:23"/>
    <n v="1421426929"/>
    <d v="2014-10-28T09:21:23"/>
    <x v="584"/>
    <x v="4"/>
    <b v="0"/>
    <n v="274"/>
    <b v="1"/>
    <s v="theater/plays"/>
    <n v="186.80291970802921"/>
    <x v="1"/>
    <s v="plays"/>
  </r>
  <r>
    <n v="1.26"/>
    <n v="3692"/>
    <s v="An Evening With Durang"/>
    <s v="Help us independently produce two great comedies by Christopher Durang."/>
    <n v="1000"/>
    <n v="1260"/>
    <x v="0"/>
    <s v="US"/>
    <s v="USD"/>
    <n v="1411084800"/>
    <d v="2015-03-01T23:59:00"/>
    <n v="1410304179"/>
    <d v="2015-01-16T11:48:49"/>
    <x v="502"/>
    <x v="1"/>
    <b v="0"/>
    <n v="17"/>
    <b v="1"/>
    <s v="theater/plays"/>
    <n v="74.117647058823536"/>
    <x v="1"/>
    <s v="plays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4-09-18T19:00:00"/>
    <n v="1446352529"/>
    <d v="2014-09-09T18:09:39"/>
    <x v="548"/>
    <x v="4"/>
    <b v="0"/>
    <n v="14"/>
    <b v="1"/>
    <s v="theater/plays"/>
    <n v="30.714285714285715"/>
    <x v="1"/>
    <s v="plays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5-11-30T17:30:00"/>
    <n v="1461985967"/>
    <d v="2015-10-31T23:35:29"/>
    <x v="1569"/>
    <x v="1"/>
    <b v="0"/>
    <n v="60"/>
    <b v="1"/>
    <s v="theater/plays"/>
    <n v="62.666666666666664"/>
    <x v="1"/>
    <s v="plays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6-06-05T21:00:00"/>
    <n v="1419281610"/>
    <d v="2016-04-29T22:12:47"/>
    <x v="537"/>
    <x v="3"/>
    <b v="0"/>
    <n v="33"/>
    <b v="1"/>
    <s v="theater/plays"/>
    <n v="121.36363636363636"/>
    <x v="1"/>
    <s v="plays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1-11T15:53:30"/>
    <n v="1418654916"/>
    <d v="2014-12-22T15:53:30"/>
    <x v="50"/>
    <x v="4"/>
    <b v="0"/>
    <n v="78"/>
    <b v="1"/>
    <s v="theater/plays"/>
    <n v="39.743589743589745"/>
    <x v="1"/>
    <s v="plays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5-02-13T09:48:36"/>
    <n v="1461064248"/>
    <d v="2014-12-15T09:48:36"/>
    <x v="606"/>
    <x v="4"/>
    <b v="0"/>
    <n v="30"/>
    <b v="1"/>
    <s v="theater/plays"/>
    <n v="72"/>
    <x v="1"/>
    <s v="plays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5-10T06:10:48"/>
    <n v="1454354487"/>
    <d v="2016-04-19T06:10:48"/>
    <x v="233"/>
    <x v="3"/>
    <b v="0"/>
    <n v="136"/>
    <b v="1"/>
    <s v="theater/plays"/>
    <n v="40.632352941176471"/>
    <x v="1"/>
    <s v="plays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6-03-02T14:21:27"/>
    <n v="1410791216"/>
    <d v="2016-02-01T14:21:27"/>
    <x v="1454"/>
    <x v="3"/>
    <b v="0"/>
    <n v="40"/>
    <b v="1"/>
    <s v="theater/plays"/>
    <n v="63"/>
    <x v="1"/>
    <s v="plays"/>
  </r>
  <r>
    <n v="1.212"/>
    <n v="3700"/>
    <s v="Generations (Senior Project)"/>
    <s v="Help me produce the play I have written for my senior project!"/>
    <n v="500"/>
    <n v="606"/>
    <x v="0"/>
    <s v="US"/>
    <s v="USD"/>
    <n v="1412092800"/>
    <d v="2014-10-15T09:26:56"/>
    <n v="1409493800"/>
    <d v="2014-09-15T09:26:56"/>
    <x v="868"/>
    <x v="4"/>
    <b v="0"/>
    <n v="18"/>
    <b v="1"/>
    <s v="theater/plays"/>
    <n v="33.666666666666664"/>
    <x v="1"/>
    <s v="plays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4-09-30T11:00:00"/>
    <n v="1430830793"/>
    <d v="2014-08-31T09:03:20"/>
    <x v="127"/>
    <x v="4"/>
    <b v="0"/>
    <n v="39"/>
    <b v="1"/>
    <s v="theater/plays"/>
    <n v="38.589743589743591"/>
    <x v="1"/>
    <s v="plays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5-06-04T07:59:53"/>
    <n v="1464958484"/>
    <d v="2015-05-05T07:59:53"/>
    <x v="209"/>
    <x v="1"/>
    <b v="0"/>
    <n v="21"/>
    <b v="1"/>
    <s v="theater/plays"/>
    <n v="155.95238095238096"/>
    <x v="1"/>
    <s v="plays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7-10T17:59:00"/>
    <n v="1467720388"/>
    <d v="2016-06-03T07:54:44"/>
    <x v="983"/>
    <x v="3"/>
    <b v="0"/>
    <n v="30"/>
    <b v="1"/>
    <s v="theater/plays"/>
    <n v="43.2"/>
    <x v="1"/>
    <s v="plays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8-13T01:59:00"/>
    <n v="1459528394"/>
    <d v="2016-07-05T07:06:28"/>
    <x v="177"/>
    <x v="3"/>
    <b v="0"/>
    <n v="27"/>
    <b v="1"/>
    <s v="theater/plays"/>
    <n v="15.148518518518518"/>
    <x v="1"/>
    <s v="plays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6-05-31T11:33:14"/>
    <n v="1401714114"/>
    <d v="2016-04-01T11:33:14"/>
    <x v="32"/>
    <x v="3"/>
    <b v="0"/>
    <n v="35"/>
    <b v="1"/>
    <s v="theater/plays"/>
    <n v="83.571428571428569"/>
    <x v="1"/>
    <s v="plays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6-23T13:00:00"/>
    <n v="1409262949"/>
    <d v="2014-06-02T08:01:54"/>
    <x v="155"/>
    <x v="4"/>
    <b v="0"/>
    <n v="13"/>
    <b v="1"/>
    <s v="theater/plays"/>
    <n v="140"/>
    <x v="1"/>
    <s v="plays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4-09-12T16:55:49"/>
    <n v="1467335378"/>
    <d v="2014-08-28T16:55:49"/>
    <x v="1146"/>
    <x v="4"/>
    <b v="0"/>
    <n v="23"/>
    <b v="1"/>
    <s v="theater/plays"/>
    <n v="80.869565217391298"/>
    <x v="1"/>
    <s v="plays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6-07-22T00:26:00"/>
    <n v="1403234686"/>
    <d v="2016-06-30T20:09:38"/>
    <x v="1423"/>
    <x v="3"/>
    <b v="0"/>
    <n v="39"/>
    <b v="1"/>
    <s v="theater/plays"/>
    <n v="53.846153846153847"/>
    <x v="1"/>
    <s v="plays"/>
  </r>
  <r>
    <n v="1.0825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7-03T22:24:46"/>
    <n v="1401123546"/>
    <d v="2014-06-19T22:24:46"/>
    <x v="569"/>
    <x v="4"/>
    <b v="0"/>
    <n v="35"/>
    <b v="1"/>
    <s v="theater/plays"/>
    <n v="30.928571428571427"/>
    <x v="1"/>
    <s v="plays"/>
  </r>
  <r>
    <n v="1.4115384615384616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4-06-25T11:59:06"/>
    <n v="1425908988"/>
    <d v="2014-05-26T11:59:06"/>
    <x v="242"/>
    <x v="4"/>
    <b v="0"/>
    <n v="27"/>
    <b v="1"/>
    <s v="theater/plays"/>
    <n v="67.962962962962962"/>
    <x v="1"/>
    <s v="plays"/>
  </r>
  <r>
    <n v="1.1399999999999999"/>
    <n v="3711"/>
    <s v="The Youth Shakespeare Project 2014"/>
    <s v="Two teachers and twenty kids bring one of Shakespeare's plays to life!"/>
    <n v="500"/>
    <n v="570"/>
    <x v="0"/>
    <s v="US"/>
    <s v="USD"/>
    <n v="1402848000"/>
    <d v="2015-04-03T08:49:48"/>
    <n v="1400606573"/>
    <d v="2015-03-09T08:49:48"/>
    <x v="163"/>
    <x v="1"/>
    <b v="0"/>
    <n v="21"/>
    <b v="1"/>
    <s v="theater/plays"/>
    <n v="27.142857142857142"/>
    <x v="1"/>
    <s v="plays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4-06-15T11:00:00"/>
    <n v="1431230867"/>
    <d v="2014-05-20T12:22:53"/>
    <x v="11"/>
    <x v="4"/>
    <b v="0"/>
    <n v="104"/>
    <b v="1"/>
    <s v="theater/plays"/>
    <n v="110.86538461538461"/>
    <x v="1"/>
    <s v="plays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5-05-31T01:59:00"/>
    <n v="1463334166"/>
    <d v="2015-05-09T23:07:47"/>
    <x v="1570"/>
    <x v="1"/>
    <b v="0"/>
    <n v="19"/>
    <b v="1"/>
    <s v="theater/plays"/>
    <n v="106.84210526315789"/>
    <x v="1"/>
    <s v="plays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6-06-04T12:42:46"/>
    <n v="1429881667"/>
    <d v="2016-05-15T12:42:46"/>
    <x v="1133"/>
    <x v="3"/>
    <b v="0"/>
    <n v="97"/>
    <b v="1"/>
    <s v="theater/plays"/>
    <n v="105.51546391752578"/>
    <x v="1"/>
    <s v="plays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5-25T22:59:00"/>
    <n v="1422834819"/>
    <d v="2015-04-24T08:21:07"/>
    <x v="1522"/>
    <x v="1"/>
    <b v="0"/>
    <n v="27"/>
    <b v="1"/>
    <s v="theater/plays"/>
    <n v="132.96296296296296"/>
    <x v="1"/>
    <s v="plays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5-03-31T07:52:00"/>
    <n v="1450819109"/>
    <d v="2015-02-01T18:53:39"/>
    <x v="392"/>
    <x v="1"/>
    <b v="0"/>
    <n v="24"/>
    <b v="1"/>
    <s v="theater/plays"/>
    <n v="51.916666666666664"/>
    <x v="1"/>
    <s v="plays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6-01-21T16:18:29"/>
    <n v="1428526049"/>
    <d v="2015-12-22T16:18:29"/>
    <x v="72"/>
    <x v="1"/>
    <b v="0"/>
    <n v="13"/>
    <b v="1"/>
    <s v="theater/plays"/>
    <n v="310"/>
    <x v="1"/>
    <s v="plays"/>
  </r>
  <r>
    <n v="2.3940000000000001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5-09T15:47:29"/>
    <n v="1422465075"/>
    <d v="2015-04-08T15:47:29"/>
    <x v="515"/>
    <x v="1"/>
    <b v="0"/>
    <n v="46"/>
    <b v="1"/>
    <s v="theater/plays"/>
    <n v="26.021739130434781"/>
    <x v="1"/>
    <s v="plays"/>
  </r>
  <r>
    <n v="2.1"/>
    <n v="3719"/>
    <s v="Corium"/>
    <s v="A new piece of physical theatre about love, regret and longing."/>
    <n v="200"/>
    <n v="420"/>
    <x v="0"/>
    <s v="GB"/>
    <s v="GBP"/>
    <n v="1434994266"/>
    <d v="2015-02-27T12:11:15"/>
    <n v="1432402266"/>
    <d v="2015-01-28T12:11:15"/>
    <x v="37"/>
    <x v="1"/>
    <b v="0"/>
    <n v="4"/>
    <b v="1"/>
    <s v="theater/plays"/>
    <n v="105"/>
    <x v="1"/>
    <s v="plays"/>
  </r>
  <r>
    <n v="1.0451515151515152"/>
    <n v="3720"/>
    <s v="Lakotas and the American Theatre"/>
    <s v="Breaking the American Indian stereotype in the American Theatre."/>
    <n v="3300"/>
    <n v="3449"/>
    <x v="0"/>
    <s v="US"/>
    <s v="USD"/>
    <n v="1435881006"/>
    <d v="2015-06-22T12:31:06"/>
    <n v="1433980206"/>
    <d v="2015-05-23T12:31:06"/>
    <x v="169"/>
    <x v="1"/>
    <b v="0"/>
    <n v="40"/>
    <b v="1"/>
    <s v="theater/plays"/>
    <n v="86.224999999999994"/>
    <x v="1"/>
    <s v="plays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5-07-02T18:50:06"/>
    <n v="1413412084"/>
    <d v="2015-06-10T18:50:06"/>
    <x v="193"/>
    <x v="1"/>
    <b v="0"/>
    <n v="44"/>
    <b v="1"/>
    <s v="theater/plays"/>
    <n v="114.54545454545455"/>
    <x v="1"/>
    <s v="plays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4-11-05T18:28:04"/>
    <n v="1452614847"/>
    <d v="2014-10-15T17:28:04"/>
    <x v="478"/>
    <x v="4"/>
    <b v="0"/>
    <n v="35"/>
    <b v="1"/>
    <s v="theater/plays"/>
    <n v="47.657142857142858"/>
    <x v="1"/>
    <s v="plays"/>
  </r>
  <r>
    <n v="1.0204444444444445"/>
    <n v="3723"/>
    <s v="Beauty and the Beast"/>
    <s v="Saltmine Theatre Company present Beauty and the Beast:"/>
    <n v="4500"/>
    <n v="4592"/>
    <x v="0"/>
    <s v="GB"/>
    <s v="GBP"/>
    <n v="1417374262"/>
    <d v="2016-02-11T17:59:00"/>
    <n v="1414778662"/>
    <d v="2016-01-12T11:07:27"/>
    <x v="1306"/>
    <x v="3"/>
    <b v="0"/>
    <n v="63"/>
    <b v="1"/>
    <s v="theater/plays"/>
    <n v="72.888888888888886"/>
    <x v="1"/>
    <s v="plays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4-11-30T14:04:22"/>
    <n v="1459856860"/>
    <d v="2014-10-31T13:04:22"/>
    <x v="320"/>
    <x v="4"/>
    <b v="0"/>
    <n v="89"/>
    <b v="1"/>
    <s v="theater/plays"/>
    <n v="49.545505617977533"/>
    <x v="1"/>
    <s v="plays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5-04T18:00:00"/>
    <n v="1454366467"/>
    <d v="2016-04-05T06:47:40"/>
    <x v="1287"/>
    <x v="3"/>
    <b v="0"/>
    <n v="15"/>
    <b v="1"/>
    <s v="theater/plays"/>
    <n v="25.4"/>
    <x v="1"/>
    <s v="plays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2-18T16:30:00"/>
    <n v="1459567371"/>
    <d v="2016-02-01T17:41:07"/>
    <x v="1454"/>
    <x v="3"/>
    <b v="0"/>
    <n v="46"/>
    <b v="1"/>
    <s v="theater/plays"/>
    <n v="62.586956521739133"/>
    <x v="1"/>
    <s v="plays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04-29T16:00:00"/>
    <n v="1474273294"/>
    <d v="2016-04-01T22:22:51"/>
    <x v="32"/>
    <x v="3"/>
    <b v="0"/>
    <n v="33"/>
    <b v="1"/>
    <s v="theater/plays"/>
    <n v="61.060606060606062"/>
    <x v="1"/>
    <s v="plays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6-10-19T23:55:00"/>
    <n v="1437365176"/>
    <d v="2016-09-19T03:21:34"/>
    <x v="495"/>
    <x v="3"/>
    <b v="0"/>
    <n v="31"/>
    <b v="0"/>
    <s v="theater/plays"/>
    <n v="60.064516129032256"/>
    <x v="1"/>
    <s v="plays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8-18T23:06:16"/>
    <n v="1423198512"/>
    <d v="2015-07-19T23:06:16"/>
    <x v="1348"/>
    <x v="1"/>
    <b v="0"/>
    <n v="5"/>
    <b v="0"/>
    <s v="theater/plays"/>
    <n v="72.400000000000006"/>
    <x v="1"/>
    <s v="plays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3-22T22:55:12"/>
    <n v="1437236159"/>
    <d v="2015-02-05T23:55:12"/>
    <x v="955"/>
    <x v="1"/>
    <b v="0"/>
    <n v="1"/>
    <b v="0"/>
    <s v="theater/plays"/>
    <n v="100"/>
    <x v="1"/>
    <s v="plays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8-17T11:15:59"/>
    <n v="1418234646"/>
    <d v="2015-07-18T11:15:59"/>
    <x v="1562"/>
    <x v="1"/>
    <b v="0"/>
    <n v="12"/>
    <b v="0"/>
    <s v="theater/plays"/>
    <n v="51.666666666666664"/>
    <x v="1"/>
    <s v="plays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09T22:23:00"/>
    <n v="1416932133"/>
    <d v="2014-12-10T13:04:06"/>
    <x v="1571"/>
    <x v="4"/>
    <b v="0"/>
    <n v="4"/>
    <b v="0"/>
    <s v="theater/plays"/>
    <n v="32.75"/>
    <x v="1"/>
    <s v="plays"/>
  </r>
  <r>
    <n v="0"/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1-24T07:00:00"/>
    <n v="1428539708"/>
    <d v="2014-11-25T11:15:33"/>
    <x v="498"/>
    <x v="4"/>
    <b v="0"/>
    <n v="0"/>
    <b v="0"/>
    <s v="theater/plays"/>
    <e v="#DIV/0!"/>
    <x v="1"/>
    <s v="plays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4-18T17:30:00"/>
    <n v="1427405896"/>
    <d v="2015-04-08T19:35:08"/>
    <x v="515"/>
    <x v="1"/>
    <b v="0"/>
    <n v="7"/>
    <b v="0"/>
    <s v="theater/plays"/>
    <n v="61"/>
    <x v="1"/>
    <s v="plays"/>
  </r>
  <r>
    <n v="0.13333333333333333"/>
    <n v="3735"/>
    <s v="Women Beware Women"/>
    <s v="Young Actor's taking on a Jacobean tragedy. Family, betrayal, love, lust, sex and death."/>
    <n v="150"/>
    <n v="20"/>
    <x v="2"/>
    <s v="GB"/>
    <s v="GBP"/>
    <n v="1432831089"/>
    <d v="2015-05-25T16:38:16"/>
    <n v="1430239089"/>
    <d v="2015-03-26T16:38:16"/>
    <x v="56"/>
    <x v="1"/>
    <b v="0"/>
    <n v="2"/>
    <b v="0"/>
    <s v="theater/plays"/>
    <n v="10"/>
    <x v="1"/>
    <s v="plays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5-28T11:38:09"/>
    <n v="1423847093"/>
    <d v="2015-04-28T11:38:09"/>
    <x v="831"/>
    <x v="1"/>
    <b v="0"/>
    <n v="1"/>
    <b v="0"/>
    <s v="theater/plays"/>
    <n v="10"/>
    <x v="1"/>
    <s v="plays"/>
  </r>
  <r>
    <n v="0.21428571428571427"/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03-23T13:00:00"/>
    <n v="1445358903"/>
    <d v="2015-02-13T12:04:53"/>
    <x v="1230"/>
    <x v="1"/>
    <b v="0"/>
    <n v="4"/>
    <b v="0"/>
    <s v="theater/plays"/>
    <n v="37.5"/>
    <x v="1"/>
    <s v="plays"/>
  </r>
  <r>
    <n v="0.18"/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5-11-12T01:59:00"/>
    <n v="1403562705"/>
    <d v="2015-10-20T11:35:03"/>
    <x v="319"/>
    <x v="1"/>
    <b v="0"/>
    <n v="6"/>
    <b v="0"/>
    <s v="theater/plays"/>
    <n v="45"/>
    <x v="1"/>
    <s v="plays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4-07-15T17:00:00"/>
    <n v="1467024468"/>
    <d v="2014-06-23T17:31:45"/>
    <x v="578"/>
    <x v="4"/>
    <b v="0"/>
    <n v="8"/>
    <b v="0"/>
    <s v="theater/plays"/>
    <n v="100.625"/>
    <x v="1"/>
    <s v="plays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6-07-17T05:47:48"/>
    <n v="1405217355"/>
    <d v="2016-06-27T05:47:48"/>
    <x v="347"/>
    <x v="3"/>
    <b v="0"/>
    <n v="14"/>
    <b v="0"/>
    <s v="theater/plays"/>
    <n v="25.571428571428573"/>
    <x v="1"/>
    <s v="plays"/>
  </r>
  <r>
    <n v="0"/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4-08-11T20:53:58"/>
    <n v="1447797950"/>
    <d v="2014-07-12T21:09:15"/>
    <x v="547"/>
    <x v="4"/>
    <b v="0"/>
    <n v="0"/>
    <b v="0"/>
    <s v="theater/plays"/>
    <e v="#DIV/0!"/>
    <x v="1"/>
    <s v="plays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5-12-17T17:05:50"/>
    <n v="1407388144"/>
    <d v="2015-11-17T17:05:50"/>
    <x v="781"/>
    <x v="1"/>
    <b v="0"/>
    <n v="4"/>
    <b v="0"/>
    <s v="theater/plays"/>
    <n v="25"/>
    <x v="1"/>
    <s v="plays"/>
  </r>
  <r>
    <n v="0"/>
    <n v="3743"/>
    <s v="Down the Mississippi"/>
    <s v="I'm taking the Adventures of Huckleberry Finn puppet show down the Mississippi River!"/>
    <n v="2200"/>
    <n v="0"/>
    <x v="2"/>
    <s v="US"/>
    <s v="USD"/>
    <n v="1404406964"/>
    <d v="2014-09-06T00:09:04"/>
    <n v="1401814964"/>
    <d v="2014-08-07T00:09:04"/>
    <x v="1386"/>
    <x v="4"/>
    <b v="0"/>
    <n v="0"/>
    <b v="0"/>
    <s v="theater/plays"/>
    <e v="#DIV/0!"/>
    <x v="1"/>
    <s v="plays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3T12:02:44"/>
    <n v="1401823952"/>
    <d v="2014-06-03T12:02:44"/>
    <x v="7"/>
    <x v="4"/>
    <b v="0"/>
    <n v="0"/>
    <b v="0"/>
    <s v="theater/plays"/>
    <e v="#DIV/0!"/>
    <x v="1"/>
    <s v="plays"/>
  </r>
  <r>
    <n v="0.1"/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7-04T22:59:00"/>
    <n v="1405097102"/>
    <d v="2014-06-03T14:32:32"/>
    <x v="7"/>
    <x v="4"/>
    <b v="0"/>
    <n v="1"/>
    <b v="0"/>
    <s v="theater/plays"/>
    <n v="10"/>
    <x v="1"/>
    <s v="plays"/>
  </r>
  <r>
    <n v="2.3764705882352941E-2"/>
    <n v="3746"/>
    <s v="Stage Play Production - &quot;I Love You to Death&quot;"/>
    <s v="Generational curses CAN be broken...right?"/>
    <n v="8500"/>
    <n v="202"/>
    <x v="2"/>
    <s v="US"/>
    <s v="USD"/>
    <n v="1475918439"/>
    <d v="2014-08-10T11:45:02"/>
    <n v="1473326439"/>
    <d v="2014-07-11T11:45:02"/>
    <x v="527"/>
    <x v="4"/>
    <b v="0"/>
    <n v="1"/>
    <b v="0"/>
    <s v="theater/plays"/>
    <n v="202"/>
    <x v="1"/>
    <s v="plays"/>
  </r>
  <r>
    <n v="0.01"/>
    <n v="3747"/>
    <s v="Counting Stars"/>
    <s v="The world premiere of an astonishing new play by acclaimed writer Atiha Sen Gupta."/>
    <n v="2500"/>
    <n v="25"/>
    <x v="2"/>
    <s v="GB"/>
    <s v="GBP"/>
    <n v="1436137140"/>
    <d v="2016-10-08T04:20:39"/>
    <n v="1433833896"/>
    <d v="2016-09-08T04:20:39"/>
    <x v="1572"/>
    <x v="3"/>
    <b v="0"/>
    <n v="1"/>
    <b v="0"/>
    <s v="theater/plays"/>
    <n v="25"/>
    <x v="1"/>
    <s v="plays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5-07-05T17:59:00"/>
    <n v="1453827436"/>
    <d v="2015-06-09T02:11:36"/>
    <x v="207"/>
    <x v="1"/>
    <b v="0"/>
    <n v="52"/>
    <b v="1"/>
    <s v="theater/musical"/>
    <n v="99.538461538461533"/>
    <x v="1"/>
    <s v="musical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2-16T00:59:00"/>
    <n v="1459220588"/>
    <d v="2016-01-26T11:57:16"/>
    <x v="769"/>
    <x v="3"/>
    <b v="0"/>
    <n v="7"/>
    <b v="1"/>
    <s v="theater/musical"/>
    <n v="75"/>
    <x v="1"/>
    <s v="musical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6-04-28T22:59:00"/>
    <n v="1421105608"/>
    <d v="2016-03-28T22:03:08"/>
    <x v="45"/>
    <x v="3"/>
    <b v="0"/>
    <n v="28"/>
    <b v="1"/>
    <s v="theater/musical"/>
    <n v="215.25"/>
    <x v="1"/>
    <s v="musical"/>
  </r>
  <r>
    <n v="1.3260000000000001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5-02-10T02:59:00"/>
    <n v="1454460673"/>
    <d v="2015-01-12T18:33:28"/>
    <x v="797"/>
    <x v="1"/>
    <b v="0"/>
    <n v="11"/>
    <b v="1"/>
    <s v="theater/musical"/>
    <n v="120.54545454545455"/>
    <x v="1"/>
    <s v="musical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04-02T18:51:13"/>
    <n v="1473189335"/>
    <d v="2016-02-02T19:51:13"/>
    <x v="168"/>
    <x v="3"/>
    <b v="0"/>
    <n v="15"/>
    <b v="1"/>
    <s v="theater/musical"/>
    <n v="37.666666666666664"/>
    <x v="1"/>
    <s v="musical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6-10-16T16:00:00"/>
    <n v="1430768800"/>
    <d v="2016-09-06T14:15:35"/>
    <x v="762"/>
    <x v="3"/>
    <b v="0"/>
    <n v="30"/>
    <b v="1"/>
    <s v="theater/musical"/>
    <n v="172.23333333333332"/>
    <x v="1"/>
    <s v="musical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5-06-02T19:00:00"/>
    <n v="1403125737"/>
    <d v="2015-05-04T14:46:40"/>
    <x v="685"/>
    <x v="1"/>
    <b v="0"/>
    <n v="27"/>
    <b v="1"/>
    <s v="theater/musical"/>
    <n v="111.11111111111111"/>
    <x v="1"/>
    <s v="musical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4-07-25T23:59:00"/>
    <n v="1458161307"/>
    <d v="2014-06-18T16:08:57"/>
    <x v="1387"/>
    <x v="4"/>
    <b v="0"/>
    <n v="28"/>
    <b v="1"/>
    <s v="theater/musical"/>
    <n v="25.464285714285715"/>
    <x v="1"/>
    <s v="musical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6-04-15T15:48:27"/>
    <n v="1399923198"/>
    <d v="2016-03-16T15:48:27"/>
    <x v="919"/>
    <x v="3"/>
    <b v="0"/>
    <n v="17"/>
    <b v="1"/>
    <s v="theater/musical"/>
    <n v="267.64705882352939"/>
    <x v="1"/>
    <s v="musical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06-11T14:33:18"/>
    <n v="1415737515"/>
    <d v="2014-05-12T14:33:18"/>
    <x v="835"/>
    <x v="4"/>
    <b v="0"/>
    <n v="50"/>
    <b v="1"/>
    <s v="theater/musical"/>
    <n v="75.959999999999994"/>
    <x v="1"/>
    <s v="musical"/>
  </r>
  <r>
    <n v="1.0233333333333334"/>
    <n v="3758"/>
    <s v="Luigi's Ladies"/>
    <s v="LUIGI'S LADIES: an original one-woman musical comedy"/>
    <n v="1500"/>
    <n v="1535"/>
    <x v="0"/>
    <s v="US"/>
    <s v="USD"/>
    <n v="1400475600"/>
    <d v="2014-12-01T15:25:15"/>
    <n v="1397819938"/>
    <d v="2014-11-11T15:25:15"/>
    <x v="787"/>
    <x v="4"/>
    <b v="0"/>
    <n v="26"/>
    <b v="1"/>
    <s v="theater/musical"/>
    <n v="59.03846153846154"/>
    <x v="1"/>
    <s v="musical"/>
  </r>
  <r>
    <n v="1.1024425000000002"/>
    <n v="3759"/>
    <s v="Pared Down Productions"/>
    <s v="A production company specializing in small-scale musicals"/>
    <n v="4000"/>
    <n v="4409.7700000000004"/>
    <x v="0"/>
    <s v="US"/>
    <s v="USD"/>
    <n v="1440556553"/>
    <d v="2014-05-19T00:00:00"/>
    <n v="1435372553"/>
    <d v="2014-04-18T06:18:58"/>
    <x v="1439"/>
    <x v="4"/>
    <b v="0"/>
    <n v="88"/>
    <b v="1"/>
    <s v="theater/musical"/>
    <n v="50.111022727272733"/>
    <x v="1"/>
    <s v="musical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5-08-25T21:35:53"/>
    <n v="1397133386"/>
    <d v="2015-06-26T21:35:53"/>
    <x v="743"/>
    <x v="1"/>
    <b v="0"/>
    <n v="91"/>
    <b v="1"/>
    <s v="theater/musical"/>
    <n v="55.502967032967035"/>
    <x v="1"/>
    <s v="musical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4-05-05T07:36:26"/>
    <n v="1434625937"/>
    <d v="2014-04-10T07:36:26"/>
    <x v="823"/>
    <x v="4"/>
    <b v="0"/>
    <n v="3"/>
    <b v="1"/>
    <s v="theater/musical"/>
    <n v="166.66666666666666"/>
    <x v="1"/>
    <s v="musical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10T18:00:00"/>
    <n v="1436383889"/>
    <d v="2015-06-18T06:12:17"/>
    <x v="477"/>
    <x v="1"/>
    <b v="0"/>
    <n v="28"/>
    <b v="1"/>
    <s v="theater/musical"/>
    <n v="47.428571428571431"/>
    <x v="1"/>
    <s v="musical"/>
  </r>
  <r>
    <n v="1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8-02T14:31:29"/>
    <n v="1425319226"/>
    <d v="2015-07-08T14:31:29"/>
    <x v="895"/>
    <x v="1"/>
    <b v="0"/>
    <n v="77"/>
    <b v="1"/>
    <s v="theater/musical"/>
    <n v="64.935064935064929"/>
    <x v="1"/>
    <s v="musical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5-04-01T12:00:26"/>
    <n v="1462824832"/>
    <d v="2015-03-02T13:00:26"/>
    <x v="419"/>
    <x v="1"/>
    <b v="0"/>
    <n v="27"/>
    <b v="1"/>
    <s v="theater/musical"/>
    <n v="55.555555555555557"/>
    <x v="1"/>
    <s v="musical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6-05-28T19:36:00"/>
    <n v="1404153482"/>
    <d v="2016-05-09T15:13:52"/>
    <x v="1227"/>
    <x v="3"/>
    <b v="0"/>
    <n v="107"/>
    <b v="1"/>
    <s v="theater/musical"/>
    <n v="74.224299065420567"/>
    <x v="1"/>
    <s v="musical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30T13:38:02"/>
    <n v="1401336045"/>
    <d v="2014-06-30T13:38:02"/>
    <x v="1149"/>
    <x v="4"/>
    <b v="0"/>
    <n v="96"/>
    <b v="1"/>
    <s v="theater/musical"/>
    <n v="106.9271875"/>
    <x v="1"/>
    <s v="musical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4-07-02T23:00:45"/>
    <n v="1423960097"/>
    <d v="2014-05-28T23:00:45"/>
    <x v="1429"/>
    <x v="4"/>
    <b v="0"/>
    <n v="56"/>
    <b v="1"/>
    <s v="theater/musical"/>
    <n v="41.696428571428569"/>
    <x v="1"/>
    <s v="musical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5-02-28T23:59:00"/>
    <n v="1400002090"/>
    <d v="2015-02-14T19:28:17"/>
    <x v="501"/>
    <x v="1"/>
    <b v="0"/>
    <n v="58"/>
    <b v="1"/>
    <s v="theater/musical"/>
    <n v="74.243275862068955"/>
    <x v="1"/>
    <s v="musical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4-06-12T12:28:10"/>
    <n v="1458138079"/>
    <d v="2014-05-13T12:28:10"/>
    <x v="1020"/>
    <x v="4"/>
    <b v="0"/>
    <n v="15"/>
    <b v="1"/>
    <s v="theater/musical"/>
    <n v="73.333333333333329"/>
    <x v="1"/>
    <s v="musical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6-04-15T09:21:19"/>
    <n v="1431642010"/>
    <d v="2016-03-16T09:21:19"/>
    <x v="919"/>
    <x v="3"/>
    <b v="0"/>
    <n v="20"/>
    <b v="1"/>
    <s v="theater/musical"/>
    <n v="100"/>
    <x v="1"/>
    <s v="musical"/>
  </r>
  <r>
    <n v="1.46"/>
    <n v="3771"/>
    <s v="COME OUT SWINGIN'!"/>
    <s v="I would like to make a demo recording of six songs from COME OUT SWINGIN'!"/>
    <n v="1000"/>
    <n v="1460"/>
    <x v="0"/>
    <s v="US"/>
    <s v="USD"/>
    <n v="1463529600"/>
    <d v="2015-06-13T17:20:10"/>
    <n v="1462307652"/>
    <d v="2015-05-14T17:20:10"/>
    <x v="496"/>
    <x v="1"/>
    <b v="0"/>
    <n v="38"/>
    <b v="1"/>
    <s v="theater/musical"/>
    <n v="38.421052631578945"/>
    <x v="1"/>
    <s v="musical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05-17T19:00:00"/>
    <n v="1478616506"/>
    <d v="2016-05-03T15:34:12"/>
    <x v="1138"/>
    <x v="3"/>
    <b v="0"/>
    <n v="33"/>
    <b v="1"/>
    <s v="theater/musical"/>
    <n v="166.96969696969697"/>
    <x v="1"/>
    <s v="musical"/>
  </r>
  <r>
    <n v="1.0820000000000001"/>
    <n v="3773"/>
    <s v="Dundee: A Hip-Hopera"/>
    <s v="A dramatic hip-hopera, inspired from monologues written by the performers."/>
    <n v="5000"/>
    <n v="5410"/>
    <x v="0"/>
    <s v="US"/>
    <s v="USD"/>
    <n v="1479175680"/>
    <d v="2016-11-29T01:00:00"/>
    <n v="1476317247"/>
    <d v="2016-11-08T09:48:26"/>
    <x v="1313"/>
    <x v="3"/>
    <b v="0"/>
    <n v="57"/>
    <b v="1"/>
    <s v="theater/musical"/>
    <n v="94.912280701754383"/>
    <x v="1"/>
    <s v="musical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6-11-14T21:08:00"/>
    <n v="1427223655"/>
    <d v="2016-10-12T19:07:27"/>
    <x v="1350"/>
    <x v="3"/>
    <b v="0"/>
    <n v="25"/>
    <b v="1"/>
    <s v="theater/musical"/>
    <n v="100"/>
    <x v="1"/>
    <s v="musical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14:00:55"/>
    <n v="1426199843"/>
    <d v="2015-03-24T14:00:55"/>
    <x v="525"/>
    <x v="1"/>
    <b v="0"/>
    <n v="14"/>
    <b v="1"/>
    <s v="theater/musical"/>
    <n v="143.21428571428572"/>
    <x v="1"/>
    <s v="musical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5-04-08T23:00:00"/>
    <n v="1403599778"/>
    <d v="2015-03-12T17:37:23"/>
    <x v="539"/>
    <x v="1"/>
    <b v="0"/>
    <n v="94"/>
    <b v="1"/>
    <s v="theater/musical"/>
    <n v="90.819148936170208"/>
    <x v="1"/>
    <s v="musical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7-31T20:00:00"/>
    <n v="1409884821"/>
    <d v="2014-06-24T03:49:38"/>
    <x v="1022"/>
    <x v="4"/>
    <b v="0"/>
    <n v="59"/>
    <b v="1"/>
    <s v="theater/musical"/>
    <n v="48.542372881355931"/>
    <x v="1"/>
    <s v="musical"/>
  </r>
  <r>
    <n v="1.0504166666666668"/>
    <n v="3778"/>
    <s v="Give a Puppet a Hand"/>
    <s v="Sponsor an AVENUE Q puppet for The Barn Players April 2015 production."/>
    <n v="2400"/>
    <n v="2521"/>
    <x v="0"/>
    <s v="US"/>
    <s v="USD"/>
    <n v="1423942780"/>
    <d v="2014-09-26T23:00:00"/>
    <n v="1418758780"/>
    <d v="2014-09-04T21:40:21"/>
    <x v="1573"/>
    <x v="4"/>
    <b v="0"/>
    <n v="36"/>
    <b v="1"/>
    <s v="theater/musical"/>
    <n v="70.027777777777771"/>
    <x v="1"/>
    <s v="musical"/>
  </r>
  <r>
    <n v="1.0398000000000001"/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5-02-14T14:39:40"/>
    <n v="1456421940"/>
    <d v="2014-12-16T14:39:40"/>
    <x v="23"/>
    <x v="4"/>
    <b v="0"/>
    <n v="115"/>
    <b v="1"/>
    <s v="theater/musical"/>
    <n v="135.62608695652173"/>
    <x v="1"/>
    <s v="musical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6-03-26T11:39:00"/>
    <n v="1433999785"/>
    <d v="2016-02-25T12:39:00"/>
    <x v="335"/>
    <x v="3"/>
    <b v="0"/>
    <n v="30"/>
    <b v="1"/>
    <s v="theater/musical"/>
    <n v="100"/>
    <x v="1"/>
    <s v="musical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5-07-13T15:06:00"/>
    <n v="1408050685"/>
    <d v="2015-06-11T00:16:25"/>
    <x v="1268"/>
    <x v="1"/>
    <b v="0"/>
    <n v="52"/>
    <b v="1"/>
    <s v="theater/musical"/>
    <n v="94.90384615384616"/>
    <x v="1"/>
    <s v="musical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4-09-08T16:11:25"/>
    <n v="1466887297"/>
    <d v="2014-08-14T16:11:25"/>
    <x v="542"/>
    <x v="4"/>
    <b v="0"/>
    <n v="27"/>
    <b v="1"/>
    <s v="theater/musical"/>
    <n v="75.370370370370367"/>
    <x v="1"/>
    <s v="musical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7-24T18:00:00"/>
    <n v="1455938520"/>
    <d v="2016-06-25T15:41:37"/>
    <x v="1574"/>
    <x v="3"/>
    <b v="0"/>
    <n v="24"/>
    <b v="1"/>
    <s v="theater/musical"/>
    <n v="64.458333333333329"/>
    <x v="1"/>
    <s v="musical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3-15T11:00:00"/>
    <n v="1465601532"/>
    <d v="2016-02-19T22:22:00"/>
    <x v="875"/>
    <x v="3"/>
    <b v="0"/>
    <n v="10"/>
    <b v="1"/>
    <s v="theater/musical"/>
    <n v="115"/>
    <x v="1"/>
    <s v="musical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7-10T18:32:12"/>
    <n v="1467040769"/>
    <d v="2016-06-10T18:32:12"/>
    <x v="1502"/>
    <x v="3"/>
    <b v="0"/>
    <n v="30"/>
    <b v="1"/>
    <s v="theater/musical"/>
    <n v="100.5"/>
    <x v="1"/>
    <s v="musical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8-02T05:03:00"/>
    <n v="1461718475"/>
    <d v="2016-06-27T10:19:29"/>
    <x v="347"/>
    <x v="3"/>
    <b v="0"/>
    <n v="71"/>
    <b v="1"/>
    <s v="theater/musical"/>
    <n v="93.774647887323937"/>
    <x v="1"/>
    <s v="musical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6-05-26T19:54:35"/>
    <n v="1434113406"/>
    <d v="2016-04-26T19:54:35"/>
    <x v="990"/>
    <x v="3"/>
    <b v="0"/>
    <n v="10"/>
    <b v="1"/>
    <s v="theater/musical"/>
    <n v="35.1"/>
    <x v="1"/>
    <s v="musical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07-10T22:59:00"/>
    <n v="1448469719"/>
    <d v="2015-06-12T07:50:06"/>
    <x v="1216"/>
    <x v="1"/>
    <b v="0"/>
    <n v="1"/>
    <b v="0"/>
    <s v="theater/musical"/>
    <n v="500"/>
    <x v="1"/>
    <s v="musical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12-23T11:18:00"/>
    <n v="1431630618"/>
    <d v="2015-11-25T11:41:59"/>
    <x v="53"/>
    <x v="1"/>
    <b v="0"/>
    <n v="4"/>
    <b v="0"/>
    <s v="theater/musical"/>
    <n v="29"/>
    <x v="1"/>
    <s v="musical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5-06-15T14:10:18"/>
    <n v="1477238423"/>
    <d v="2015-05-14T14:10:18"/>
    <x v="496"/>
    <x v="1"/>
    <b v="0"/>
    <n v="0"/>
    <b v="0"/>
    <s v="theater/musical"/>
    <e v="#DIV/0!"/>
    <x v="1"/>
    <s v="musical"/>
  </r>
  <r>
    <n v="0"/>
    <n v="3791"/>
    <s v="Spin! at The Cumming Playhouse"/>
    <s v="Spin! is an original musical comedy-drama presented by Blue Palm Productions."/>
    <n v="1500"/>
    <n v="0"/>
    <x v="2"/>
    <s v="US"/>
    <s v="USD"/>
    <n v="1404664592"/>
    <d v="2016-11-22T12:00:23"/>
    <n v="1399480592"/>
    <d v="2016-10-23T11:00:23"/>
    <x v="1575"/>
    <x v="3"/>
    <b v="0"/>
    <n v="0"/>
    <b v="0"/>
    <s v="theater/musical"/>
    <e v="#DIV/0!"/>
    <x v="1"/>
    <s v="musical"/>
  </r>
  <r>
    <n v="2.8E-3"/>
    <n v="3792"/>
    <s v="BorikÃ©n: The Show"/>
    <s v="A cultural and historic journey through Puerto Rico's music and dance!"/>
    <n v="12500"/>
    <n v="35"/>
    <x v="2"/>
    <s v="US"/>
    <s v="USD"/>
    <n v="1436957022"/>
    <d v="2014-07-06T11:36:32"/>
    <n v="1434365022"/>
    <d v="2014-05-07T11:36:32"/>
    <x v="912"/>
    <x v="4"/>
    <b v="0"/>
    <n v="2"/>
    <b v="0"/>
    <s v="theater/musical"/>
    <n v="17.5"/>
    <x v="1"/>
    <s v="musical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5-07-15T05:43:42"/>
    <n v="1416954729"/>
    <d v="2015-06-15T05:43:42"/>
    <x v="867"/>
    <x v="1"/>
    <b v="0"/>
    <n v="24"/>
    <b v="0"/>
    <s v="theater/musical"/>
    <n v="174"/>
    <x v="1"/>
    <s v="musical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4-12-16T17:32:09"/>
    <n v="1431093354"/>
    <d v="2014-11-25T17:32:09"/>
    <x v="498"/>
    <x v="4"/>
    <b v="0"/>
    <n v="1"/>
    <b v="0"/>
    <s v="theater/musical"/>
    <n v="50"/>
    <x v="1"/>
    <s v="musical"/>
  </r>
  <r>
    <n v="1.6666666666666666E-2"/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6-07T08:55:54"/>
    <n v="1437042490"/>
    <d v="2015-05-08T08:55:54"/>
    <x v="883"/>
    <x v="1"/>
    <b v="0"/>
    <n v="2"/>
    <b v="0"/>
    <s v="theater/musical"/>
    <n v="5"/>
    <x v="1"/>
    <s v="musical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5-08-28T17:30:00"/>
    <n v="1479170556"/>
    <d v="2015-07-16T05:28:10"/>
    <x v="1449"/>
    <x v="1"/>
    <b v="0"/>
    <n v="1"/>
    <b v="0"/>
    <s v="theater/musical"/>
    <n v="1"/>
    <x v="1"/>
    <s v="musical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7-01-13T19:42:36"/>
    <n v="1426972165"/>
    <d v="2016-11-14T19:42:36"/>
    <x v="296"/>
    <x v="3"/>
    <b v="0"/>
    <n v="37"/>
    <b v="0"/>
    <s v="theater/musical"/>
    <n v="145.40540540540542"/>
    <x v="1"/>
    <s v="musical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5-04-20T16:09:25"/>
    <n v="1405099248"/>
    <d v="2015-03-21T16:09:25"/>
    <x v="1576"/>
    <x v="1"/>
    <b v="0"/>
    <n v="5"/>
    <b v="0"/>
    <s v="theater/musical"/>
    <n v="205"/>
    <x v="1"/>
    <s v="musical"/>
  </r>
  <r>
    <n v="4.02E-2"/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4-08-10T12:20:48"/>
    <n v="1455142843"/>
    <d v="2014-07-11T12:20:48"/>
    <x v="527"/>
    <x v="4"/>
    <b v="0"/>
    <n v="4"/>
    <b v="0"/>
    <s v="theater/musical"/>
    <n v="100.5"/>
    <x v="1"/>
    <s v="musical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6-03-11T17:20:43"/>
    <n v="1418146883"/>
    <d v="2016-02-10T17:20:43"/>
    <x v="948"/>
    <x v="3"/>
    <b v="0"/>
    <n v="16"/>
    <b v="0"/>
    <s v="theater/musical"/>
    <n v="55.0625"/>
    <x v="1"/>
    <s v="musical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10T23:59:00"/>
    <n v="1417536816"/>
    <d v="2014-12-09T12:41:23"/>
    <x v="1347"/>
    <x v="4"/>
    <b v="0"/>
    <n v="9"/>
    <b v="0"/>
    <s v="theater/musical"/>
    <n v="47.333333333333336"/>
    <x v="1"/>
    <s v="musical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01-02T11:13:36"/>
    <n v="1442890906"/>
    <d v="2014-12-02T11:13:36"/>
    <x v="490"/>
    <x v="4"/>
    <b v="0"/>
    <n v="0"/>
    <b v="0"/>
    <s v="theater/musical"/>
    <e v="#DIV/0!"/>
    <x v="1"/>
    <s v="musical"/>
  </r>
  <r>
    <n v="0.19650000000000001"/>
    <n v="3803"/>
    <s v="Benjamin Button the Musical Concept Album"/>
    <s v="A fully orchestrated concept album of Benjamin Button the Musical!"/>
    <n v="12000"/>
    <n v="2358"/>
    <x v="2"/>
    <s v="US"/>
    <s v="USD"/>
    <n v="1457133568"/>
    <d v="2015-10-21T22:01:46"/>
    <n v="1454541568"/>
    <d v="2015-09-21T22:01:46"/>
    <x v="486"/>
    <x v="1"/>
    <b v="0"/>
    <n v="40"/>
    <b v="0"/>
    <s v="theater/musical"/>
    <n v="58.95"/>
    <x v="1"/>
    <s v="musical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3-04T18:19:28"/>
    <n v="1465172024"/>
    <d v="2016-02-03T18:19:28"/>
    <x v="1048"/>
    <x v="3"/>
    <b v="0"/>
    <n v="0"/>
    <b v="0"/>
    <s v="theater/musical"/>
    <e v="#DIV/0!"/>
    <x v="1"/>
    <s v="musical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6-07-31T02:00:00"/>
    <n v="1406668640"/>
    <d v="2016-06-05T19:13:44"/>
    <x v="379"/>
    <x v="3"/>
    <b v="0"/>
    <n v="2"/>
    <b v="0"/>
    <s v="theater/musical"/>
    <n v="1.5"/>
    <x v="1"/>
    <s v="musical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9-27T16:17:20"/>
    <n v="1402294381"/>
    <d v="2014-07-29T16:17:20"/>
    <x v="807"/>
    <x v="4"/>
    <b v="0"/>
    <n v="1"/>
    <b v="0"/>
    <s v="theater/musical"/>
    <n v="5"/>
    <x v="1"/>
    <s v="musical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4-06-29T01:13:01"/>
    <n v="1427492939"/>
    <d v="2014-06-09T01:13:01"/>
    <x v="431"/>
    <x v="4"/>
    <b v="0"/>
    <n v="9"/>
    <b v="0"/>
    <s v="theater/musical"/>
    <n v="50.555555555555557"/>
    <x v="1"/>
    <s v="musical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03T16:48:59"/>
    <n v="1424775219"/>
    <d v="2015-03-27T16:48:59"/>
    <x v="559"/>
    <x v="1"/>
    <b v="0"/>
    <n v="24"/>
    <b v="1"/>
    <s v="theater/plays"/>
    <n v="41.666666666666664"/>
    <x v="1"/>
    <s v="plays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5-04-25T04:53:39"/>
    <n v="1402403907"/>
    <d v="2015-02-24T05:53:39"/>
    <x v="1343"/>
    <x v="1"/>
    <b v="0"/>
    <n v="38"/>
    <b v="1"/>
    <s v="theater/plays"/>
    <n v="53.289473684210527"/>
    <x v="1"/>
    <s v="plays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4-07-30T18:00:00"/>
    <n v="1424377358"/>
    <d v="2014-06-10T07:38:27"/>
    <x v="408"/>
    <x v="4"/>
    <b v="0"/>
    <n v="26"/>
    <b v="1"/>
    <s v="theater/plays"/>
    <n v="70.230769230769226"/>
    <x v="1"/>
    <s v="plays"/>
  </r>
  <r>
    <n v="3.3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5-03-21T14:22:38"/>
    <n v="1461769373"/>
    <d v="2015-02-19T15:22:38"/>
    <x v="1452"/>
    <x v="1"/>
    <b v="0"/>
    <n v="19"/>
    <b v="1"/>
    <s v="theater/plays"/>
    <n v="43.421052631578945"/>
    <x v="1"/>
    <s v="plays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6-05-31T06:00:00"/>
    <n v="1429120908"/>
    <d v="2016-04-27T10:02:53"/>
    <x v="1408"/>
    <x v="3"/>
    <b v="0"/>
    <n v="11"/>
    <b v="1"/>
    <s v="theater/plays"/>
    <n v="199.18181818181819"/>
    <x v="1"/>
    <s v="plays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5-05-31T22:59:00"/>
    <n v="1462603021"/>
    <d v="2015-04-15T13:01:48"/>
    <x v="138"/>
    <x v="1"/>
    <b v="0"/>
    <n v="27"/>
    <b v="1"/>
    <s v="theater/plays"/>
    <n v="78.518148148148143"/>
    <x v="1"/>
    <s v="plays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6-06-14T16:43:00"/>
    <n v="1424727712"/>
    <d v="2016-05-07T01:37:01"/>
    <x v="1481"/>
    <x v="3"/>
    <b v="0"/>
    <n v="34"/>
    <b v="1"/>
    <s v="theater/plays"/>
    <n v="61.823529411764703"/>
    <x v="1"/>
    <s v="plays"/>
  </r>
  <r>
    <n v="1.0000100000000001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3-31T22:59:00"/>
    <n v="1437545657"/>
    <d v="2015-02-23T16:41:52"/>
    <x v="298"/>
    <x v="1"/>
    <b v="0"/>
    <n v="20"/>
    <b v="1"/>
    <s v="theater/plays"/>
    <n v="50.000500000000002"/>
    <x v="1"/>
    <s v="plays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5-08-20T18:00:00"/>
    <n v="1403022823"/>
    <d v="2015-07-22T01:14:17"/>
    <x v="314"/>
    <x v="1"/>
    <b v="0"/>
    <n v="37"/>
    <b v="1"/>
    <s v="theater/plays"/>
    <n v="48.339729729729726"/>
    <x v="1"/>
    <s v="plays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4-07-17T11:33:43"/>
    <n v="1444236216"/>
    <d v="2014-06-17T11:33:43"/>
    <x v="15"/>
    <x v="4"/>
    <b v="0"/>
    <n v="20"/>
    <b v="1"/>
    <s v="theater/plays"/>
    <n v="107.25"/>
    <x v="1"/>
    <s v="plays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10-23T22:59:00"/>
    <n v="1423599182"/>
    <d v="2015-10-07T11:43:36"/>
    <x v="1532"/>
    <x v="1"/>
    <b v="0"/>
    <n v="10"/>
    <b v="1"/>
    <s v="theater/plays"/>
    <n v="57"/>
    <x v="1"/>
    <s v="plays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3-12T14:13:02"/>
    <n v="1435554104"/>
    <d v="2015-02-10T15:13:02"/>
    <x v="552"/>
    <x v="1"/>
    <b v="0"/>
    <n v="26"/>
    <b v="1"/>
    <s v="theater/plays"/>
    <n v="40.92307692307692"/>
    <x v="1"/>
    <s v="plays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17T16:02:00"/>
    <n v="1433518717"/>
    <d v="2015-06-29T00:01:44"/>
    <x v="295"/>
    <x v="1"/>
    <b v="0"/>
    <n v="20"/>
    <b v="1"/>
    <s v="theater/plays"/>
    <n v="21.5"/>
    <x v="1"/>
    <s v="plays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5-07-05T10:38:37"/>
    <n v="1449116407"/>
    <d v="2015-06-05T10:38:37"/>
    <x v="159"/>
    <x v="1"/>
    <b v="0"/>
    <n v="46"/>
    <b v="1"/>
    <s v="theater/plays"/>
    <n v="79.543478260869563"/>
    <x v="1"/>
    <s v="plays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03T23:20:07"/>
    <n v="1448136417"/>
    <d v="2015-12-02T23:20:07"/>
    <x v="492"/>
    <x v="1"/>
    <b v="0"/>
    <n v="76"/>
    <b v="1"/>
    <s v="theater/plays"/>
    <n v="72.381578947368425"/>
    <x v="1"/>
    <s v="plays"/>
  </r>
  <r>
    <n v="1.06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6-01-19T17:59:00"/>
    <n v="1434405044"/>
    <d v="2015-11-21T15:06:57"/>
    <x v="1218"/>
    <x v="1"/>
    <b v="0"/>
    <n v="41"/>
    <b v="1"/>
    <s v="theater/plays"/>
    <n v="64.634146341463421"/>
    <x v="1"/>
    <s v="plays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5-07-19T22:59:00"/>
    <n v="1469026903"/>
    <d v="2015-06-15T16:50:44"/>
    <x v="867"/>
    <x v="1"/>
    <b v="0"/>
    <n v="7"/>
    <b v="1"/>
    <s v="theater/plays"/>
    <n v="38.571428571428569"/>
    <x v="1"/>
    <s v="plays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6-08-01T08:41:00"/>
    <n v="1432690814"/>
    <d v="2016-07-20T10:01:43"/>
    <x v="1558"/>
    <x v="3"/>
    <b v="0"/>
    <n v="49"/>
    <b v="1"/>
    <s v="theater/plays"/>
    <n v="107.57142857142857"/>
    <x v="1"/>
    <s v="plays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6-16T20:40:14"/>
    <n v="1428401394"/>
    <d v="2015-05-26T20:40:14"/>
    <x v="830"/>
    <x v="1"/>
    <b v="0"/>
    <n v="26"/>
    <b v="1"/>
    <s v="theater/plays"/>
    <n v="27.5"/>
    <x v="1"/>
    <s v="plays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5-07T05:09:54"/>
    <n v="1422656201"/>
    <d v="2015-04-07T05:09:54"/>
    <x v="303"/>
    <x v="1"/>
    <b v="0"/>
    <n v="65"/>
    <b v="1"/>
    <s v="theater/plays"/>
    <n v="70.461538461538467"/>
    <x v="1"/>
    <s v="plays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5-03-26T19:00:00"/>
    <n v="1414845587"/>
    <d v="2015-01-30T17:16:41"/>
    <x v="870"/>
    <x v="1"/>
    <b v="0"/>
    <n v="28"/>
    <b v="1"/>
    <s v="theater/plays"/>
    <n v="178.57142857142858"/>
    <x v="1"/>
    <s v="plays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4-12-31T08:39:47"/>
    <n v="1470948371"/>
    <d v="2014-11-01T07:39:47"/>
    <x v="433"/>
    <x v="4"/>
    <b v="0"/>
    <n v="8"/>
    <b v="1"/>
    <s v="theater/plays"/>
    <n v="62.625"/>
    <x v="1"/>
    <s v="plays"/>
  </r>
  <r>
    <n v="2.25"/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8-31T15:46:11"/>
    <n v="1463161611"/>
    <d v="2016-08-11T15:46:11"/>
    <x v="120"/>
    <x v="3"/>
    <b v="0"/>
    <n v="3"/>
    <b v="1"/>
    <s v="theater/plays"/>
    <n v="75"/>
    <x v="1"/>
    <s v="plays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6-05-27T12:46:51"/>
    <n v="1413404545"/>
    <d v="2016-05-13T12:46:51"/>
    <x v="480"/>
    <x v="3"/>
    <b v="0"/>
    <n v="9"/>
    <b v="1"/>
    <s v="theater/plays"/>
    <n v="58.901111111111113"/>
    <x v="1"/>
    <s v="plays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4-11-05T16:22:25"/>
    <n v="1452048335"/>
    <d v="2014-10-15T15:22:25"/>
    <x v="478"/>
    <x v="4"/>
    <b v="0"/>
    <n v="9"/>
    <b v="1"/>
    <s v="theater/plays"/>
    <n v="139.55555555555554"/>
    <x v="1"/>
    <s v="plays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6-02-19T21:45:35"/>
    <n v="1416516972"/>
    <d v="2016-01-05T21:45:35"/>
    <x v="1240"/>
    <x v="3"/>
    <b v="0"/>
    <n v="20"/>
    <b v="1"/>
    <s v="theater/plays"/>
    <n v="70"/>
    <x v="1"/>
    <s v="plays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4-12-01T14:09:00"/>
    <n v="1432032067"/>
    <d v="2014-11-20T15:56:12"/>
    <x v="841"/>
    <x v="4"/>
    <b v="0"/>
    <n v="57"/>
    <b v="1"/>
    <s v="theater/plays"/>
    <n v="57.385964912280699"/>
    <x v="1"/>
    <s v="plays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5-06-18T05:41:07"/>
    <n v="1459463808"/>
    <d v="2015-05-19T05:41:07"/>
    <x v="512"/>
    <x v="1"/>
    <b v="0"/>
    <n v="8"/>
    <b v="1"/>
    <s v="theater/plays"/>
    <n v="40"/>
    <x v="1"/>
    <s v="plays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4-21T17:36:48"/>
    <n v="1467497652"/>
    <d v="2016-03-31T17:36:48"/>
    <x v="1119"/>
    <x v="3"/>
    <b v="0"/>
    <n v="14"/>
    <b v="1"/>
    <s v="theater/plays"/>
    <n v="64.285714285714292"/>
    <x v="1"/>
    <s v="plays"/>
  </r>
  <r>
    <n v="1.0209999999999999"/>
    <n v="3837"/>
    <s v="Farcical Elements Presents Boeing-Boeing"/>
    <s v="A high-flying French farce with the thrust of a well-tuned jet engine"/>
    <n v="2000"/>
    <n v="2042"/>
    <x v="0"/>
    <s v="GB"/>
    <s v="GBP"/>
    <n v="1435947758"/>
    <d v="2016-08-02T23:09:00"/>
    <n v="1432837358"/>
    <d v="2016-07-02T17:14:12"/>
    <x v="972"/>
    <x v="3"/>
    <b v="0"/>
    <n v="17"/>
    <b v="1"/>
    <s v="theater/plays"/>
    <n v="120.11764705882354"/>
    <x v="1"/>
    <s v="plays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7-03T13:22:38"/>
    <n v="1429722209"/>
    <d v="2015-05-28T13:22:38"/>
    <x v="881"/>
    <x v="1"/>
    <b v="0"/>
    <n v="100"/>
    <b v="1"/>
    <s v="theater/plays"/>
    <n v="1008.24"/>
    <x v="1"/>
    <s v="plays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5-22T12:03:29"/>
    <n v="1433042724"/>
    <d v="2015-04-22T12:03:29"/>
    <x v="1178"/>
    <x v="1"/>
    <b v="0"/>
    <n v="32"/>
    <b v="1"/>
    <s v="theater/plays"/>
    <n v="63.28125"/>
    <x v="1"/>
    <s v="plays"/>
  </r>
  <r>
    <n v="65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5-07-29T22:25:24"/>
    <n v="1457023829"/>
    <d v="2015-05-30T22:25:24"/>
    <x v="861"/>
    <x v="1"/>
    <b v="0"/>
    <n v="3"/>
    <b v="1"/>
    <s v="theater/plays"/>
    <n v="21.666666666666668"/>
    <x v="1"/>
    <s v="plays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6-03-28T10:50:29"/>
    <n v="1400698287"/>
    <d v="2016-03-03T11:50:29"/>
    <x v="811"/>
    <x v="3"/>
    <b v="1"/>
    <n v="34"/>
    <b v="0"/>
    <s v="theater/plays"/>
    <n v="25.647058823529413"/>
    <x v="1"/>
    <s v="plays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7-20T13:51:27"/>
    <n v="1397217052"/>
    <d v="2014-05-21T13:51:27"/>
    <x v="328"/>
    <x v="4"/>
    <b v="1"/>
    <n v="23"/>
    <b v="0"/>
    <s v="theater/plays"/>
    <n v="47.695652173913047"/>
    <x v="1"/>
    <s v="plays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11T06:50:52"/>
    <n v="1399427064"/>
    <d v="2014-04-11T06:50:52"/>
    <x v="1577"/>
    <x v="4"/>
    <b v="1"/>
    <n v="19"/>
    <b v="0"/>
    <s v="theater/plays"/>
    <n v="56.05263157894737"/>
    <x v="1"/>
    <s v="plays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5-31T20:44:24"/>
    <n v="1399474134"/>
    <d v="2014-05-06T20:44:24"/>
    <x v="1544"/>
    <x v="4"/>
    <b v="1"/>
    <n v="50"/>
    <b v="0"/>
    <s v="theater/plays"/>
    <n v="81.319999999999993"/>
    <x v="1"/>
    <s v="plays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4-06-03T01:59:00"/>
    <n v="1441119774"/>
    <d v="2014-05-07T09:48:54"/>
    <x v="912"/>
    <x v="4"/>
    <b v="1"/>
    <n v="12"/>
    <b v="0"/>
    <s v="theater/plays"/>
    <n v="70.166666666666671"/>
    <x v="1"/>
    <s v="plays"/>
  </r>
  <r>
    <n v="2.7E-2"/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5-10-01T10:02:54"/>
    <n v="1409721542"/>
    <d v="2015-09-01T10:02:54"/>
    <x v="189"/>
    <x v="1"/>
    <b v="1"/>
    <n v="8"/>
    <b v="0"/>
    <s v="theater/plays"/>
    <n v="23.625"/>
    <x v="1"/>
    <s v="plays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4-10-04T01:59:00"/>
    <n v="1433395391"/>
    <d v="2014-09-03T00:19:02"/>
    <x v="832"/>
    <x v="4"/>
    <b v="1"/>
    <n v="9"/>
    <b v="0"/>
    <s v="theater/plays"/>
    <n v="188.55555555555554"/>
    <x v="1"/>
    <s v="plays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07-19T00:23:11"/>
    <n v="1442604989"/>
    <d v="2015-06-04T00:23:11"/>
    <x v="1145"/>
    <x v="1"/>
    <b v="1"/>
    <n v="43"/>
    <b v="0"/>
    <s v="theater/plays"/>
    <n v="49.511627906976742"/>
    <x v="1"/>
    <s v="plays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10-18T14:36:29"/>
    <n v="1431455084"/>
    <d v="2015-09-18T14:36:29"/>
    <x v="1354"/>
    <x v="1"/>
    <b v="1"/>
    <n v="28"/>
    <b v="0"/>
    <s v="theater/plays"/>
    <n v="75.464285714285708"/>
    <x v="1"/>
    <s v="plays"/>
  </r>
  <r>
    <n v="3.7999999999999999E-2"/>
    <n v="3850"/>
    <s v="The Vagina Monologues 2015"/>
    <s v="V-Day is a global activist movement to end violence against women and girls."/>
    <n v="1000"/>
    <n v="38"/>
    <x v="2"/>
    <s v="US"/>
    <s v="USD"/>
    <n v="1420081143"/>
    <d v="2015-06-11T13:24:44"/>
    <n v="1417489143"/>
    <d v="2015-05-12T13:24:44"/>
    <x v="1221"/>
    <x v="1"/>
    <b v="1"/>
    <n v="4"/>
    <b v="0"/>
    <s v="theater/plays"/>
    <n v="9.5"/>
    <x v="1"/>
    <s v="plays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4-12-31T21:59:03"/>
    <n v="1434537179"/>
    <d v="2014-12-01T21:59:03"/>
    <x v="562"/>
    <x v="4"/>
    <b v="1"/>
    <n v="24"/>
    <b v="0"/>
    <s v="theater/plays"/>
    <n v="35.5"/>
    <x v="1"/>
    <s v="plays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7-17T05:32:59"/>
    <n v="1425270876"/>
    <d v="2015-06-17T05:32:59"/>
    <x v="952"/>
    <x v="1"/>
    <b v="0"/>
    <n v="2"/>
    <b v="0"/>
    <s v="theater/plays"/>
    <n v="10"/>
    <x v="1"/>
    <s v="plays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5-03-26T22:34:36"/>
    <n v="1406578178"/>
    <d v="2015-03-01T23:34:36"/>
    <x v="934"/>
    <x v="1"/>
    <b v="0"/>
    <n v="2"/>
    <b v="0"/>
    <s v="theater/plays"/>
    <n v="13"/>
    <x v="1"/>
    <s v="plays"/>
  </r>
  <r>
    <n v="0.16254545454545455"/>
    <n v="3854"/>
    <s v="The Case Of Soghomon Tehlirian"/>
    <s v="A play dedicated to the 100th anniversary of the Armenian Genocide."/>
    <n v="11000"/>
    <n v="1788"/>
    <x v="2"/>
    <s v="US"/>
    <s v="USD"/>
    <n v="1431206058"/>
    <d v="2014-09-01T15:09:38"/>
    <n v="1428614058"/>
    <d v="2014-07-28T15:09:38"/>
    <x v="513"/>
    <x v="4"/>
    <b v="0"/>
    <n v="20"/>
    <b v="0"/>
    <s v="theater/plays"/>
    <n v="89.4"/>
    <x v="1"/>
    <s v="plays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5-09T16:14:18"/>
    <n v="1424819871"/>
    <d v="2015-04-09T16:14:18"/>
    <x v="1344"/>
    <x v="1"/>
    <b v="0"/>
    <n v="1"/>
    <b v="0"/>
    <s v="theater/plays"/>
    <n v="25"/>
    <x v="1"/>
    <s v="plays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26T17:17:51"/>
    <n v="1423245003"/>
    <d v="2015-02-24T18:17:51"/>
    <x v="1343"/>
    <x v="1"/>
    <b v="0"/>
    <n v="1"/>
    <b v="0"/>
    <s v="theater/plays"/>
    <n v="1"/>
    <x v="1"/>
    <s v="plays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5-03-08T11:50:03"/>
    <n v="1404927690"/>
    <d v="2015-02-06T12:50:03"/>
    <x v="1353"/>
    <x v="1"/>
    <b v="0"/>
    <n v="4"/>
    <b v="0"/>
    <s v="theater/plays"/>
    <n v="65"/>
    <x v="1"/>
    <s v="plays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4-08-01T12:12:00"/>
    <n v="1430734844"/>
    <d v="2014-07-09T12:41:30"/>
    <x v="601"/>
    <x v="4"/>
    <b v="0"/>
    <n v="1"/>
    <b v="0"/>
    <s v="theater/plays"/>
    <n v="10"/>
    <x v="1"/>
    <s v="plays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5-05-22T16:00:00"/>
    <n v="1401485207"/>
    <d v="2015-05-04T05:20:44"/>
    <x v="685"/>
    <x v="1"/>
    <b v="0"/>
    <n v="1"/>
    <b v="0"/>
    <s v="theater/plays"/>
    <n v="1"/>
    <x v="1"/>
    <s v="plays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6-25T16:00:00"/>
    <n v="1405266710"/>
    <d v="2014-05-30T16:26:47"/>
    <x v="40"/>
    <x v="4"/>
    <b v="0"/>
    <n v="13"/>
    <b v="0"/>
    <s v="theater/plays"/>
    <n v="81.538461538461533"/>
    <x v="1"/>
    <s v="plays"/>
  </r>
  <r>
    <n v="0.05"/>
    <n v="3861"/>
    <s v="READY OR NOT HERE I COME"/>
    <s v="THE COMING OF THE LORD!"/>
    <n v="2000"/>
    <n v="100"/>
    <x v="2"/>
    <s v="US"/>
    <s v="USD"/>
    <n v="1415828820"/>
    <d v="2014-08-12T10:51:50"/>
    <n v="1412258977"/>
    <d v="2014-07-13T10:51:50"/>
    <x v="1088"/>
    <x v="4"/>
    <b v="0"/>
    <n v="1"/>
    <b v="0"/>
    <s v="theater/plays"/>
    <n v="100"/>
    <x v="1"/>
    <s v="plays"/>
  </r>
  <r>
    <n v="1.3333333333333334E-4"/>
    <n v="3862"/>
    <s v="The Container Play"/>
    <s v="The hit immersive theatre experience of England comes to Corpus Christi!"/>
    <n v="7500"/>
    <n v="1"/>
    <x v="2"/>
    <s v="US"/>
    <s v="USD"/>
    <n v="1473699540"/>
    <d v="2014-11-12T16:47:00"/>
    <n v="1472451356"/>
    <d v="2014-10-02T09:09:37"/>
    <x v="653"/>
    <x v="4"/>
    <b v="0"/>
    <n v="1"/>
    <b v="0"/>
    <s v="theater/plays"/>
    <n v="1"/>
    <x v="1"/>
    <s v="plays"/>
  </r>
  <r>
    <n v="0"/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6-09-12T11:59:00"/>
    <n v="1441552305"/>
    <d v="2016-08-29T01:15:56"/>
    <x v="774"/>
    <x v="3"/>
    <b v="0"/>
    <n v="0"/>
    <b v="0"/>
    <s v="theater/plays"/>
    <e v="#DIV/0!"/>
    <x v="1"/>
    <s v="plays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05T11:11:45"/>
    <n v="1445203454"/>
    <d v="2015-09-06T10:11:45"/>
    <x v="1498"/>
    <x v="1"/>
    <b v="0"/>
    <n v="3"/>
    <b v="0"/>
    <s v="theater/plays"/>
    <n v="20"/>
    <x v="1"/>
    <s v="plays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5-11-17T17:24:14"/>
    <n v="1405957098"/>
    <d v="2015-10-18T16:24:14"/>
    <x v="818"/>
    <x v="1"/>
    <b v="0"/>
    <n v="14"/>
    <b v="0"/>
    <s v="theater/plays"/>
    <n v="46.428571428571431"/>
    <x v="1"/>
    <s v="plays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4-08-30T00:30:00"/>
    <n v="1454453021"/>
    <d v="2014-07-21T10:38:18"/>
    <x v="34"/>
    <x v="4"/>
    <b v="0"/>
    <n v="2"/>
    <b v="0"/>
    <s v="theater/plays"/>
    <n v="5.5"/>
    <x v="1"/>
    <s v="plays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3-22T22:29:00"/>
    <n v="1463686339"/>
    <d v="2016-02-02T17:43:41"/>
    <x v="168"/>
    <x v="3"/>
    <b v="0"/>
    <n v="5"/>
    <b v="0"/>
    <s v="theater/plays"/>
    <n v="50.2"/>
    <x v="1"/>
    <s v="plays"/>
  </r>
  <r>
    <n v="2E-3"/>
    <n v="3868"/>
    <s v="1000 words (Canceled)"/>
    <s v="New collection of music by Scott Evan Davis!"/>
    <n v="5000"/>
    <n v="10"/>
    <x v="1"/>
    <s v="GB"/>
    <s v="GBP"/>
    <n v="1410191405"/>
    <d v="2016-06-18T14:32:19"/>
    <n v="1408031405"/>
    <d v="2016-05-19T14:32:19"/>
    <x v="863"/>
    <x v="3"/>
    <b v="0"/>
    <n v="1"/>
    <b v="0"/>
    <s v="theater/musical"/>
    <n v="10"/>
    <x v="1"/>
    <s v="musical"/>
  </r>
  <r>
    <n v="3.44748684310884E-2"/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4-09-08T10:50:05"/>
    <n v="1423761792"/>
    <d v="2014-08-14T10:50:05"/>
    <x v="542"/>
    <x v="4"/>
    <b v="0"/>
    <n v="15"/>
    <b v="0"/>
    <s v="theater/musical"/>
    <n v="30.133333333333333"/>
    <x v="1"/>
    <s v="musical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5-03-13T22:11:00"/>
    <n v="1401768478"/>
    <d v="2015-02-12T12:23:12"/>
    <x v="141"/>
    <x v="1"/>
    <b v="0"/>
    <n v="10"/>
    <b v="0"/>
    <s v="theater/musical"/>
    <n v="150"/>
    <x v="1"/>
    <s v="musical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4-07-02T23:07:58"/>
    <n v="1485629050"/>
    <d v="2014-06-02T23:07:58"/>
    <x v="155"/>
    <x v="4"/>
    <b v="0"/>
    <n v="3"/>
    <b v="0"/>
    <s v="theater/musical"/>
    <n v="13.333333333333334"/>
    <x v="1"/>
    <s v="musical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7-03-29T12:44:10"/>
    <n v="1435202996"/>
    <d v="2017-01-28T13:44:10"/>
    <x v="1578"/>
    <x v="2"/>
    <b v="0"/>
    <n v="0"/>
    <b v="0"/>
    <s v="theater/musical"/>
    <e v="#DIV/0!"/>
    <x v="1"/>
    <s v="musical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08-13T22:29:56"/>
    <n v="1441730535"/>
    <d v="2015-06-24T22:29:56"/>
    <x v="467"/>
    <x v="1"/>
    <b v="0"/>
    <n v="0"/>
    <b v="0"/>
    <s v="theater/musical"/>
    <e v="#DIV/0!"/>
    <x v="1"/>
    <s v="musical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10-08T11:42:15"/>
    <n v="1420244622"/>
    <d v="2015-09-08T11:42:15"/>
    <x v="187"/>
    <x v="1"/>
    <b v="0"/>
    <n v="0"/>
    <b v="0"/>
    <s v="theater/musical"/>
    <e v="#DIV/0!"/>
    <x v="1"/>
    <s v="musical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5-01-23T20:00:00"/>
    <n v="1472804365"/>
    <d v="2015-01-02T19:23:42"/>
    <x v="1504"/>
    <x v="1"/>
    <b v="0"/>
    <n v="0"/>
    <b v="0"/>
    <s v="theater/musical"/>
    <e v="#DIV/0!"/>
    <x v="1"/>
    <s v="musical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9-03T05:00:00"/>
    <n v="1451833128"/>
    <d v="2016-09-02T03:19:25"/>
    <x v="118"/>
    <x v="3"/>
    <b v="0"/>
    <n v="46"/>
    <b v="0"/>
    <s v="theater/musical"/>
    <n v="44.760869565217391"/>
    <x v="1"/>
    <s v="musical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02-02T09:58:48"/>
    <n v="1478621752"/>
    <d v="2016-01-03T09:58:48"/>
    <x v="1554"/>
    <x v="3"/>
    <b v="0"/>
    <n v="14"/>
    <b v="0"/>
    <s v="theater/musical"/>
    <n v="88.642857142857139"/>
    <x v="1"/>
    <s v="musical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6-12-08T11:15:52"/>
    <n v="1433014746"/>
    <d v="2016-11-08T11:15:52"/>
    <x v="1313"/>
    <x v="3"/>
    <b v="0"/>
    <n v="1"/>
    <b v="0"/>
    <s v="theater/musical"/>
    <n v="10"/>
    <x v="1"/>
    <s v="musical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6-29T22:59:00"/>
    <n v="1419626396"/>
    <d v="2015-05-30T14:39:06"/>
    <x v="861"/>
    <x v="1"/>
    <b v="0"/>
    <n v="0"/>
    <b v="0"/>
    <s v="theater/musical"/>
    <e v="#DIV/0!"/>
    <x v="1"/>
    <s v="musical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5-01-25T15:39:56"/>
    <n v="1403724820"/>
    <d v="2014-12-26T15:39:56"/>
    <x v="1579"/>
    <x v="4"/>
    <b v="0"/>
    <n v="17"/>
    <b v="0"/>
    <s v="theater/musical"/>
    <n v="57.647058823529413"/>
    <x v="1"/>
    <s v="musical"/>
  </r>
  <r>
    <n v="0.05"/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4-07-30T18:00:00"/>
    <n v="1484958399"/>
    <d v="2014-06-25T14:33:40"/>
    <x v="575"/>
    <x v="4"/>
    <b v="0"/>
    <n v="1"/>
    <b v="0"/>
    <s v="theater/musical"/>
    <n v="25"/>
    <x v="1"/>
    <s v="musical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7-02-19T19:26:39"/>
    <n v="1451950570"/>
    <d v="2017-01-20T19:26:39"/>
    <x v="794"/>
    <x v="2"/>
    <b v="0"/>
    <n v="0"/>
    <b v="0"/>
    <s v="theater/musical"/>
    <e v="#DIV/0!"/>
    <x v="1"/>
    <s v="musical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6-01-31T18:03:00"/>
    <n v="1407076069"/>
    <d v="2016-01-04T18:36:10"/>
    <x v="759"/>
    <x v="3"/>
    <b v="0"/>
    <n v="0"/>
    <b v="0"/>
    <s v="theater/musical"/>
    <e v="#DIV/0!"/>
    <x v="1"/>
    <s v="musical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4-09-02T09:27:49"/>
    <n v="1425322792"/>
    <d v="2014-08-03T09:27:49"/>
    <x v="855"/>
    <x v="4"/>
    <b v="0"/>
    <n v="0"/>
    <b v="0"/>
    <s v="theater/musical"/>
    <e v="#DIV/0!"/>
    <x v="1"/>
    <s v="musical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5-03-27T12:59:52"/>
    <n v="1460242191"/>
    <d v="2015-03-02T13:59:52"/>
    <x v="419"/>
    <x v="1"/>
    <b v="0"/>
    <n v="0"/>
    <b v="0"/>
    <s v="theater/musical"/>
    <e v="#DIV/0!"/>
    <x v="1"/>
    <s v="musical"/>
  </r>
  <r>
    <n v="0"/>
    <n v="3886"/>
    <s v="a (Canceled)"/>
    <n v="1"/>
    <n v="10000"/>
    <n v="0"/>
    <x v="1"/>
    <s v="AU"/>
    <s v="AUD"/>
    <n v="1418275702"/>
    <d v="2016-05-09T17:49:51"/>
    <n v="1415683702"/>
    <d v="2016-04-09T17:49:51"/>
    <x v="1315"/>
    <x v="3"/>
    <b v="0"/>
    <n v="0"/>
    <b v="0"/>
    <s v="theater/musical"/>
    <e v="#DIV/0!"/>
    <x v="1"/>
    <s v="musical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4-12-11T00:28:22"/>
    <n v="1426538129"/>
    <d v="2014-11-11T00:28:22"/>
    <x v="787"/>
    <x v="4"/>
    <b v="0"/>
    <n v="2"/>
    <b v="0"/>
    <s v="theater/musical"/>
    <n v="17.5"/>
    <x v="1"/>
    <s v="musical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5-05-01T17:00:00"/>
    <n v="1485522358"/>
    <d v="2015-03-16T15:35:29"/>
    <x v="200"/>
    <x v="1"/>
    <b v="0"/>
    <n v="14"/>
    <b v="0"/>
    <s v="theater/plays"/>
    <n v="38.714285714285715"/>
    <x v="1"/>
    <s v="plays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7-02-26T08:05:58"/>
    <n v="1417651630"/>
    <d v="2017-01-27T08:05:58"/>
    <x v="541"/>
    <x v="2"/>
    <b v="0"/>
    <n v="9"/>
    <b v="0"/>
    <s v="theater/plays"/>
    <n v="13.111111111111111"/>
    <x v="1"/>
    <s v="plays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1-04T18:26:00"/>
    <n v="1434478344"/>
    <d v="2014-12-03T19:07:10"/>
    <x v="783"/>
    <x v="4"/>
    <b v="0"/>
    <n v="8"/>
    <b v="0"/>
    <s v="theater/plays"/>
    <n v="315.5"/>
    <x v="1"/>
    <s v="plays"/>
  </r>
  <r>
    <n v="0.32500000000000001"/>
    <n v="3891"/>
    <s v="Out of the Box: A Mime Story"/>
    <s v="A comedy about a mime who dreams of becoming a stand up comedian."/>
    <n v="800"/>
    <n v="260"/>
    <x v="2"/>
    <s v="US"/>
    <s v="USD"/>
    <n v="1427086740"/>
    <d v="2015-08-15T13:12:24"/>
    <n v="1424488244"/>
    <d v="2015-06-16T13:12:24"/>
    <x v="154"/>
    <x v="1"/>
    <b v="0"/>
    <n v="7"/>
    <b v="0"/>
    <s v="theater/plays"/>
    <n v="37.142857142857146"/>
    <x v="1"/>
    <s v="plays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5-03-22T23:59:00"/>
    <n v="1408203557"/>
    <d v="2015-02-20T22:10:44"/>
    <x v="500"/>
    <x v="1"/>
    <b v="0"/>
    <n v="0"/>
    <b v="0"/>
    <s v="theater/plays"/>
    <e v="#DIV/0!"/>
    <x v="1"/>
    <s v="plays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8-24T02:00:00"/>
    <n v="1400600840"/>
    <d v="2014-08-16T10:39:17"/>
    <x v="1580"/>
    <x v="4"/>
    <b v="0"/>
    <n v="84"/>
    <b v="0"/>
    <s v="theater/plays"/>
    <n v="128.27380952380952"/>
    <x v="1"/>
    <s v="plays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4-07-01T01:00:00"/>
    <n v="1478386812"/>
    <d v="2014-05-20T10:47:20"/>
    <x v="11"/>
    <x v="4"/>
    <b v="0"/>
    <n v="11"/>
    <b v="0"/>
    <s v="theater/plays"/>
    <n v="47.272727272727273"/>
    <x v="1"/>
    <s v="plays"/>
  </r>
  <r>
    <n v="0.05"/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6-12-05T23:59:00"/>
    <n v="1422424818"/>
    <d v="2016-11-05T18:00:12"/>
    <x v="1581"/>
    <x v="3"/>
    <b v="0"/>
    <n v="1"/>
    <b v="0"/>
    <s v="theater/plays"/>
    <n v="50"/>
    <x v="1"/>
    <s v="plays"/>
  </r>
  <r>
    <n v="0.10625"/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5-02-28T01:00:18"/>
    <n v="1401770178"/>
    <d v="2015-01-28T01:00:18"/>
    <x v="37"/>
    <x v="1"/>
    <b v="0"/>
    <n v="4"/>
    <b v="0"/>
    <s v="theater/plays"/>
    <n v="42.5"/>
    <x v="1"/>
    <s v="plays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4-06-16T23:36:18"/>
    <n v="1418158683"/>
    <d v="2014-06-02T23:36:18"/>
    <x v="155"/>
    <x v="4"/>
    <b v="0"/>
    <n v="10"/>
    <b v="0"/>
    <s v="theater/plays"/>
    <n v="44"/>
    <x v="1"/>
    <s v="plays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1-08T15:58:03"/>
    <n v="1436355270"/>
    <d v="2014-12-09T15:58:03"/>
    <x v="1347"/>
    <x v="4"/>
    <b v="0"/>
    <n v="16"/>
    <b v="0"/>
    <s v="theater/plays"/>
    <n v="50.875"/>
    <x v="1"/>
    <s v="plays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5-08-17T11:00:00"/>
    <n v="1406140561"/>
    <d v="2015-07-08T06:34:30"/>
    <x v="895"/>
    <x v="1"/>
    <b v="0"/>
    <n v="2"/>
    <b v="0"/>
    <s v="theater/plays"/>
    <n v="62.5"/>
    <x v="1"/>
    <s v="plays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4-08-12T13:36:01"/>
    <n v="1431396791"/>
    <d v="2014-07-23T13:36:01"/>
    <x v="908"/>
    <x v="4"/>
    <b v="0"/>
    <n v="5"/>
    <b v="0"/>
    <s v="theater/plays"/>
    <n v="27"/>
    <x v="1"/>
    <s v="plays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06-10T21:13:11"/>
    <n v="1447098599"/>
    <d v="2015-05-11T21:13:11"/>
    <x v="124"/>
    <x v="1"/>
    <b v="0"/>
    <n v="1"/>
    <b v="0"/>
    <s v="theater/plays"/>
    <n v="25"/>
    <x v="1"/>
    <s v="plays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5-12-19T14:49:59"/>
    <n v="1476962042"/>
    <d v="2015-11-09T14:49:59"/>
    <x v="26"/>
    <x v="1"/>
    <b v="0"/>
    <n v="31"/>
    <b v="0"/>
    <s v="theater/plays"/>
    <n v="47.258064516129032"/>
    <x v="1"/>
    <s v="plays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6-11-14T07:14:02"/>
    <n v="1435709765"/>
    <d v="2016-10-20T06:14:02"/>
    <x v="1582"/>
    <x v="3"/>
    <b v="0"/>
    <n v="0"/>
    <b v="0"/>
    <s v="theater/plays"/>
    <e v="#DIV/0!"/>
    <x v="1"/>
    <s v="plays"/>
  </r>
  <r>
    <n v="2.9999999999999997E-4"/>
    <n v="3904"/>
    <s v="Black America from Prophets to Pimps"/>
    <s v="A play that will cover 4000 years of black history."/>
    <n v="10000"/>
    <n v="3"/>
    <x v="2"/>
    <s v="US"/>
    <s v="USD"/>
    <n v="1429074240"/>
    <d v="2015-08-14T14:38:00"/>
    <n v="1427866200"/>
    <d v="2015-06-30T19:16:05"/>
    <x v="1039"/>
    <x v="1"/>
    <b v="0"/>
    <n v="2"/>
    <b v="0"/>
    <s v="theater/plays"/>
    <n v="1.5"/>
    <x v="1"/>
    <s v="plays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4-15T00:04:00"/>
    <n v="1430405903"/>
    <d v="2015-04-01T00:30:00"/>
    <x v="1118"/>
    <x v="1"/>
    <b v="0"/>
    <n v="7"/>
    <b v="0"/>
    <s v="theater/plays"/>
    <n v="24.714285714285715"/>
    <x v="1"/>
    <s v="plays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11T18:00:00"/>
    <n v="1432072893"/>
    <d v="2015-04-30T09:58:23"/>
    <x v="865"/>
    <x v="1"/>
    <b v="0"/>
    <n v="16"/>
    <b v="0"/>
    <s v="theater/plays"/>
    <n v="63.125"/>
    <x v="1"/>
    <s v="plays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5-06-26T08:25:00"/>
    <n v="1411587606"/>
    <d v="2015-05-19T17:01:33"/>
    <x v="512"/>
    <x v="1"/>
    <b v="0"/>
    <n v="4"/>
    <b v="0"/>
    <s v="theater/plays"/>
    <n v="38.25"/>
    <x v="1"/>
    <s v="plays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10-26T15:08:00"/>
    <n v="1405307696"/>
    <d v="2014-09-24T14:40:06"/>
    <x v="1583"/>
    <x v="4"/>
    <b v="0"/>
    <n v="4"/>
    <b v="0"/>
    <s v="theater/plays"/>
    <n v="16.25"/>
    <x v="1"/>
    <s v="plays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7-28T22:14:56"/>
    <n v="1407832642"/>
    <d v="2014-07-13T22:14:56"/>
    <x v="1088"/>
    <x v="4"/>
    <b v="0"/>
    <n v="4"/>
    <b v="0"/>
    <s v="theater/plays"/>
    <n v="33.75"/>
    <x v="1"/>
    <s v="plays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4-09-11T03:37:22"/>
    <n v="1439057397"/>
    <d v="2014-08-12T03:37:22"/>
    <x v="372"/>
    <x v="4"/>
    <b v="0"/>
    <n v="3"/>
    <b v="0"/>
    <s v="theater/plays"/>
    <n v="61.666666666666664"/>
    <x v="1"/>
    <s v="plays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5-09-07T13:09:57"/>
    <n v="1414438177"/>
    <d v="2015-08-08T13:09:57"/>
    <x v="1349"/>
    <x v="1"/>
    <b v="0"/>
    <n v="36"/>
    <b v="0"/>
    <s v="theater/plays"/>
    <n v="83.138888888888886"/>
    <x v="1"/>
    <s v="plays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4-11-26T15:29:37"/>
    <n v="1424759330"/>
    <d v="2014-10-27T14:29:37"/>
    <x v="171"/>
    <x v="4"/>
    <b v="0"/>
    <n v="1"/>
    <b v="0"/>
    <s v="theater/plays"/>
    <n v="1"/>
    <x v="1"/>
    <s v="plays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04-24T23:35:00"/>
    <n v="1446267849"/>
    <d v="2015-02-24T01:28:50"/>
    <x v="1343"/>
    <x v="1"/>
    <b v="0"/>
    <n v="7"/>
    <b v="0"/>
    <s v="theater/plays"/>
    <n v="142.85714285714286"/>
    <x v="1"/>
    <s v="plays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11-30T01:04:09"/>
    <n v="1429558756"/>
    <d v="2015-10-31T00:04:09"/>
    <x v="1569"/>
    <x v="1"/>
    <b v="0"/>
    <n v="27"/>
    <b v="0"/>
    <s v="theater/plays"/>
    <n v="33.666666666666664"/>
    <x v="1"/>
    <s v="plays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5-05-10T17:59:00"/>
    <n v="1462232309"/>
    <d v="2015-04-20T14:39:16"/>
    <x v="122"/>
    <x v="1"/>
    <b v="0"/>
    <n v="1"/>
    <b v="0"/>
    <s v="theater/plays"/>
    <n v="5"/>
    <x v="1"/>
    <s v="plays"/>
  </r>
  <r>
    <n v="0"/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1T18:38:29"/>
    <n v="1462360752"/>
    <d v="2016-05-02T18:38:29"/>
    <x v="457"/>
    <x v="3"/>
    <b v="0"/>
    <n v="0"/>
    <b v="0"/>
    <s v="theater/plays"/>
    <e v="#DIV/0!"/>
    <x v="1"/>
    <s v="plays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6-06-03T06:19:12"/>
    <n v="1407847161"/>
    <d v="2016-05-04T06:19:12"/>
    <x v="1455"/>
    <x v="3"/>
    <b v="0"/>
    <n v="1"/>
    <b v="0"/>
    <s v="theater/plays"/>
    <n v="10"/>
    <x v="1"/>
    <s v="plays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9-11T07:39:21"/>
    <n v="1406131023"/>
    <d v="2014-08-12T07:39:21"/>
    <x v="372"/>
    <x v="4"/>
    <b v="0"/>
    <n v="3"/>
    <b v="0"/>
    <s v="theater/plays"/>
    <n v="40"/>
    <x v="1"/>
    <s v="plays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4-08-04T11:00:00"/>
    <n v="1450628773"/>
    <d v="2014-07-23T10:57:03"/>
    <x v="908"/>
    <x v="4"/>
    <b v="0"/>
    <n v="3"/>
    <b v="0"/>
    <s v="theater/plays"/>
    <n v="30"/>
    <x v="1"/>
    <s v="plays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01-17T19:00:00"/>
    <n v="1476436660"/>
    <d v="2015-12-20T11:26:13"/>
    <x v="1584"/>
    <x v="1"/>
    <b v="0"/>
    <n v="3"/>
    <b v="0"/>
    <s v="theater/plays"/>
    <n v="45"/>
    <x v="1"/>
    <s v="plays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6-11-13T05:17:40"/>
    <n v="1413291655"/>
    <d v="2016-10-14T04:17:40"/>
    <x v="1585"/>
    <x v="3"/>
    <b v="0"/>
    <n v="0"/>
    <b v="0"/>
    <s v="theater/plays"/>
    <e v="#DIV/0!"/>
    <x v="1"/>
    <s v="plays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4-10-26T13:00:00"/>
    <n v="1421432810"/>
    <d v="2014-10-14T08:00:55"/>
    <x v="310"/>
    <x v="4"/>
    <b v="0"/>
    <n v="6"/>
    <b v="0"/>
    <s v="theater/plays"/>
    <n v="10.166666666666666"/>
    <x v="1"/>
    <s v="plays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3-02T18:00:00"/>
    <n v="1426203071"/>
    <d v="2015-01-16T13:26:50"/>
    <x v="502"/>
    <x v="1"/>
    <b v="0"/>
    <n v="17"/>
    <b v="0"/>
    <s v="theater/plays"/>
    <n v="81.411764705882348"/>
    <x v="1"/>
    <s v="plays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5-04-09T18:31:11"/>
    <n v="1401231722"/>
    <d v="2015-03-12T18:31:11"/>
    <x v="539"/>
    <x v="1"/>
    <b v="0"/>
    <n v="40"/>
    <b v="0"/>
    <s v="theater/plays"/>
    <n v="57.25"/>
    <x v="1"/>
    <s v="plays"/>
  </r>
  <r>
    <n v="0.1"/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6-26T18:02:02"/>
    <n v="1404161639"/>
    <d v="2014-05-27T18:02:02"/>
    <x v="86"/>
    <x v="4"/>
    <b v="0"/>
    <n v="3"/>
    <b v="0"/>
    <s v="theater/plays"/>
    <n v="5"/>
    <x v="1"/>
    <s v="plays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07-30T15:53:59"/>
    <n v="1417053748"/>
    <d v="2014-06-30T15:53:59"/>
    <x v="1149"/>
    <x v="4"/>
    <b v="0"/>
    <n v="1"/>
    <b v="0"/>
    <s v="theater/plays"/>
    <n v="15"/>
    <x v="1"/>
    <s v="plays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12-26T21:02:28"/>
    <n v="1404973504"/>
    <d v="2014-11-26T21:02:28"/>
    <x v="143"/>
    <x v="4"/>
    <b v="0"/>
    <n v="2"/>
    <b v="0"/>
    <s v="theater/plays"/>
    <n v="12.5"/>
    <x v="1"/>
    <s v="plays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4-08-09T01:25:04"/>
    <n v="1442593427"/>
    <d v="2014-07-10T01:25:04"/>
    <x v="449"/>
    <x v="4"/>
    <b v="0"/>
    <n v="7"/>
    <b v="0"/>
    <s v="theater/plays"/>
    <n v="93"/>
    <x v="1"/>
    <s v="plays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5-10-15T23:59:00"/>
    <n v="1471636265"/>
    <d v="2015-09-18T11:23:47"/>
    <x v="1354"/>
    <x v="1"/>
    <b v="0"/>
    <n v="14"/>
    <b v="0"/>
    <s v="theater/plays"/>
    <n v="32.357142857142854"/>
    <x v="1"/>
    <s v="plays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9-18T14:51:05"/>
    <n v="1457078868"/>
    <d v="2016-08-19T14:51:05"/>
    <x v="986"/>
    <x v="3"/>
    <b v="0"/>
    <n v="0"/>
    <b v="0"/>
    <s v="theater/plays"/>
    <e v="#DIV/0!"/>
    <x v="1"/>
    <s v="plays"/>
  </r>
  <r>
    <n v="0"/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6-04-01T01:00:00"/>
    <n v="1439350707"/>
    <d v="2016-03-04T03:07:48"/>
    <x v="470"/>
    <x v="3"/>
    <b v="0"/>
    <n v="0"/>
    <b v="0"/>
    <s v="theater/plays"/>
    <e v="#DIV/0!"/>
    <x v="1"/>
    <s v="plays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5-09-05T22:38:27"/>
    <n v="1455508964"/>
    <d v="2015-08-11T22:38:27"/>
    <x v="1373"/>
    <x v="1"/>
    <b v="0"/>
    <n v="1"/>
    <b v="0"/>
    <s v="theater/plays"/>
    <n v="1"/>
    <x v="1"/>
    <s v="plays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3-15T22:02:44"/>
    <n v="1466205262"/>
    <d v="2016-02-14T23:02:44"/>
    <x v="1021"/>
    <x v="3"/>
    <b v="0"/>
    <n v="12"/>
    <b v="0"/>
    <s v="theater/plays"/>
    <n v="91.833333333333329"/>
    <x v="1"/>
    <s v="plays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6-07-16T19:43:00"/>
    <n v="1439827639"/>
    <d v="2016-06-17T18:14:22"/>
    <x v="775"/>
    <x v="3"/>
    <b v="0"/>
    <n v="12"/>
    <b v="0"/>
    <s v="theater/plays"/>
    <n v="45.833333333333336"/>
    <x v="1"/>
    <s v="plays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1T08:00:00"/>
    <n v="1438789546"/>
    <d v="2015-08-17T11:07:19"/>
    <x v="1404"/>
    <x v="1"/>
    <b v="0"/>
    <n v="23"/>
    <b v="0"/>
    <s v="theater/plays"/>
    <n v="57.173913043478258"/>
    <x v="1"/>
    <s v="plays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5-10-04T10:45:46"/>
    <n v="1477981120"/>
    <d v="2015-08-05T10:45:46"/>
    <x v="132"/>
    <x v="1"/>
    <b v="0"/>
    <n v="0"/>
    <b v="0"/>
    <s v="theater/plays"/>
    <e v="#DIV/0!"/>
    <x v="1"/>
    <s v="plays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12-01T02:18:40"/>
    <n v="1465830560"/>
    <d v="2016-11-01T01:18:40"/>
    <x v="464"/>
    <x v="3"/>
    <b v="0"/>
    <n v="10"/>
    <b v="0"/>
    <s v="theater/plays"/>
    <n v="248.5"/>
    <x v="1"/>
    <s v="plays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6-07-11T10:09:20"/>
    <n v="1432763054"/>
    <d v="2016-06-13T10:09:20"/>
    <x v="469"/>
    <x v="3"/>
    <b v="0"/>
    <n v="5"/>
    <b v="0"/>
    <s v="theater/plays"/>
    <n v="79.400000000000006"/>
    <x v="1"/>
    <s v="plays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5-06-27T16:44:14"/>
    <n v="1412328979"/>
    <d v="2015-05-27T16:44:14"/>
    <x v="1059"/>
    <x v="1"/>
    <b v="0"/>
    <n v="1"/>
    <b v="0"/>
    <s v="theater/plays"/>
    <n v="5"/>
    <x v="1"/>
    <s v="plays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4-10-06T23:30:00"/>
    <n v="1416311351"/>
    <d v="2014-10-03T04:36:19"/>
    <x v="998"/>
    <x v="4"/>
    <b v="0"/>
    <n v="2"/>
    <b v="0"/>
    <s v="theater/plays"/>
    <n v="5.5"/>
    <x v="1"/>
    <s v="plays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5-01-02T06:49:11"/>
    <n v="1414505137"/>
    <d v="2014-11-18T06:49:11"/>
    <x v="647"/>
    <x v="4"/>
    <b v="0"/>
    <n v="2"/>
    <b v="0"/>
    <s v="theater/plays"/>
    <n v="25"/>
    <x v="1"/>
    <s v="plays"/>
  </r>
  <r>
    <n v="0"/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4-11-24T20:00:00"/>
    <n v="1429306914"/>
    <d v="2014-10-28T09:05:37"/>
    <x v="584"/>
    <x v="4"/>
    <b v="0"/>
    <n v="0"/>
    <b v="0"/>
    <s v="theater/plays"/>
    <e v="#DIV/0!"/>
    <x v="1"/>
    <s v="plays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06-16T16:41:54"/>
    <n v="1443811268"/>
    <d v="2015-04-17T16:41:54"/>
    <x v="311"/>
    <x v="1"/>
    <b v="0"/>
    <n v="13"/>
    <b v="0"/>
    <s v="theater/plays"/>
    <n v="137.07692307692307"/>
    <x v="1"/>
    <s v="plays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11-02T11:50:00"/>
    <n v="1438098875"/>
    <d v="2015-10-02T13:41:08"/>
    <x v="1291"/>
    <x v="1"/>
    <b v="0"/>
    <n v="0"/>
    <b v="0"/>
    <s v="theater/plays"/>
    <e v="#DIV/0!"/>
    <x v="1"/>
    <s v="plays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8-27T10:54:35"/>
    <n v="1429125268"/>
    <d v="2015-07-28T10:54:35"/>
    <x v="1032"/>
    <x v="1"/>
    <b v="0"/>
    <n v="1"/>
    <b v="0"/>
    <s v="theater/plays"/>
    <n v="5"/>
    <x v="1"/>
    <s v="plays"/>
  </r>
  <r>
    <n v="3.2500000000000001E-2"/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5-15T14:14:28"/>
    <n v="1422388822"/>
    <d v="2015-04-15T14:14:28"/>
    <x v="138"/>
    <x v="1"/>
    <b v="0"/>
    <n v="5"/>
    <b v="0"/>
    <s v="theater/plays"/>
    <n v="39"/>
    <x v="1"/>
    <s v="plays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5-02-28T03:00:00"/>
    <n v="1472786744"/>
    <d v="2015-01-27T15:00:22"/>
    <x v="203"/>
    <x v="1"/>
    <b v="0"/>
    <n v="2"/>
    <b v="0"/>
    <s v="theater/plays"/>
    <n v="50.5"/>
    <x v="1"/>
    <s v="plays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6-10-01T22:25:44"/>
    <n v="1404892123"/>
    <d v="2016-09-01T22:25:44"/>
    <x v="773"/>
    <x v="3"/>
    <b v="0"/>
    <n v="0"/>
    <b v="0"/>
    <s v="theater/plays"/>
    <e v="#DIV/0!"/>
    <x v="1"/>
    <s v="plays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4-09-07T02:48:43"/>
    <n v="1421031221"/>
    <d v="2014-07-09T02:48:43"/>
    <x v="601"/>
    <x v="4"/>
    <b v="0"/>
    <n v="32"/>
    <b v="0"/>
    <s v="theater/plays"/>
    <n v="49.28125"/>
    <x v="1"/>
    <s v="plays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5-02-10T21:53:41"/>
    <n v="1457628680"/>
    <d v="2015-01-11T21:53:41"/>
    <x v="1561"/>
    <x v="1"/>
    <b v="0"/>
    <n v="1"/>
    <b v="0"/>
    <s v="theater/plays"/>
    <n v="25"/>
    <x v="1"/>
    <s v="plays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4-08T13:35:00"/>
    <n v="1457120942"/>
    <d v="2016-03-10T11:51:20"/>
    <x v="1586"/>
    <x v="3"/>
    <b v="0"/>
    <n v="1"/>
    <b v="0"/>
    <s v="theater/plays"/>
    <n v="1"/>
    <x v="1"/>
    <s v="plays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6-05-03T13:49:02"/>
    <n v="1440701890"/>
    <d v="2016-03-04T14:49:02"/>
    <x v="470"/>
    <x v="3"/>
    <b v="0"/>
    <n v="1"/>
    <b v="0"/>
    <s v="theater/plays"/>
    <n v="25"/>
    <x v="1"/>
    <s v="plays"/>
  </r>
  <r>
    <n v="0"/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5-10-26T13:58:10"/>
    <n v="1467162586"/>
    <d v="2015-08-27T13:58:10"/>
    <x v="157"/>
    <x v="1"/>
    <b v="0"/>
    <n v="0"/>
    <b v="0"/>
    <s v="theater/plays"/>
    <e v="#DIV/0!"/>
    <x v="1"/>
    <s v="plays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6-07-29T18:29:00"/>
    <n v="1400168264"/>
    <d v="2016-06-28T20:09:46"/>
    <x v="1044"/>
    <x v="3"/>
    <b v="0"/>
    <n v="0"/>
    <b v="0"/>
    <s v="theater/plays"/>
    <e v="#DIV/0!"/>
    <x v="1"/>
    <s v="plays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4-07-14T10:37:44"/>
    <n v="1446150141"/>
    <d v="2014-05-15T10:37:44"/>
    <x v="903"/>
    <x v="4"/>
    <b v="0"/>
    <n v="8"/>
    <b v="0"/>
    <s v="theater/plays"/>
    <n v="53.125"/>
    <x v="1"/>
    <s v="plays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5-11-28T16:22:21"/>
    <n v="1459203727"/>
    <d v="2015-10-29T15:22:21"/>
    <x v="518"/>
    <x v="1"/>
    <b v="0"/>
    <n v="0"/>
    <b v="0"/>
    <s v="theater/plays"/>
    <e v="#DIV/0!"/>
    <x v="1"/>
    <s v="plays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4-24T19:20:00"/>
    <n v="1464045954"/>
    <d v="2016-03-28T17:22:07"/>
    <x v="45"/>
    <x v="3"/>
    <b v="0"/>
    <n v="1"/>
    <b v="0"/>
    <s v="theater/plays"/>
    <n v="7"/>
    <x v="1"/>
    <s v="plays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6-07-08T18:25:54"/>
    <n v="1403822912"/>
    <d v="2016-05-23T18:25:54"/>
    <x v="1587"/>
    <x v="3"/>
    <b v="0"/>
    <n v="16"/>
    <b v="0"/>
    <s v="theater/plays"/>
    <n v="40.0625"/>
    <x v="1"/>
    <s v="plays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8-02T09:00:00"/>
    <n v="1409338556"/>
    <d v="2014-06-26T17:48:32"/>
    <x v="942"/>
    <x v="4"/>
    <b v="0"/>
    <n v="12"/>
    <b v="0"/>
    <s v="theater/plays"/>
    <n v="24.333333333333332"/>
    <x v="1"/>
    <s v="plays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4-09-28T13:55:56"/>
    <n v="1449260256"/>
    <d v="2014-08-29T13:55:56"/>
    <x v="1422"/>
    <x v="4"/>
    <b v="0"/>
    <n v="4"/>
    <b v="0"/>
    <s v="theater/plays"/>
    <n v="11.25"/>
    <x v="1"/>
    <s v="plays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6-01-03T15:17:36"/>
    <n v="1397683410"/>
    <d v="2015-12-04T15:17:36"/>
    <x v="1588"/>
    <x v="1"/>
    <b v="0"/>
    <n v="2"/>
    <b v="0"/>
    <s v="theater/plays"/>
    <n v="10.5"/>
    <x v="1"/>
    <s v="plays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4-05-08T16:23:30"/>
    <n v="1446562494"/>
    <d v="2014-04-16T16:23:30"/>
    <x v="357"/>
    <x v="4"/>
    <b v="0"/>
    <n v="3"/>
    <b v="0"/>
    <s v="theater/plays"/>
    <n v="15"/>
    <x v="1"/>
    <s v="plays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28T09:54:54"/>
    <n v="1445226117"/>
    <d v="2015-11-03T09:54:54"/>
    <x v="997"/>
    <x v="1"/>
    <b v="0"/>
    <n v="0"/>
    <b v="0"/>
    <s v="theater/plays"/>
    <e v="#DIV/0!"/>
    <x v="1"/>
    <s v="plays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11-17T23:41:57"/>
    <n v="1424279986"/>
    <d v="2015-10-18T22:41:57"/>
    <x v="818"/>
    <x v="1"/>
    <b v="0"/>
    <n v="3"/>
    <b v="0"/>
    <s v="theater/plays"/>
    <n v="42"/>
    <x v="1"/>
    <s v="plays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5-04-19T11:19:46"/>
    <n v="1455428380"/>
    <d v="2015-02-18T12:19:46"/>
    <x v="1495"/>
    <x v="1"/>
    <b v="0"/>
    <n v="4"/>
    <b v="0"/>
    <s v="theater/plays"/>
    <n v="71.25"/>
    <x v="1"/>
    <s v="plays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6-04-13T23:39:40"/>
    <n v="1402506278"/>
    <d v="2016-02-14T00:39:40"/>
    <x v="1021"/>
    <x v="3"/>
    <b v="0"/>
    <n v="2"/>
    <b v="0"/>
    <s v="theater/plays"/>
    <n v="22.5"/>
    <x v="1"/>
    <s v="plays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4-07-23T21:59:00"/>
    <n v="1486191507"/>
    <d v="2014-06-11T12:04:38"/>
    <x v="1589"/>
    <x v="4"/>
    <b v="0"/>
    <n v="10"/>
    <b v="0"/>
    <s v="theater/plays"/>
    <n v="41"/>
    <x v="1"/>
    <s v="plays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7-03-06T01:58:27"/>
    <n v="1458761673"/>
    <d v="2017-02-04T01:58:27"/>
    <x v="1590"/>
    <x v="2"/>
    <b v="0"/>
    <n v="11"/>
    <b v="0"/>
    <s v="theater/plays"/>
    <n v="47.909090909090907"/>
    <x v="1"/>
    <s v="plays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5-22T14:34:33"/>
    <n v="1471638646"/>
    <d v="2016-03-23T14:34:33"/>
    <x v="679"/>
    <x v="3"/>
    <b v="0"/>
    <n v="6"/>
    <b v="0"/>
    <s v="theater/plays"/>
    <n v="35.166666666666664"/>
    <x v="1"/>
    <s v="plays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8-28T22:55:00"/>
    <n v="1458333811"/>
    <d v="2016-08-19T15:30:46"/>
    <x v="986"/>
    <x v="3"/>
    <b v="0"/>
    <n v="2"/>
    <b v="0"/>
    <s v="theater/plays"/>
    <n v="5.5"/>
    <x v="1"/>
    <s v="plays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6-04-17T15:43:31"/>
    <n v="1403355126"/>
    <d v="2016-03-18T15:43:31"/>
    <x v="422"/>
    <x v="3"/>
    <b v="0"/>
    <n v="6"/>
    <b v="0"/>
    <s v="theater/plays"/>
    <n v="22.666666666666668"/>
    <x v="1"/>
    <s v="plays"/>
  </r>
  <r>
    <n v="0.21099999999999999"/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4-07-21T07:52:06"/>
    <n v="1418002634"/>
    <d v="2014-06-21T07:52:06"/>
    <x v="1468"/>
    <x v="4"/>
    <b v="0"/>
    <n v="8"/>
    <b v="0"/>
    <s v="theater/plays"/>
    <n v="26.375"/>
    <x v="1"/>
    <s v="plays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5-02-05T20:37:14"/>
    <n v="1460219110"/>
    <d v="2014-12-07T20:37:14"/>
    <x v="345"/>
    <x v="4"/>
    <b v="0"/>
    <n v="37"/>
    <b v="0"/>
    <s v="theater/plays"/>
    <n v="105.54054054054055"/>
    <x v="1"/>
    <s v="plays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5-08T23:00:00"/>
    <n v="1462280848"/>
    <d v="2016-04-09T11:25:10"/>
    <x v="1315"/>
    <x v="3"/>
    <b v="0"/>
    <n v="11"/>
    <b v="0"/>
    <s v="theater/plays"/>
    <n v="29.09090909090909"/>
    <x v="1"/>
    <s v="plays"/>
  </r>
  <r>
    <n v="0"/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6-02T08:07:28"/>
    <n v="1465850898"/>
    <d v="2016-05-03T08:07:28"/>
    <x v="1138"/>
    <x v="3"/>
    <b v="0"/>
    <n v="0"/>
    <b v="0"/>
    <s v="theater/plays"/>
    <e v="#DIV/0!"/>
    <x v="1"/>
    <s v="plays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6-07-13T15:48:18"/>
    <n v="1405024561"/>
    <d v="2016-06-13T15:48:18"/>
    <x v="469"/>
    <x v="3"/>
    <b v="0"/>
    <n v="10"/>
    <b v="0"/>
    <s v="theater/plays"/>
    <n v="62"/>
    <x v="1"/>
    <s v="plays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4-08-01T02:00:00"/>
    <n v="1466621732"/>
    <d v="2014-07-10T15:36:01"/>
    <x v="449"/>
    <x v="4"/>
    <b v="0"/>
    <n v="6"/>
    <b v="0"/>
    <s v="theater/plays"/>
    <n v="217.5"/>
    <x v="1"/>
    <s v="plays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6-07-22T13:55:32"/>
    <n v="1417533953"/>
    <d v="2016-06-22T13:55:32"/>
    <x v="363"/>
    <x v="3"/>
    <b v="0"/>
    <n v="8"/>
    <b v="0"/>
    <s v="theater/plays"/>
    <n v="26.75"/>
    <x v="1"/>
    <s v="plays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1-31T10:25:53"/>
    <n v="1425678057"/>
    <d v="2014-12-02T10:25:53"/>
    <x v="490"/>
    <x v="4"/>
    <b v="0"/>
    <n v="6"/>
    <b v="0"/>
    <s v="theater/plays"/>
    <n v="18.333333333333332"/>
    <x v="1"/>
    <s v="plays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5-03-29T15:00:00"/>
    <n v="1401978147"/>
    <d v="2015-03-06T16:40:57"/>
    <x v="166"/>
    <x v="1"/>
    <b v="0"/>
    <n v="7"/>
    <b v="0"/>
    <s v="theater/plays"/>
    <n v="64.285714285714292"/>
    <x v="1"/>
    <s v="plays"/>
  </r>
  <r>
    <n v="4.0833333333333333E-2"/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4-07-05T09:22:27"/>
    <n v="1463545149"/>
    <d v="2014-06-05T09:22:27"/>
    <x v="1413"/>
    <x v="4"/>
    <b v="0"/>
    <n v="7"/>
    <b v="0"/>
    <s v="theater/plays"/>
    <n v="175"/>
    <x v="1"/>
    <s v="plays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6-07-16T23:19:09"/>
    <n v="1431113180"/>
    <d v="2016-05-17T23:19:09"/>
    <x v="301"/>
    <x v="3"/>
    <b v="0"/>
    <n v="5"/>
    <b v="0"/>
    <s v="theater/plays"/>
    <n v="34"/>
    <x v="1"/>
    <s v="plays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5-07-07T14:26:20"/>
    <n v="1397854356"/>
    <d v="2015-05-08T14:26:20"/>
    <x v="883"/>
    <x v="1"/>
    <b v="0"/>
    <n v="46"/>
    <b v="0"/>
    <s v="theater/plays"/>
    <n v="84.282608695652172"/>
    <x v="1"/>
    <s v="plays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05-20T01:59:00"/>
    <n v="1412809644"/>
    <d v="2014-04-18T15:52:36"/>
    <x v="1439"/>
    <x v="4"/>
    <b v="0"/>
    <n v="10"/>
    <b v="0"/>
    <s v="theater/plays"/>
    <n v="9.5"/>
    <x v="1"/>
    <s v="plays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4-11-07T19:00:00"/>
    <n v="1454173120"/>
    <d v="2014-10-08T18:07:24"/>
    <x v="1446"/>
    <x v="4"/>
    <b v="0"/>
    <n v="19"/>
    <b v="0"/>
    <s v="theater/plays"/>
    <n v="33.736842105263158"/>
    <x v="1"/>
    <s v="plays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2-20T16:05:00"/>
    <n v="1460034594"/>
    <d v="2016-01-30T11:58:40"/>
    <x v="445"/>
    <x v="3"/>
    <b v="0"/>
    <n v="13"/>
    <b v="0"/>
    <s v="theater/plays"/>
    <n v="37.53846153846154"/>
    <x v="1"/>
    <s v="plays"/>
  </r>
  <r>
    <n v="0.3775"/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6-05-06T08:04:00"/>
    <n v="1399414290"/>
    <d v="2016-04-07T08:09:54"/>
    <x v="1247"/>
    <x v="3"/>
    <b v="0"/>
    <n v="13"/>
    <b v="0"/>
    <s v="theater/plays"/>
    <n v="11.615384615384615"/>
    <x v="1"/>
    <s v="plays"/>
  </r>
  <r>
    <n v="2.1333333333333333E-2"/>
    <n v="3988"/>
    <s v="Folk-Tales: What Stories Do Your Folks Tell?"/>
    <s v="An evening of of stories based both in myth and truth."/>
    <n v="1500"/>
    <n v="32"/>
    <x v="2"/>
    <s v="US"/>
    <s v="USD"/>
    <n v="1440813413"/>
    <d v="2014-05-16T17:11:30"/>
    <n v="1439517413"/>
    <d v="2014-05-06T17:11:30"/>
    <x v="1544"/>
    <x v="4"/>
    <b v="0"/>
    <n v="4"/>
    <b v="0"/>
    <s v="theater/plays"/>
    <n v="8"/>
    <x v="1"/>
    <s v="plays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08-28T20:56:53"/>
    <n v="1444413581"/>
    <d v="2015-08-13T20:56:53"/>
    <x v="25"/>
    <x v="1"/>
    <b v="0"/>
    <n v="0"/>
    <b v="0"/>
    <s v="theater/plays"/>
    <e v="#DIV/0!"/>
    <x v="1"/>
    <s v="plays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5-11-08T13:59:41"/>
    <n v="1454342893"/>
    <d v="2015-10-09T12:59:41"/>
    <x v="33"/>
    <x v="1"/>
    <b v="0"/>
    <n v="3"/>
    <b v="0"/>
    <s v="theater/plays"/>
    <n v="23"/>
    <x v="1"/>
    <s v="plays"/>
  </r>
  <r>
    <n v="0.2"/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6-03-02T11:08:13"/>
    <n v="1430494082"/>
    <d v="2016-02-01T11:08:13"/>
    <x v="1454"/>
    <x v="3"/>
    <b v="0"/>
    <n v="1"/>
    <b v="0"/>
    <s v="theater/plays"/>
    <n v="100"/>
    <x v="1"/>
    <s v="plays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05-31T10:28:02"/>
    <n v="1444689259"/>
    <d v="2015-05-01T10:28:02"/>
    <x v="109"/>
    <x v="1"/>
    <b v="0"/>
    <n v="9"/>
    <b v="0"/>
    <s v="theater/plays"/>
    <n v="60.111111111111114"/>
    <x v="1"/>
    <s v="plays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12-11T18:34:19"/>
    <n v="1428957912"/>
    <d v="2015-10-12T17:34:19"/>
    <x v="789"/>
    <x v="1"/>
    <b v="0"/>
    <n v="1"/>
    <b v="0"/>
    <s v="theater/plays"/>
    <n v="3"/>
    <x v="1"/>
    <s v="plays"/>
  </r>
  <r>
    <n v="2.5000000000000001E-3"/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5-05-13T15:45:12"/>
    <n v="1403169690"/>
    <d v="2015-04-13T15:45:12"/>
    <x v="397"/>
    <x v="1"/>
    <b v="0"/>
    <n v="1"/>
    <b v="0"/>
    <s v="theater/plays"/>
    <n v="5"/>
    <x v="1"/>
    <s v="plays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4-07-19T04:21:30"/>
    <n v="1421339077"/>
    <d v="2014-06-19T04:21:30"/>
    <x v="569"/>
    <x v="4"/>
    <b v="0"/>
    <n v="4"/>
    <b v="0"/>
    <s v="theater/plays"/>
    <n v="17.5"/>
    <x v="1"/>
    <s v="plays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5-02-14T06:27:00"/>
    <n v="1415341464"/>
    <d v="2015-01-15T11:24:37"/>
    <x v="610"/>
    <x v="1"/>
    <b v="0"/>
    <n v="17"/>
    <b v="0"/>
    <s v="theater/plays"/>
    <n v="29.235294117647058"/>
    <x v="1"/>
    <s v="plays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4-11-20T11:04:00"/>
    <n v="1425633821"/>
    <d v="2014-11-07T01:24:24"/>
    <x v="287"/>
    <x v="4"/>
    <b v="0"/>
    <n v="0"/>
    <b v="0"/>
    <s v="theater/plays"/>
    <e v="#DIV/0!"/>
    <x v="1"/>
    <s v="plays"/>
  </r>
  <r>
    <n v="0.57199999999999995"/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4-05T03:23:41"/>
    <n v="1424992026"/>
    <d v="2015-03-06T04:23:41"/>
    <x v="166"/>
    <x v="1"/>
    <b v="0"/>
    <n v="12"/>
    <b v="0"/>
    <s v="theater/plays"/>
    <n v="59.583333333333336"/>
    <x v="1"/>
    <s v="plays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5-03-28T17:07:06"/>
    <n v="1406058798"/>
    <d v="2015-02-26T18:07:06"/>
    <x v="1309"/>
    <x v="1"/>
    <b v="0"/>
    <n v="14"/>
    <b v="0"/>
    <s v="theater/plays"/>
    <n v="82.571428571428569"/>
    <x v="1"/>
    <s v="plays"/>
  </r>
  <r>
    <n v="1.25E-3"/>
    <n v="4000"/>
    <s v="The Escorts"/>
    <s v="An Enticing Trip into the World of Assisted Dying"/>
    <n v="8000"/>
    <n v="10"/>
    <x v="2"/>
    <s v="US"/>
    <s v="USD"/>
    <n v="1462631358"/>
    <d v="2014-08-31T14:51:49"/>
    <n v="1457450958"/>
    <d v="2014-07-22T14:53:18"/>
    <x v="30"/>
    <x v="4"/>
    <b v="0"/>
    <n v="1"/>
    <b v="0"/>
    <s v="theater/plays"/>
    <n v="10"/>
    <x v="1"/>
    <s v="plays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6-05-07T09:29:18"/>
    <n v="1486681708"/>
    <d v="2016-03-08T10:29:18"/>
    <x v="302"/>
    <x v="3"/>
    <b v="0"/>
    <n v="14"/>
    <b v="0"/>
    <s v="theater/plays"/>
    <n v="32.357142857142854"/>
    <x v="1"/>
    <s v="plays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7-03-01T14:00:00"/>
    <n v="1409187761"/>
    <d v="2017-02-09T18:08:28"/>
    <x v="297"/>
    <x v="2"/>
    <b v="0"/>
    <n v="4"/>
    <b v="0"/>
    <s v="theater/plays"/>
    <n v="5.75"/>
    <x v="1"/>
    <s v="plays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4-09-26T20:02:41"/>
    <n v="1421417147"/>
    <d v="2014-08-27T20:02:41"/>
    <x v="22"/>
    <x v="4"/>
    <b v="0"/>
    <n v="2"/>
    <b v="0"/>
    <s v="theater/plays"/>
    <n v="100.5"/>
    <x v="1"/>
    <s v="plays"/>
  </r>
  <r>
    <n v="2E-3"/>
    <n v="4004"/>
    <s v="South Florida Tours"/>
    <s v="Help Launch The Queen Into South Florida!"/>
    <n v="500"/>
    <n v="1"/>
    <x v="2"/>
    <s v="US"/>
    <s v="USD"/>
    <n v="1412740457"/>
    <d v="2015-02-15T09:05:47"/>
    <n v="1410148457"/>
    <d v="2015-01-16T09:05:47"/>
    <x v="502"/>
    <x v="1"/>
    <b v="0"/>
    <n v="1"/>
    <b v="0"/>
    <s v="theater/plays"/>
    <n v="1"/>
    <x v="1"/>
    <s v="plays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07T22:54:17"/>
    <n v="1408648985"/>
    <d v="2014-09-07T22:54:17"/>
    <x v="318"/>
    <x v="4"/>
    <b v="0"/>
    <n v="2"/>
    <b v="0"/>
    <s v="theater/plays"/>
    <n v="20"/>
    <x v="1"/>
    <s v="plays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4-10-20T14:23:05"/>
    <n v="1453487587"/>
    <d v="2014-08-21T14:23:05"/>
    <x v="1435"/>
    <x v="4"/>
    <b v="0"/>
    <n v="1"/>
    <b v="0"/>
    <s v="theater/plays"/>
    <n v="2"/>
    <x v="1"/>
    <s v="plays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6-02-16T13:33:07"/>
    <n v="1406572381"/>
    <d v="2016-01-22T13:33:07"/>
    <x v="768"/>
    <x v="3"/>
    <b v="0"/>
    <n v="1"/>
    <b v="0"/>
    <s v="theater/plays"/>
    <n v="5"/>
    <x v="1"/>
    <s v="plays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4-08-26T11:28:00"/>
    <n v="1435014507"/>
    <d v="2014-07-28T13:33:01"/>
    <x v="513"/>
    <x v="4"/>
    <b v="0"/>
    <n v="4"/>
    <b v="0"/>
    <s v="theater/plays"/>
    <n v="15"/>
    <x v="1"/>
    <s v="plays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5-07-22T18:08:27"/>
    <n v="1406825360"/>
    <d v="2015-06-22T18:08:27"/>
    <x v="371"/>
    <x v="1"/>
    <b v="0"/>
    <n v="3"/>
    <b v="0"/>
    <s v="theater/plays"/>
    <n v="25"/>
    <x v="1"/>
    <s v="plays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09-09T11:49:20"/>
    <n v="1412879366"/>
    <d v="2014-07-31T11:49:20"/>
    <x v="801"/>
    <x v="4"/>
    <b v="0"/>
    <n v="38"/>
    <b v="0"/>
    <s v="theater/plays"/>
    <n v="45.842105263157897"/>
    <x v="1"/>
    <s v="plays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4-10-26T13:29:26"/>
    <n v="1419858278"/>
    <d v="2014-10-09T13:29:26"/>
    <x v="777"/>
    <x v="4"/>
    <b v="0"/>
    <n v="4"/>
    <b v="0"/>
    <s v="theater/plays"/>
    <n v="4.75"/>
    <x v="1"/>
    <s v="plays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1-28T08:04:38"/>
    <n v="1427979849"/>
    <d v="2014-12-29T08:04:38"/>
    <x v="824"/>
    <x v="4"/>
    <b v="0"/>
    <n v="0"/>
    <b v="0"/>
    <s v="theater/plays"/>
    <e v="#DIV/0!"/>
    <x v="1"/>
    <s v="plays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5-02T08:04:09"/>
    <n v="1421478823"/>
    <d v="2015-04-02T08:04:09"/>
    <x v="119"/>
    <x v="1"/>
    <b v="0"/>
    <n v="2"/>
    <b v="0"/>
    <s v="theater/plays"/>
    <n v="13"/>
    <x v="1"/>
    <s v="plays"/>
  </r>
  <r>
    <n v="0"/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5-02-16T02:13:43"/>
    <n v="1455861269"/>
    <d v="2015-01-17T02:13:43"/>
    <x v="487"/>
    <x v="1"/>
    <b v="0"/>
    <n v="0"/>
    <b v="0"/>
    <s v="theater/plays"/>
    <e v="#DIV/0!"/>
    <x v="1"/>
    <s v="plays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6-03-05T00:54:29"/>
    <n v="1434739463"/>
    <d v="2016-02-19T00:54:29"/>
    <x v="875"/>
    <x v="3"/>
    <b v="0"/>
    <n v="1"/>
    <b v="0"/>
    <s v="theater/plays"/>
    <n v="1"/>
    <x v="1"/>
    <s v="plays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5-07-19T13:44:23"/>
    <n v="1408395400"/>
    <d v="2015-06-19T13:44:23"/>
    <x v="1591"/>
    <x v="1"/>
    <b v="0"/>
    <n v="7"/>
    <b v="0"/>
    <s v="theater/plays"/>
    <n v="10"/>
    <x v="1"/>
    <s v="plays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17T15:56:40"/>
    <n v="1407254874"/>
    <d v="2014-08-18T15:56:40"/>
    <x v="19"/>
    <x v="4"/>
    <b v="0"/>
    <n v="2"/>
    <b v="0"/>
    <s v="theater/plays"/>
    <n v="52.5"/>
    <x v="1"/>
    <s v="plays"/>
  </r>
  <r>
    <n v="8.666666666666667E-2"/>
    <n v="4018"/>
    <s v="Time Please Fringe"/>
    <s v="Funding for a production of Time Please at the Brighton Fringe 2017... and beyond."/>
    <n v="1500"/>
    <n v="130"/>
    <x v="2"/>
    <s v="GB"/>
    <s v="GBP"/>
    <n v="1475877108"/>
    <d v="2014-09-04T11:07:54"/>
    <n v="1473285108"/>
    <d v="2014-08-05T11:07:54"/>
    <x v="176"/>
    <x v="4"/>
    <b v="0"/>
    <n v="4"/>
    <b v="0"/>
    <s v="theater/plays"/>
    <n v="32.5"/>
    <x v="1"/>
    <s v="plays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10-07T16:51:48"/>
    <n v="1455725596"/>
    <d v="2016-09-07T16:51:48"/>
    <x v="1592"/>
    <x v="3"/>
    <b v="0"/>
    <n v="4"/>
    <b v="0"/>
    <s v="theater/plays"/>
    <n v="7.25"/>
    <x v="1"/>
    <s v="plays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6-04-15T11:28:00"/>
    <n v="1424579699"/>
    <d v="2016-02-17T11:13:16"/>
    <x v="352"/>
    <x v="3"/>
    <b v="0"/>
    <n v="3"/>
    <b v="0"/>
    <s v="theater/plays"/>
    <n v="33.333333333333336"/>
    <x v="1"/>
    <s v="plays"/>
  </r>
  <r>
    <n v="8.3333333333333332E-3"/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5-03-23T22:34:59"/>
    <n v="1409176358"/>
    <d v="2015-02-21T23:34:59"/>
    <x v="1538"/>
    <x v="1"/>
    <b v="0"/>
    <n v="2"/>
    <b v="0"/>
    <s v="theater/plays"/>
    <n v="62.5"/>
    <x v="1"/>
    <s v="plays"/>
  </r>
  <r>
    <n v="0.69561111111111107"/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4-10-26T16:52:38"/>
    <n v="1418824867"/>
    <d v="2014-08-27T16:52:38"/>
    <x v="22"/>
    <x v="4"/>
    <b v="0"/>
    <n v="197"/>
    <b v="0"/>
    <s v="theater/plays"/>
    <n v="63.558375634517766"/>
    <x v="1"/>
    <s v="plays"/>
  </r>
  <r>
    <n v="0"/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5-01-31T21:54:00"/>
    <n v="1454975963"/>
    <d v="2014-12-17T09:01:07"/>
    <x v="556"/>
    <x v="4"/>
    <b v="0"/>
    <n v="0"/>
    <b v="0"/>
    <s v="theater/plays"/>
    <e v="#DIV/0!"/>
    <x v="1"/>
    <s v="plays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6-03-24T17:59:23"/>
    <n v="1438445097"/>
    <d v="2016-02-08T18:59:23"/>
    <x v="586"/>
    <x v="3"/>
    <b v="0"/>
    <n v="1"/>
    <b v="0"/>
    <s v="theater/plays"/>
    <n v="10"/>
    <x v="1"/>
    <s v="plays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8-31T11:04:57"/>
    <n v="1432705336"/>
    <d v="2015-08-01T11:04:57"/>
    <x v="1390"/>
    <x v="1"/>
    <b v="0"/>
    <n v="4"/>
    <b v="0"/>
    <s v="theater/plays"/>
    <n v="62.5"/>
    <x v="1"/>
    <s v="plays"/>
  </r>
  <r>
    <n v="0"/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07-26T00:42:16"/>
    <n v="1444059839"/>
    <d v="2015-05-27T00:42:16"/>
    <x v="1059"/>
    <x v="1"/>
    <b v="0"/>
    <n v="0"/>
    <b v="0"/>
    <s v="theater/plays"/>
    <e v="#DIV/0!"/>
    <x v="1"/>
    <s v="plays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5-12-04T11:43:59"/>
    <n v="1486077481"/>
    <d v="2015-10-05T10:43:59"/>
    <x v="468"/>
    <x v="1"/>
    <b v="0"/>
    <n v="7"/>
    <b v="0"/>
    <s v="theater/plays"/>
    <n v="30.714285714285715"/>
    <x v="1"/>
    <s v="plays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7-02-22T20:00:00"/>
    <n v="1399415500"/>
    <d v="2017-02-02T18:18:01"/>
    <x v="1292"/>
    <x v="2"/>
    <b v="0"/>
    <n v="11"/>
    <b v="0"/>
    <s v="theater/plays"/>
    <n v="51"/>
    <x v="1"/>
    <s v="plays"/>
  </r>
  <r>
    <n v="0"/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4-06-05T17:31:40"/>
    <n v="1447461370"/>
    <d v="2014-05-06T17:31:40"/>
    <x v="1544"/>
    <x v="4"/>
    <b v="0"/>
    <n v="0"/>
    <b v="0"/>
    <s v="theater/plays"/>
    <e v="#DIV/0!"/>
    <x v="1"/>
    <s v="plays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5-12-13T19:36:10"/>
    <n v="1452008599"/>
    <d v="2015-11-13T19:36:10"/>
    <x v="484"/>
    <x v="1"/>
    <b v="0"/>
    <n v="6"/>
    <b v="0"/>
    <s v="theater/plays"/>
    <n v="66.666666666666671"/>
    <x v="1"/>
    <s v="plays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6-02-03T13:49:00"/>
    <n v="1414591364"/>
    <d v="2016-01-05T10:43:19"/>
    <x v="1240"/>
    <x v="3"/>
    <b v="0"/>
    <n v="0"/>
    <b v="0"/>
    <s v="theater/plays"/>
    <e v="#DIV/0!"/>
    <x v="1"/>
    <s v="plays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4-12-18T10:02:44"/>
    <n v="1445023516"/>
    <d v="2014-10-29T09:02:44"/>
    <x v="980"/>
    <x v="4"/>
    <b v="0"/>
    <n v="7"/>
    <b v="0"/>
    <s v="theater/plays"/>
    <n v="59"/>
    <x v="1"/>
    <s v="plays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5-12-15T15:25:16"/>
    <n v="1472711224"/>
    <d v="2015-10-16T14:25:16"/>
    <x v="1503"/>
    <x v="1"/>
    <b v="0"/>
    <n v="94"/>
    <b v="0"/>
    <s v="theater/plays"/>
    <n v="65.340319148936175"/>
    <x v="1"/>
    <s v="plays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6-10-02T04:00:00"/>
    <n v="1425509050"/>
    <d v="2016-09-01T01:27:04"/>
    <x v="773"/>
    <x v="3"/>
    <b v="0"/>
    <n v="2"/>
    <b v="0"/>
    <s v="theater/plays"/>
    <n v="100"/>
    <x v="1"/>
    <s v="plays"/>
  </r>
  <r>
    <n v="0.36849999999999999"/>
    <n v="4035"/>
    <s v="The Lost Boy"/>
    <s v="&quot;Stories are where you go to look for the truth of your own life.&quot; (Frank Delaney)"/>
    <n v="10000"/>
    <n v="3685"/>
    <x v="2"/>
    <s v="US"/>
    <s v="USD"/>
    <n v="1413925887"/>
    <d v="2015-04-03T16:44:10"/>
    <n v="1411333887"/>
    <d v="2015-03-04T17:44:10"/>
    <x v="125"/>
    <x v="1"/>
    <b v="0"/>
    <n v="25"/>
    <b v="0"/>
    <s v="theater/plays"/>
    <n v="147.4"/>
    <x v="1"/>
    <s v="plays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10-21T16:11:27"/>
    <n v="1402784964"/>
    <d v="2014-09-21T16:11:27"/>
    <x v="152"/>
    <x v="4"/>
    <b v="0"/>
    <n v="17"/>
    <b v="0"/>
    <s v="theater/plays"/>
    <n v="166.05882352941177"/>
    <x v="1"/>
    <s v="plays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4-07-01T17:30:00"/>
    <n v="1462585315"/>
    <d v="2014-06-14T17:29:24"/>
    <x v="1593"/>
    <x v="4"/>
    <b v="0"/>
    <n v="2"/>
    <b v="0"/>
    <s v="theater/plays"/>
    <n v="40"/>
    <x v="1"/>
    <s v="plays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6-05-24T09:25:00"/>
    <n v="1408389010"/>
    <d v="2016-05-06T20:41:55"/>
    <x v="54"/>
    <x v="3"/>
    <b v="0"/>
    <n v="4"/>
    <b v="0"/>
    <s v="theater/plays"/>
    <n v="75.25"/>
    <x v="1"/>
    <s v="plays"/>
  </r>
  <r>
    <n v="0.6"/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4-10-17T14:10:10"/>
    <n v="1446048367"/>
    <d v="2014-08-18T14:10:10"/>
    <x v="19"/>
    <x v="4"/>
    <b v="0"/>
    <n v="5"/>
    <b v="0"/>
    <s v="theater/plays"/>
    <n v="60"/>
    <x v="1"/>
    <s v="plays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12-01T00:59:00"/>
    <n v="1432100004"/>
    <d v="2015-10-28T11:06:07"/>
    <x v="1594"/>
    <x v="1"/>
    <b v="0"/>
    <n v="2"/>
    <b v="0"/>
    <s v="theater/plays"/>
    <n v="1250"/>
    <x v="1"/>
    <s v="plays"/>
  </r>
  <r>
    <n v="4.1999999999999997E-3"/>
    <n v="4041"/>
    <s v="In the Land of Gold"/>
    <s v="A bold, colouful, vibrant play centred around the last remaining monarchy of Africa."/>
    <n v="5000"/>
    <n v="21"/>
    <x v="2"/>
    <s v="GB"/>
    <s v="GBP"/>
    <n v="1473160954"/>
    <d v="2015-07-17T22:00:00"/>
    <n v="1467976954"/>
    <d v="2015-05-20T00:33:24"/>
    <x v="1047"/>
    <x v="1"/>
    <b v="0"/>
    <n v="2"/>
    <b v="0"/>
    <s v="theater/plays"/>
    <n v="10.5"/>
    <x v="1"/>
    <s v="plays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6-09-06T06:22:34"/>
    <n v="1419213664"/>
    <d v="2016-07-08T06:22:34"/>
    <x v="305"/>
    <x v="3"/>
    <b v="0"/>
    <n v="3"/>
    <b v="0"/>
    <s v="theater/plays"/>
    <n v="7"/>
    <x v="1"/>
    <s v="plays"/>
  </r>
  <r>
    <n v="0"/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5-01-20T14:16:00"/>
    <n v="1415228325"/>
    <d v="2014-12-21T21:01:04"/>
    <x v="1595"/>
    <x v="4"/>
    <b v="0"/>
    <n v="0"/>
    <b v="0"/>
    <s v="theater/plays"/>
    <e v="#DIV/0!"/>
    <x v="1"/>
    <s v="plays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4-11-20T17:58:45"/>
    <n v="1426050982"/>
    <d v="2014-11-05T17:58:45"/>
    <x v="1026"/>
    <x v="4"/>
    <b v="0"/>
    <n v="4"/>
    <b v="0"/>
    <s v="theater/plays"/>
    <n v="56.25"/>
    <x v="1"/>
    <s v="plays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5-04-10T00:00:00"/>
    <n v="1406004589"/>
    <d v="2015-03-11T00:16:22"/>
    <x v="1290"/>
    <x v="1"/>
    <b v="0"/>
    <n v="1"/>
    <b v="0"/>
    <s v="theater/plays"/>
    <n v="1"/>
    <x v="1"/>
    <s v="plays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08-20T23:49:49"/>
    <n v="1411400210"/>
    <d v="2014-07-21T23:49:49"/>
    <x v="34"/>
    <x v="4"/>
    <b v="0"/>
    <n v="12"/>
    <b v="0"/>
    <s v="theater/plays"/>
    <n v="38.333333333333336"/>
    <x v="1"/>
    <s v="plays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4-10-22T10:36:50"/>
    <n v="1418862743"/>
    <d v="2014-09-22T10:36:50"/>
    <x v="121"/>
    <x v="4"/>
    <b v="0"/>
    <n v="4"/>
    <b v="0"/>
    <s v="theater/plays"/>
    <n v="27.5"/>
    <x v="1"/>
    <s v="plays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5-01-10T20:00:00"/>
    <n v="1457352787"/>
    <d v="2014-12-17T19:32:23"/>
    <x v="556"/>
    <x v="4"/>
    <b v="0"/>
    <n v="91"/>
    <b v="0"/>
    <s v="theater/plays"/>
    <n v="32.978021978021978"/>
    <x v="1"/>
    <s v="plays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6-04-11T06:13:07"/>
    <n v="1434322815"/>
    <d v="2016-03-07T07:13:07"/>
    <x v="1427"/>
    <x v="3"/>
    <b v="0"/>
    <n v="1"/>
    <b v="0"/>
    <s v="theater/plays"/>
    <n v="16"/>
    <x v="1"/>
    <s v="plays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5-07-14T18:00:15"/>
    <n v="1411485391"/>
    <d v="2015-06-14T18:00:15"/>
    <x v="936"/>
    <x v="1"/>
    <b v="0"/>
    <n v="1"/>
    <b v="0"/>
    <s v="theater/plays"/>
    <n v="1"/>
    <x v="1"/>
    <s v="plays"/>
  </r>
  <r>
    <n v="0"/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10-23T10:16:31"/>
    <n v="1399058797"/>
    <d v="2014-09-23T10:16:31"/>
    <x v="130"/>
    <x v="4"/>
    <b v="0"/>
    <n v="0"/>
    <b v="0"/>
    <s v="theater/plays"/>
    <e v="#DIV/0!"/>
    <x v="1"/>
    <s v="plays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05-09T01:53:00"/>
    <n v="1408050316"/>
    <d v="2014-05-02T14:26:37"/>
    <x v="426"/>
    <x v="4"/>
    <b v="0"/>
    <n v="13"/>
    <b v="0"/>
    <s v="theater/plays"/>
    <n v="86.615384615384613"/>
    <x v="1"/>
    <s v="plays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0-13T16:05:16"/>
    <n v="1413477228"/>
    <d v="2014-08-14T16:05:16"/>
    <x v="542"/>
    <x v="4"/>
    <b v="0"/>
    <n v="2"/>
    <b v="0"/>
    <s v="theater/plays"/>
    <n v="55"/>
    <x v="1"/>
    <s v="plays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4-11-15T15:00:00"/>
    <n v="1472674285"/>
    <d v="2014-10-16T11:33:48"/>
    <x v="27"/>
    <x v="4"/>
    <b v="0"/>
    <n v="0"/>
    <b v="0"/>
    <s v="theater/plays"/>
    <e v="#DIV/0!"/>
    <x v="1"/>
    <s v="plays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6-09-30T23:00:00"/>
    <n v="1400600031"/>
    <d v="2016-08-31T15:11:25"/>
    <x v="1596"/>
    <x v="3"/>
    <b v="0"/>
    <n v="21"/>
    <b v="0"/>
    <s v="theater/plays"/>
    <n v="41.952380952380949"/>
    <x v="1"/>
    <s v="plays"/>
  </r>
  <r>
    <n v="0.53"/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4-06-19T10:33:51"/>
    <n v="1465856639"/>
    <d v="2014-05-20T10:33:51"/>
    <x v="11"/>
    <x v="4"/>
    <b v="0"/>
    <n v="9"/>
    <b v="0"/>
    <s v="theater/plays"/>
    <n v="88.333333333333329"/>
    <x v="1"/>
    <s v="plays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6-07-03T14:59:00"/>
    <n v="1446506080"/>
    <d v="2016-06-13T17:23:59"/>
    <x v="469"/>
    <x v="3"/>
    <b v="0"/>
    <n v="6"/>
    <b v="0"/>
    <s v="theater/plays"/>
    <n v="129.16666666666666"/>
    <x v="1"/>
    <s v="plays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5-11-25T18:00:00"/>
    <n v="1458178044"/>
    <d v="2015-11-02T18:14:40"/>
    <x v="1597"/>
    <x v="1"/>
    <b v="0"/>
    <n v="4"/>
    <b v="0"/>
    <s v="theater/plays"/>
    <n v="23.75"/>
    <x v="1"/>
    <s v="plays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6-03-31T22:59:00"/>
    <n v="1408116152"/>
    <d v="2016-03-16T20:27:24"/>
    <x v="919"/>
    <x v="3"/>
    <b v="0"/>
    <n v="7"/>
    <b v="0"/>
    <s v="theater/plays"/>
    <n v="35.714285714285715"/>
    <x v="1"/>
    <s v="plays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9-15T22:00:00"/>
    <n v="1400604056"/>
    <d v="2014-08-15T10:22:32"/>
    <x v="185"/>
    <x v="4"/>
    <b v="0"/>
    <n v="5"/>
    <b v="0"/>
    <s v="theater/plays"/>
    <n v="57"/>
    <x v="1"/>
    <s v="plays"/>
  </r>
  <r>
    <n v="0"/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4-06-23T11:00:00"/>
    <n v="1456025023"/>
    <d v="2014-05-20T11:40:56"/>
    <x v="11"/>
    <x v="4"/>
    <b v="0"/>
    <n v="0"/>
    <b v="0"/>
    <s v="theater/plays"/>
    <e v="#DIV/0!"/>
    <x v="1"/>
    <s v="plays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4-20T21:23:43"/>
    <n v="1464889468"/>
    <d v="2016-02-20T22:23:43"/>
    <x v="1131"/>
    <x v="3"/>
    <b v="0"/>
    <n v="3"/>
    <b v="0"/>
    <s v="theater/plays"/>
    <n v="163.33333333333334"/>
    <x v="1"/>
    <s v="plays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6-07-02T12:44:28"/>
    <n v="1401294084"/>
    <d v="2016-06-02T12:44:28"/>
    <x v="1159"/>
    <x v="3"/>
    <b v="0"/>
    <n v="9"/>
    <b v="0"/>
    <s v="theater/plays"/>
    <n v="15"/>
    <x v="1"/>
    <s v="plays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4-06-27T11:21:24"/>
    <n v="1427724426"/>
    <d v="2014-05-28T11:21:24"/>
    <x v="1429"/>
    <x v="4"/>
    <b v="0"/>
    <n v="6"/>
    <b v="0"/>
    <s v="theater/plays"/>
    <n v="64.166666666666671"/>
    <x v="1"/>
    <s v="plays"/>
  </r>
  <r>
    <n v="6.7499999999999999E-3"/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5-04-29T09:07:06"/>
    <n v="1405291811"/>
    <d v="2015-03-30T09:07:06"/>
    <x v="306"/>
    <x v="1"/>
    <b v="0"/>
    <n v="4"/>
    <b v="0"/>
    <s v="theater/plays"/>
    <n v="6.75"/>
    <x v="1"/>
    <s v="plays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4-08-12T17:50:11"/>
    <n v="1461027388"/>
    <d v="2014-07-13T17:50:11"/>
    <x v="1088"/>
    <x v="4"/>
    <b v="0"/>
    <n v="1"/>
    <b v="0"/>
    <s v="theater/plays"/>
    <n v="25"/>
    <x v="1"/>
    <s v="plays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6-05-18T19:56:28"/>
    <n v="1439952550"/>
    <d v="2016-04-18T19:56:28"/>
    <x v="1598"/>
    <x v="3"/>
    <b v="0"/>
    <n v="17"/>
    <b v="0"/>
    <s v="theater/plays"/>
    <n v="179.11764705882354"/>
    <x v="1"/>
    <s v="plays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5-09-27T21:49:10"/>
    <n v="1481756855"/>
    <d v="2015-08-18T21:49:10"/>
    <x v="1025"/>
    <x v="1"/>
    <b v="0"/>
    <n v="1"/>
    <b v="0"/>
    <s v="theater/plays"/>
    <n v="34.950000000000003"/>
    <x v="1"/>
    <s v="plays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7-01-13T18:05:00"/>
    <n v="1421596356"/>
    <d v="2016-12-14T18:07:35"/>
    <x v="1599"/>
    <x v="3"/>
    <b v="0"/>
    <n v="13"/>
    <b v="0"/>
    <s v="theater/plays"/>
    <n v="33.07692307692308"/>
    <x v="1"/>
    <s v="plays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07:00:00"/>
    <n v="1422374420"/>
    <d v="2015-01-18T10:52:36"/>
    <x v="1217"/>
    <x v="1"/>
    <b v="0"/>
    <n v="6"/>
    <b v="0"/>
    <s v="theater/plays"/>
    <n v="27.5"/>
    <x v="1"/>
    <s v="plays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5-02-28T22:00:00"/>
    <n v="1480187931"/>
    <d v="2015-01-27T11:00:20"/>
    <x v="203"/>
    <x v="1"/>
    <b v="0"/>
    <n v="0"/>
    <b v="0"/>
    <s v="theater/plays"/>
    <e v="#DIV/0!"/>
    <x v="1"/>
    <s v="plays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6-12-26T14:18:51"/>
    <n v="1403462111"/>
    <d v="2016-11-26T14:18:51"/>
    <x v="1565"/>
    <x v="3"/>
    <b v="0"/>
    <n v="2"/>
    <b v="0"/>
    <s v="theater/plays"/>
    <n v="2"/>
    <x v="1"/>
    <s v="plays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4-08-21T13:35:11"/>
    <n v="1426407426"/>
    <d v="2014-06-22T13:35:11"/>
    <x v="29"/>
    <x v="4"/>
    <b v="0"/>
    <n v="2"/>
    <b v="0"/>
    <s v="theater/plays"/>
    <n v="18.5"/>
    <x v="1"/>
    <s v="plays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05-08T23:00:00"/>
    <n v="1444137375"/>
    <d v="2015-03-15T03:17:06"/>
    <x v="322"/>
    <x v="1"/>
    <b v="0"/>
    <n v="21"/>
    <b v="0"/>
    <s v="theater/plays"/>
    <n v="35"/>
    <x v="1"/>
    <s v="plays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5-11-05T09:16:15"/>
    <n v="1400547969"/>
    <d v="2015-10-06T08:16:15"/>
    <x v="473"/>
    <x v="1"/>
    <b v="0"/>
    <n v="13"/>
    <b v="0"/>
    <s v="theater/plays"/>
    <n v="44.307692307692307"/>
    <x v="1"/>
    <s v="plays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06-30T12:28:00"/>
    <n v="1411499149"/>
    <d v="2014-05-19T20:06:09"/>
    <x v="128"/>
    <x v="4"/>
    <b v="0"/>
    <n v="0"/>
    <b v="0"/>
    <s v="theater/plays"/>
    <e v="#DIV/0!"/>
    <x v="1"/>
    <s v="plays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4-10-21T14:51:00"/>
    <n v="1479747794"/>
    <d v="2014-09-23T14:05:49"/>
    <x v="130"/>
    <x v="4"/>
    <b v="0"/>
    <n v="6"/>
    <b v="0"/>
    <s v="theater/plays"/>
    <n v="222.5"/>
    <x v="1"/>
    <s v="plays"/>
  </r>
  <r>
    <n v="0"/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6-12-21T12:03:14"/>
    <n v="1482951242"/>
    <d v="2016-11-21T12:03:14"/>
    <x v="675"/>
    <x v="3"/>
    <b v="0"/>
    <n v="0"/>
    <b v="0"/>
    <s v="theater/plays"/>
    <e v="#DIV/0!"/>
    <x v="1"/>
    <s v="plays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7-01-27T13:54:02"/>
    <n v="1463783521"/>
    <d v="2016-12-28T13:54:02"/>
    <x v="748"/>
    <x v="3"/>
    <b v="0"/>
    <n v="1"/>
    <b v="0"/>
    <s v="theater/plays"/>
    <n v="5"/>
    <x v="1"/>
    <s v="plays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9T17:32:01"/>
    <n v="1463849116"/>
    <d v="2016-05-20T17:32:01"/>
    <x v="784"/>
    <x v="3"/>
    <b v="0"/>
    <n v="0"/>
    <b v="0"/>
    <s v="theater/plays"/>
    <e v="#DIV/0!"/>
    <x v="1"/>
    <s v="plays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6-06-14T13:54:00"/>
    <n v="1423231025"/>
    <d v="2016-05-21T11:45:16"/>
    <x v="1485"/>
    <x v="3"/>
    <b v="0"/>
    <n v="12"/>
    <b v="0"/>
    <s v="theater/plays"/>
    <n v="29.166666666666668"/>
    <x v="1"/>
    <s v="plays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03-08T07:57:05"/>
    <n v="1446179553"/>
    <d v="2015-02-06T08:57:05"/>
    <x v="1353"/>
    <x v="1"/>
    <b v="0"/>
    <n v="2"/>
    <b v="0"/>
    <s v="theater/plays"/>
    <n v="1.5"/>
    <x v="1"/>
    <s v="plays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5-11-14T18:00:00"/>
    <n v="1450203416"/>
    <d v="2015-10-29T23:32:33"/>
    <x v="518"/>
    <x v="1"/>
    <b v="0"/>
    <n v="6"/>
    <b v="0"/>
    <s v="theater/plays"/>
    <n v="126.5"/>
    <x v="1"/>
    <s v="plays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01-14T13:16:56"/>
    <n v="1473416906"/>
    <d v="2015-12-15T13:16:56"/>
    <x v="1472"/>
    <x v="1"/>
    <b v="0"/>
    <n v="1"/>
    <b v="0"/>
    <s v="theater/plays"/>
    <n v="10"/>
    <x v="1"/>
    <s v="plays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6-10-09T05:28:26"/>
    <n v="1424701775"/>
    <d v="2016-09-09T05:28:26"/>
    <x v="982"/>
    <x v="3"/>
    <b v="0"/>
    <n v="1"/>
    <b v="0"/>
    <s v="theater/plays"/>
    <n v="10"/>
    <x v="1"/>
    <s v="plays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03-23T22:59:00"/>
    <n v="1445985299"/>
    <d v="2015-02-23T09:29:35"/>
    <x v="298"/>
    <x v="1"/>
    <b v="0"/>
    <n v="5"/>
    <b v="0"/>
    <s v="theater/plays"/>
    <n v="9.4"/>
    <x v="1"/>
    <s v="plays"/>
  </r>
  <r>
    <n v="0"/>
    <n v="4087"/>
    <s v="Stage Production &quot;The Nail Shop&quot;"/>
    <s v="Comedy Stage Play"/>
    <n v="9600"/>
    <n v="0"/>
    <x v="2"/>
    <s v="US"/>
    <s v="USD"/>
    <n v="1468777786"/>
    <d v="2015-11-20T23:00:00"/>
    <n v="1466185786"/>
    <d v="2015-10-27T17:34:59"/>
    <x v="167"/>
    <x v="1"/>
    <b v="0"/>
    <n v="0"/>
    <b v="0"/>
    <s v="theater/plays"/>
    <e v="#DIV/0!"/>
    <x v="1"/>
    <s v="plays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6-07-17T12:49:46"/>
    <n v="1418827324"/>
    <d v="2016-06-17T12:49:46"/>
    <x v="775"/>
    <x v="3"/>
    <b v="0"/>
    <n v="3"/>
    <b v="0"/>
    <s v="theater/plays"/>
    <n v="72"/>
    <x v="1"/>
    <s v="plays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1-16T05:26:00"/>
    <n v="1430242488"/>
    <d v="2014-12-17T09:42:04"/>
    <x v="556"/>
    <x v="4"/>
    <b v="0"/>
    <n v="8"/>
    <b v="0"/>
    <s v="theater/plays"/>
    <n v="30"/>
    <x v="1"/>
    <s v="plays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5-31T12:35:00"/>
    <n v="1437754137"/>
    <d v="2015-04-28T12:34:48"/>
    <x v="831"/>
    <x v="1"/>
    <b v="0"/>
    <n v="3"/>
    <b v="0"/>
    <s v="theater/plays"/>
    <n v="10.666666666666666"/>
    <x v="1"/>
    <s v="plays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8-07T10:00:00"/>
    <n v="1418818151"/>
    <d v="2015-07-24T11:08:57"/>
    <x v="553"/>
    <x v="1"/>
    <b v="0"/>
    <n v="8"/>
    <b v="0"/>
    <s v="theater/plays"/>
    <n v="25.5"/>
    <x v="1"/>
    <s v="plays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1-16T07:09:11"/>
    <n v="1423024847"/>
    <d v="2014-12-17T07:09:11"/>
    <x v="556"/>
    <x v="4"/>
    <b v="0"/>
    <n v="1"/>
    <b v="0"/>
    <s v="theater/plays"/>
    <n v="20"/>
    <x v="1"/>
    <s v="plays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4-04T22:40:47"/>
    <n v="1435088093"/>
    <d v="2015-02-03T23:40:47"/>
    <x v="398"/>
    <x v="1"/>
    <b v="0"/>
    <n v="4"/>
    <b v="0"/>
    <s v="theater/plays"/>
    <n v="15"/>
    <x v="1"/>
    <s v="plays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5-08-22T14:34:53"/>
    <n v="1410141900"/>
    <d v="2015-06-23T14:34:53"/>
    <x v="369"/>
    <x v="1"/>
    <b v="0"/>
    <n v="8"/>
    <b v="0"/>
    <s v="theater/plays"/>
    <n v="91.25"/>
    <x v="1"/>
    <s v="plays"/>
  </r>
  <r>
    <n v="2.6666666666666668E-2"/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4-10-21T23:59:00"/>
    <n v="1479516350"/>
    <d v="2014-09-07T21:05:00"/>
    <x v="318"/>
    <x v="4"/>
    <b v="0"/>
    <n v="1"/>
    <b v="0"/>
    <s v="theater/plays"/>
    <n v="800"/>
    <x v="1"/>
    <s v="plays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6-12-18T19:45:50"/>
    <n v="1484484219"/>
    <d v="2016-11-18T19:45:50"/>
    <x v="142"/>
    <x v="3"/>
    <b v="0"/>
    <n v="5"/>
    <b v="0"/>
    <s v="theater/plays"/>
    <n v="80"/>
    <x v="1"/>
    <s v="plays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7-02-28T03:51:00"/>
    <n v="1449431237"/>
    <d v="2017-01-15T07:43:39"/>
    <x v="1600"/>
    <x v="2"/>
    <b v="0"/>
    <n v="0"/>
    <b v="0"/>
    <s v="theater/plays"/>
    <e v="#DIV/0!"/>
    <x v="1"/>
    <s v="plays"/>
  </r>
  <r>
    <n v="0"/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1-31T18:55:00"/>
    <n v="1462468797"/>
    <d v="2015-12-06T14:47:17"/>
    <x v="1143"/>
    <x v="1"/>
    <b v="0"/>
    <n v="0"/>
    <b v="0"/>
    <s v="theater/plays"/>
    <e v="#DIV/0!"/>
    <x v="1"/>
    <s v="plays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6-04T12:19:57"/>
    <n v="1468959873"/>
    <d v="2016-05-05T12:19:57"/>
    <x v="1358"/>
    <x v="3"/>
    <b v="0"/>
    <n v="1"/>
    <b v="0"/>
    <s v="theater/plays"/>
    <n v="50"/>
    <x v="1"/>
    <s v="plays"/>
  </r>
  <r>
    <n v="0"/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6-09-02T15:24:33"/>
    <n v="1413341990"/>
    <d v="2016-07-19T15:24:33"/>
    <x v="173"/>
    <x v="3"/>
    <b v="0"/>
    <n v="0"/>
    <b v="0"/>
    <s v="theater/plays"/>
    <e v="#DIV/0!"/>
    <x v="1"/>
    <s v="plays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4-10-24T21:59:50"/>
    <n v="1482788482"/>
    <d v="2014-10-14T21:59:50"/>
    <x v="310"/>
    <x v="4"/>
    <b v="0"/>
    <n v="0"/>
    <b v="0"/>
    <s v="theater/plays"/>
    <e v="#DIV/0!"/>
    <x v="1"/>
    <s v="plays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7-01-25T16:41:22"/>
    <n v="1460751673"/>
    <d v="2016-12-26T16:41:22"/>
    <x v="1601"/>
    <x v="3"/>
    <b v="0"/>
    <n v="6"/>
    <b v="0"/>
    <s v="theater/plays"/>
    <n v="22.833333333333332"/>
    <x v="1"/>
    <s v="plays"/>
  </r>
  <r>
    <n v="0.1"/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6-05-15T15:21:13"/>
    <n v="1435953566"/>
    <d v="2016-04-15T15:21:13"/>
    <x v="1602"/>
    <x v="3"/>
    <b v="0"/>
    <n v="6"/>
    <b v="0"/>
    <s v="theater/plays"/>
    <n v="16.666666666666668"/>
    <x v="1"/>
    <s v="plays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5-08-26T13:32:00"/>
    <n v="1474958434"/>
    <d v="2015-07-03T14:59:26"/>
    <x v="950"/>
    <x v="1"/>
    <b v="0"/>
    <n v="14"/>
    <b v="0"/>
    <s v="theater/plays"/>
    <n v="45.785714285714285"/>
    <x v="1"/>
    <s v="plays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0-27T01:40:34"/>
    <n v="1479860109"/>
    <d v="2016-09-27T01:40:34"/>
    <x v="975"/>
    <x v="3"/>
    <b v="0"/>
    <n v="6"/>
    <b v="0"/>
    <s v="theater/plays"/>
    <n v="383.33333333333331"/>
    <x v="1"/>
    <s v="plays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6-12-25T19:15:09"/>
    <n v="1424221866"/>
    <d v="2016-11-22T19:15:09"/>
    <x v="572"/>
    <x v="3"/>
    <b v="0"/>
    <n v="33"/>
    <b v="0"/>
    <s v="theater/plays"/>
    <n v="106.96969696969697"/>
    <x v="1"/>
    <s v="plays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5-04-01T20:00:00"/>
    <n v="1409608801"/>
    <d v="2015-02-17T20:11:06"/>
    <x v="137"/>
    <x v="1"/>
    <b v="0"/>
    <n v="4"/>
    <b v="0"/>
    <s v="theater/plays"/>
    <n v="10.25"/>
    <x v="1"/>
    <s v="plays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4-09-24T17:00:01"/>
    <n v="1485909937"/>
    <d v="2014-09-01T17:00:01"/>
    <x v="1552"/>
    <x v="4"/>
    <b v="0"/>
    <n v="1"/>
    <b v="0"/>
    <s v="theater/plays"/>
    <n v="59"/>
    <x v="1"/>
    <s v="plays"/>
  </r>
  <r>
    <n v="0"/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7-03-03T00:00:00"/>
    <n v="1446209804"/>
    <d v="2017-01-31T19:45:37"/>
    <x v="2"/>
    <x v="2"/>
    <b v="0"/>
    <n v="0"/>
    <b v="0"/>
    <s v="theater/plays"/>
    <e v="#DIV/0!"/>
    <x v="1"/>
    <s v="plays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5-11-29T08:56:44"/>
    <n v="1463929351"/>
    <d v="2015-10-30T07:56:44"/>
    <x v="1457"/>
    <x v="1"/>
    <b v="0"/>
    <n v="6"/>
    <b v="0"/>
    <s v="theater/plays"/>
    <n v="14.333333333333334"/>
    <x v="1"/>
    <s v="plays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6-07-21T10:02:31"/>
    <n v="1422155740"/>
    <d v="2016-05-22T10:02:31"/>
    <x v="1431"/>
    <x v="3"/>
    <b v="0"/>
    <n v="6"/>
    <b v="0"/>
    <s v="theater/plays"/>
    <n v="15.666666666666666"/>
    <x v="1"/>
    <s v="plays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5-02-23T22:15:40"/>
    <n v="1454280186"/>
    <d v="2015-01-24T22:15:40"/>
    <x v="859"/>
    <x v="1"/>
    <b v="0"/>
    <n v="1"/>
    <b v="0"/>
    <s v="theater/plays"/>
    <n v="1"/>
    <x v="1"/>
    <s v="plays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2-27T19:00:00"/>
    <n v="1450619123"/>
    <d v="2016-01-31T17:43:06"/>
    <x v="375"/>
    <x v="3"/>
    <b v="0"/>
    <n v="3"/>
    <b v="0"/>
    <s v="theater/plays"/>
    <n v="1"/>
    <x v="1"/>
    <s v="plays"/>
  </r>
  <r>
    <m/>
    <m/>
    <m/>
    <m/>
    <m/>
    <m/>
    <x v="4"/>
    <m/>
    <m/>
    <m/>
    <m/>
    <m/>
    <m/>
    <x v="1603"/>
    <x v="10"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1E086-194D-4F0E-BD91-26C012ECF57F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7:K24" firstHeaderRow="1" firstDataRow="1" firstDataCol="0"/>
  <pivotFields count="2">
    <pivotField showAll="0">
      <items count="17">
        <item x="2"/>
        <item x="10"/>
        <item x="3"/>
        <item x="4"/>
        <item x="11"/>
        <item x="15"/>
        <item x="5"/>
        <item x="13"/>
        <item x="6"/>
        <item x="12"/>
        <item x="7"/>
        <item x="1"/>
        <item x="14"/>
        <item x="8"/>
        <item x="9"/>
        <item x="0"/>
        <item t="default"/>
      </items>
    </pivotField>
    <pivotField showAll="0">
      <items count="29">
        <item x="18"/>
        <item x="4"/>
        <item x="5"/>
        <item x="6"/>
        <item x="21"/>
        <item x="8"/>
        <item x="3"/>
        <item x="17"/>
        <item x="22"/>
        <item x="24"/>
        <item x="13"/>
        <item x="12"/>
        <item x="14"/>
        <item x="11"/>
        <item x="7"/>
        <item x="10"/>
        <item x="25"/>
        <item x="15"/>
        <item x="20"/>
        <item x="2"/>
        <item x="16"/>
        <item x="23"/>
        <item x="26"/>
        <item x="9"/>
        <item x="19"/>
        <item x="27"/>
        <item x="1"/>
        <item x="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ED813C-3795-4096-9081-C14F7101D8C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D8:E23" firstHeaderRow="1" firstDataRow="1" firstDataCol="1"/>
  <pivotFields count="2">
    <pivotField axis="axisRow" showAll="0">
      <items count="15">
        <item x="0"/>
        <item x="8"/>
        <item x="1"/>
        <item x="2"/>
        <item x="9"/>
        <item x="13"/>
        <item x="3"/>
        <item x="11"/>
        <item x="4"/>
        <item x="10"/>
        <item x="5"/>
        <item x="12"/>
        <item x="6"/>
        <item x="7"/>
        <item t="default"/>
      </items>
    </pivotField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Count of id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EE663-0E74-41D4-87ED-371B8212BAF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4" firstHeaderRow="1" firstDataRow="1" firstDataCol="1" rowPageCount="1" colPageCount="1"/>
  <pivotFields count="18">
    <pivotField numFmtId="10" showAll="0"/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6"/>
    <field x="16"/>
  </rowFields>
  <rowItems count="31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pageFields count="1">
    <pageField fld="7" hier="-1"/>
  </pageFields>
  <dataFields count="1">
    <dataField name="Count of id" fld="1" subtotal="count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8086C-5765-4F9B-8E88-BCF1BFEB90C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9" firstHeaderRow="1" firstDataRow="1" firstDataCol="1" rowPageCount="2" colPageCount="1"/>
  <pivotFields count="18">
    <pivotField numFmtId="10" showAll="0"/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6"/>
    <field x="17"/>
  </rowFields>
  <rowItems count="65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2">
    <pageField fld="7" hier="-1"/>
    <pageField fld="16" hier="-1"/>
  </pageFields>
  <dataFields count="1">
    <dataField name="Count of id" fld="1" subtotal="count" baseField="0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DFA5E-1736-4872-8DFB-BE7DEB221A84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610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showAll="0"/>
    <pivotField axis="axisCol" showAll="0" sortType="ascending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1605">
        <item x="587"/>
        <item x="636"/>
        <item x="1057"/>
        <item x="340"/>
        <item x="853"/>
        <item x="113"/>
        <item x="389"/>
        <item x="1314"/>
        <item x="1534"/>
        <item x="744"/>
        <item x="1561"/>
        <item x="475"/>
        <item x="937"/>
        <item x="237"/>
        <item x="689"/>
        <item x="797"/>
        <item x="1306"/>
        <item x="876"/>
        <item x="910"/>
        <item x="1042"/>
        <item x="1050"/>
        <item x="745"/>
        <item x="780"/>
        <item x="1336"/>
        <item x="1366"/>
        <item x="730"/>
        <item x="974"/>
        <item x="208"/>
        <item x="1516"/>
        <item x="622"/>
        <item x="395"/>
        <item x="610"/>
        <item x="534"/>
        <item x="1600"/>
        <item x="257"/>
        <item x="229"/>
        <item x="1003"/>
        <item x="1166"/>
        <item x="502"/>
        <item x="973"/>
        <item x="655"/>
        <item x="1001"/>
        <item x="915"/>
        <item x="487"/>
        <item x="460"/>
        <item x="1150"/>
        <item x="338"/>
        <item x="1217"/>
        <item x="938"/>
        <item x="416"/>
        <item x="663"/>
        <item x="186"/>
        <item x="493"/>
        <item x="1528"/>
        <item x="635"/>
        <item x="722"/>
        <item x="1504"/>
        <item x="705"/>
        <item x="574"/>
        <item x="1265"/>
        <item x="1262"/>
        <item x="388"/>
        <item x="993"/>
        <item x="794"/>
        <item x="1099"/>
        <item x="833"/>
        <item x="692"/>
        <item x="1487"/>
        <item x="1029"/>
        <item x="219"/>
        <item x="1126"/>
        <item x="768"/>
        <item x="244"/>
        <item x="1102"/>
        <item x="864"/>
        <item x="1128"/>
        <item x="281"/>
        <item x="1393"/>
        <item x="66"/>
        <item x="859"/>
        <item x="940"/>
        <item x="254"/>
        <item x="894"/>
        <item x="275"/>
        <item x="608"/>
        <item x="1154"/>
        <item x="1147"/>
        <item x="1202"/>
        <item x="315"/>
        <item x="241"/>
        <item x="107"/>
        <item x="93"/>
        <item x="1480"/>
        <item x="769"/>
        <item x="524"/>
        <item x="1072"/>
        <item x="913"/>
        <item x="203"/>
        <item x="151"/>
        <item x="541"/>
        <item x="1320"/>
        <item x="1156"/>
        <item x="600"/>
        <item x="37"/>
        <item x="144"/>
        <item x="1578"/>
        <item x="725"/>
        <item x="631"/>
        <item x="329"/>
        <item x="48"/>
        <item x="1490"/>
        <item x="1191"/>
        <item x="617"/>
        <item x="897"/>
        <item x="1554"/>
        <item x="451"/>
        <item x="1253"/>
        <item x="286"/>
        <item x="870"/>
        <item x="445"/>
        <item x="896"/>
        <item x="1157"/>
        <item x="375"/>
        <item x="2"/>
        <item x="1269"/>
        <item x="759"/>
        <item x="197"/>
        <item x="1240"/>
        <item x="758"/>
        <item x="819"/>
        <item x="1141"/>
        <item x="181"/>
        <item x="183"/>
        <item x="650"/>
        <item x="360"/>
        <item x="802"/>
        <item x="31"/>
        <item x="765"/>
        <item x="280"/>
        <item x="1278"/>
        <item x="563"/>
        <item x="213"/>
        <item x="367"/>
        <item x="984"/>
        <item x="1547"/>
        <item x="1405"/>
        <item x="693"/>
        <item x="698"/>
        <item x="1299"/>
        <item x="471"/>
        <item x="299"/>
        <item x="1305"/>
        <item x="250"/>
        <item x="108"/>
        <item x="554"/>
        <item x="888"/>
        <item x="723"/>
        <item x="674"/>
        <item x="1236"/>
        <item x="1266"/>
        <item x="1070"/>
        <item x="688"/>
        <item x="964"/>
        <item x="789"/>
        <item x="1350"/>
        <item x="1401"/>
        <item x="1171"/>
        <item x="1212"/>
        <item x="681"/>
        <item x="916"/>
        <item x="920"/>
        <item x="310"/>
        <item x="84"/>
        <item x="1585"/>
        <item x="98"/>
        <item x="728"/>
        <item x="478"/>
        <item x="313"/>
        <item x="1420"/>
        <item x="1198"/>
        <item x="1165"/>
        <item x="1012"/>
        <item x="576"/>
        <item x="27"/>
        <item x="1503"/>
        <item x="1379"/>
        <item x="1471"/>
        <item x="1411"/>
        <item x="756"/>
        <item x="272"/>
        <item x="1210"/>
        <item x="1137"/>
        <item x="818"/>
        <item x="1225"/>
        <item x="550"/>
        <item x="215"/>
        <item x="752"/>
        <item x="1255"/>
        <item x="262"/>
        <item x="633"/>
        <item x="653"/>
        <item x="1291"/>
        <item x="455"/>
        <item x="47"/>
        <item x="319"/>
        <item x="1582"/>
        <item x="904"/>
        <item x="148"/>
        <item x="878"/>
        <item x="1293"/>
        <item x="1169"/>
        <item x="710"/>
        <item x="323"/>
        <item x="981"/>
        <item x="1566"/>
        <item x="1077"/>
        <item x="686"/>
        <item x="325"/>
        <item x="516"/>
        <item x="1575"/>
        <item x="1007"/>
        <item x="1325"/>
        <item x="951"/>
        <item x="1127"/>
        <item x="70"/>
        <item x="817"/>
        <item x="1545"/>
        <item x="1543"/>
        <item x="579"/>
        <item x="139"/>
        <item x="538"/>
        <item x="427"/>
        <item x="1512"/>
        <item x="171"/>
        <item x="167"/>
        <item x="616"/>
        <item x="74"/>
        <item x="731"/>
        <item x="584"/>
        <item x="1594"/>
        <item x="222"/>
        <item x="713"/>
        <item x="382"/>
        <item x="980"/>
        <item x="518"/>
        <item x="1465"/>
        <item x="264"/>
        <item x="998"/>
        <item x="1036"/>
        <item x="508"/>
        <item x="729"/>
        <item x="1232"/>
        <item x="697"/>
        <item x="1356"/>
        <item x="1457"/>
        <item x="746"/>
        <item x="1098"/>
        <item x="958"/>
        <item x="1234"/>
        <item x="320"/>
        <item x="1569"/>
        <item x="857"/>
        <item x="282"/>
        <item x="661"/>
        <item x="740"/>
        <item x="1467"/>
        <item x="779"/>
        <item x="292"/>
        <item x="1187"/>
        <item x="18"/>
        <item x="468"/>
        <item x="1525"/>
        <item x="804"/>
        <item x="473"/>
        <item x="447"/>
        <item x="1261"/>
        <item x="1040"/>
        <item x="386"/>
        <item x="1532"/>
        <item x="1219"/>
        <item x="637"/>
        <item x="1446"/>
        <item x="376"/>
        <item x="1200"/>
        <item x="1273"/>
        <item x="777"/>
        <item x="33"/>
        <item x="776"/>
        <item x="96"/>
        <item x="599"/>
        <item x="433"/>
        <item x="1536"/>
        <item x="464"/>
        <item x="1391"/>
        <item x="1095"/>
        <item x="1421"/>
        <item x="454"/>
        <item x="434"/>
        <item x="288"/>
        <item x="787"/>
        <item x="803"/>
        <item x="1215"/>
        <item x="1511"/>
        <item x="1184"/>
        <item x="551"/>
        <item x="212"/>
        <item x="1250"/>
        <item x="604"/>
        <item x="1263"/>
        <item x="1056"/>
        <item x="484"/>
        <item x="356"/>
        <item x="112"/>
        <item x="727"/>
        <item x="1338"/>
        <item x="1491"/>
        <item x="1322"/>
        <item x="296"/>
        <item x="218"/>
        <item x="1068"/>
        <item x="621"/>
        <item x="851"/>
        <item x="46"/>
        <item x="1142"/>
        <item x="192"/>
        <item x="28"/>
        <item x="618"/>
        <item x="349"/>
        <item x="691"/>
        <item x="485"/>
        <item x="781"/>
        <item x="800"/>
        <item x="1192"/>
        <item x="1096"/>
        <item x="647"/>
        <item x="879"/>
        <item x="142"/>
        <item x="364"/>
        <item x="494"/>
        <item x="5"/>
        <item x="1453"/>
        <item x="1330"/>
        <item x="598"/>
        <item x="1597"/>
        <item x="482"/>
        <item x="1331"/>
        <item x="1513"/>
        <item x="597"/>
        <item x="841"/>
        <item x="520"/>
        <item x="1280"/>
        <item x="283"/>
        <item x="614"/>
        <item x="815"/>
        <item x="1028"/>
        <item x="1218"/>
        <item x="675"/>
        <item x="100"/>
        <item x="666"/>
        <item x="1164"/>
        <item x="1319"/>
        <item x="572"/>
        <item x="700"/>
        <item x="224"/>
        <item x="291"/>
        <item x="294"/>
        <item x="145"/>
        <item x="848"/>
        <item x="717"/>
        <item x="1239"/>
        <item x="498"/>
        <item x="53"/>
        <item x="1489"/>
        <item x="413"/>
        <item x="143"/>
        <item x="1477"/>
        <item x="1565"/>
        <item x="1329"/>
        <item x="199"/>
        <item x="1469"/>
        <item x="1062"/>
        <item x="42"/>
        <item x="1486"/>
        <item x="682"/>
        <item x="423"/>
        <item x="1067"/>
        <item x="1524"/>
        <item x="945"/>
        <item x="505"/>
        <item x="997"/>
        <item x="967"/>
        <item x="703"/>
        <item x="1076"/>
        <item x="188"/>
        <item x="1321"/>
        <item x="965"/>
        <item x="78"/>
        <item x="510"/>
        <item x="1425"/>
        <item x="582"/>
        <item x="1082"/>
        <item x="909"/>
        <item x="1193"/>
        <item x="453"/>
        <item x="1026"/>
        <item x="949"/>
        <item x="1581"/>
        <item x="290"/>
        <item x="217"/>
        <item x="887"/>
        <item x="594"/>
        <item x="839"/>
        <item x="287"/>
        <item x="1317"/>
        <item x="1537"/>
        <item x="1440"/>
        <item x="928"/>
        <item x="860"/>
        <item x="1313"/>
        <item x="1400"/>
        <item x="1389"/>
        <item x="26"/>
        <item x="543"/>
        <item x="926"/>
        <item x="714"/>
        <item x="562"/>
        <item x="771"/>
        <item x="849"/>
        <item x="1571"/>
        <item x="491"/>
        <item x="786"/>
        <item x="657"/>
        <item x="561"/>
        <item x="623"/>
        <item x="577"/>
        <item x="1274"/>
        <item x="432"/>
        <item x="1409"/>
        <item x="1264"/>
        <item x="158"/>
        <item x="265"/>
        <item x="1256"/>
        <item x="1371"/>
        <item x="1135"/>
        <item x="821"/>
        <item x="1599"/>
        <item x="606"/>
        <item x="1472"/>
        <item x="966"/>
        <item x="333"/>
        <item x="23"/>
        <item x="90"/>
        <item x="390"/>
        <item x="556"/>
        <item x="766"/>
        <item x="672"/>
        <item x="334"/>
        <item x="1152"/>
        <item x="439"/>
        <item x="750"/>
        <item x="1463"/>
        <item x="1517"/>
        <item x="1079"/>
        <item x="757"/>
        <item x="1289"/>
        <item x="595"/>
        <item x="1497"/>
        <item x="490"/>
        <item x="492"/>
        <item x="970"/>
        <item x="1207"/>
        <item x="648"/>
        <item x="1351"/>
        <item x="1584"/>
        <item x="462"/>
        <item x="1281"/>
        <item x="1595"/>
        <item x="1466"/>
        <item x="580"/>
        <item x="50"/>
        <item x="72"/>
        <item x="581"/>
        <item x="1065"/>
        <item x="97"/>
        <item x="1492"/>
        <item x="1243"/>
        <item x="1563"/>
        <item x="1479"/>
        <item x="871"/>
        <item x="753"/>
        <item x="396"/>
        <item x="1579"/>
        <item x="1601"/>
        <item x="259"/>
        <item x="1258"/>
        <item x="1167"/>
        <item x="1176"/>
        <item x="884"/>
        <item x="429"/>
        <item x="748"/>
        <item x="1304"/>
        <item x="824"/>
        <item x="341"/>
        <item x="607"/>
        <item x="1153"/>
        <item x="591"/>
        <item x="246"/>
        <item x="783"/>
        <item x="210"/>
        <item x="991"/>
        <item x="1381"/>
        <item x="914"/>
        <item x="1139"/>
        <item x="739"/>
        <item x="583"/>
        <item x="99"/>
        <item x="1476"/>
        <item x="1460"/>
        <item x="61"/>
        <item x="191"/>
        <item x="1588"/>
        <item x="933"/>
        <item x="428"/>
        <item x="1136"/>
        <item x="1097"/>
        <item x="123"/>
        <item x="899"/>
        <item x="611"/>
        <item x="1011"/>
        <item x="1143"/>
        <item x="1125"/>
        <item x="1004"/>
        <item x="694"/>
        <item x="345"/>
        <item x="481"/>
        <item x="170"/>
        <item x="1033"/>
        <item x="840"/>
        <item x="930"/>
        <item x="1415"/>
        <item x="1347"/>
        <item x="1226"/>
        <item x="214"/>
        <item x="1201"/>
        <item x="1045"/>
        <item x="392"/>
        <item x="1454"/>
        <item x="174"/>
        <item x="440"/>
        <item x="1436"/>
        <item x="718"/>
        <item x="552"/>
        <item x="948"/>
        <item x="1316"/>
        <item x="1323"/>
        <item x="925"/>
        <item x="304"/>
        <item x="488"/>
        <item x="911"/>
        <item x="101"/>
        <item x="141"/>
        <item x="845"/>
        <item x="567"/>
        <item x="71"/>
        <item x="838"/>
        <item x="1277"/>
        <item x="1230"/>
        <item x="826"/>
        <item x="1104"/>
        <item x="231"/>
        <item x="232"/>
        <item x="501"/>
        <item x="1021"/>
        <item x="782"/>
        <item x="929"/>
        <item x="678"/>
        <item x="321"/>
        <item x="1318"/>
        <item x="613"/>
        <item x="1298"/>
        <item x="1074"/>
        <item x="1444"/>
        <item x="195"/>
        <item x="1035"/>
        <item x="438"/>
        <item x="137"/>
        <item x="352"/>
        <item x="1106"/>
        <item x="1090"/>
        <item x="1209"/>
        <item x="1197"/>
        <item x="1495"/>
        <item x="799"/>
        <item x="1300"/>
        <item x="1228"/>
        <item x="603"/>
        <item x="1452"/>
        <item x="875"/>
        <item x="1049"/>
        <item x="1155"/>
        <item x="1083"/>
        <item x="1333"/>
        <item x="1179"/>
        <item x="168"/>
        <item x="1292"/>
        <item x="1002"/>
        <item x="665"/>
        <item x="500"/>
        <item x="1131"/>
        <item x="1506"/>
        <item x="114"/>
        <item x="1188"/>
        <item x="1000"/>
        <item x="836"/>
        <item x="1538"/>
        <item x="788"/>
        <item x="1111"/>
        <item x="1398"/>
        <item x="1385"/>
        <item x="483"/>
        <item x="763"/>
        <item x="1107"/>
        <item x="298"/>
        <item x="387"/>
        <item x="1507"/>
        <item x="640"/>
        <item x="289"/>
        <item x="677"/>
        <item x="1343"/>
        <item x="767"/>
        <item x="532"/>
        <item x="755"/>
        <item x="335"/>
        <item x="1113"/>
        <item x="247"/>
        <item x="393"/>
        <item x="1339"/>
        <item x="1309"/>
        <item x="793"/>
        <item x="1108"/>
        <item x="251"/>
        <item x="1505"/>
        <item x="317"/>
        <item x="1285"/>
        <item x="1443"/>
        <item x="279"/>
        <item x="1116"/>
        <item x="201"/>
        <item x="956"/>
        <item x="348"/>
        <item x="398"/>
        <item x="1048"/>
        <item x="1357"/>
        <item x="220"/>
        <item x="630"/>
        <item x="931"/>
        <item x="1550"/>
        <item x="1590"/>
        <item x="736"/>
        <item x="955"/>
        <item x="3"/>
        <item x="1231"/>
        <item x="1063"/>
        <item x="60"/>
        <item x="1353"/>
        <item x="810"/>
        <item x="307"/>
        <item x="1296"/>
        <item x="274"/>
        <item x="81"/>
        <item x="1359"/>
        <item x="1103"/>
        <item x="1327"/>
        <item x="261"/>
        <item x="332"/>
        <item x="586"/>
        <item x="809"/>
        <item x="278"/>
        <item x="795"/>
        <item x="877"/>
        <item x="297"/>
        <item x="249"/>
        <item x="934"/>
        <item x="882"/>
        <item x="995"/>
        <item x="436"/>
        <item x="102"/>
        <item x="734"/>
        <item x="511"/>
        <item x="1586"/>
        <item x="1110"/>
        <item x="115"/>
        <item x="999"/>
        <item x="271"/>
        <item x="1290"/>
        <item x="816"/>
        <item x="590"/>
        <item x="737"/>
        <item x="539"/>
        <item x="1115"/>
        <item x="660"/>
        <item x="706"/>
        <item x="1407"/>
        <item x="1030"/>
        <item x="1341"/>
        <item x="632"/>
        <item x="1383"/>
        <item x="834"/>
        <item x="557"/>
        <item x="1500"/>
        <item x="1105"/>
        <item x="284"/>
        <item x="322"/>
        <item x="747"/>
        <item x="1508"/>
        <item x="1270"/>
        <item x="200"/>
        <item x="919"/>
        <item x="1023"/>
        <item x="89"/>
        <item x="893"/>
        <item x="891"/>
        <item x="503"/>
        <item x="10"/>
        <item x="327"/>
        <item x="1242"/>
        <item x="92"/>
        <item x="1162"/>
        <item x="422"/>
        <item x="104"/>
        <item x="110"/>
        <item x="507"/>
        <item x="1549"/>
        <item x="399"/>
        <item x="419"/>
        <item x="1484"/>
        <item x="1510"/>
        <item x="667"/>
        <item x="1426"/>
        <item x="1406"/>
        <item x="1199"/>
        <item x="1054"/>
        <item x="216"/>
        <item x="52"/>
        <item x="1576"/>
        <item x="497"/>
        <item x="353"/>
        <item x="331"/>
        <item x="943"/>
        <item x="1092"/>
        <item x="1378"/>
        <item x="519"/>
        <item x="679"/>
        <item x="273"/>
        <item x="73"/>
        <item x="843"/>
        <item x="525"/>
        <item x="852"/>
        <item x="829"/>
        <item x="1551"/>
        <item x="1129"/>
        <item x="443"/>
        <item x="77"/>
        <item x="56"/>
        <item x="368"/>
        <item x="559"/>
        <item x="75"/>
        <item x="1271"/>
        <item x="1416"/>
        <item x="450"/>
        <item x="45"/>
        <item x="228"/>
        <item x="69"/>
        <item x="854"/>
        <item x="935"/>
        <item x="1310"/>
        <item x="58"/>
        <item x="198"/>
        <item x="811"/>
        <item x="240"/>
        <item x="1174"/>
        <item x="306"/>
        <item x="309"/>
        <item x="1374"/>
        <item x="626"/>
        <item x="573"/>
        <item x="1119"/>
        <item x="662"/>
        <item x="125"/>
        <item x="470"/>
        <item x="837"/>
        <item x="414"/>
        <item x="36"/>
        <item x="1340"/>
        <item x="1093"/>
        <item x="1229"/>
        <item x="166"/>
        <item x="1123"/>
        <item x="1114"/>
        <item x="446"/>
        <item x="506"/>
        <item x="1427"/>
        <item x="1109"/>
        <item x="654"/>
        <item x="302"/>
        <item x="1509"/>
        <item x="588"/>
        <item x="695"/>
        <item x="163"/>
        <item x="205"/>
        <item x="1112"/>
        <item x="106"/>
        <item x="671"/>
        <item x="1118"/>
        <item x="32"/>
        <item x="1515"/>
        <item x="842"/>
        <item x="38"/>
        <item x="823"/>
        <item x="885"/>
        <item x="1121"/>
        <item x="239"/>
        <item x="1519"/>
        <item x="1577"/>
        <item x="1539"/>
        <item x="715"/>
        <item x="266"/>
        <item x="206"/>
        <item x="465"/>
        <item x="1206"/>
        <item x="397"/>
        <item x="293"/>
        <item x="227"/>
        <item x="401"/>
        <item x="531"/>
        <item x="536"/>
        <item x="82"/>
        <item x="300"/>
        <item x="255"/>
        <item x="138"/>
        <item x="1602"/>
        <item x="357"/>
        <item x="1410"/>
        <item x="425"/>
        <item x="311"/>
        <item x="1555"/>
        <item x="236"/>
        <item x="1439"/>
        <item x="1428"/>
        <item x="1598"/>
        <item x="1283"/>
        <item x="612"/>
        <item x="146"/>
        <item x="233"/>
        <item x="105"/>
        <item x="1241"/>
        <item x="119"/>
        <item x="1560"/>
        <item x="330"/>
        <item x="122"/>
        <item x="751"/>
        <item x="1203"/>
        <item x="149"/>
        <item x="204"/>
        <item x="1238"/>
        <item x="1178"/>
        <item x="466"/>
        <item x="716"/>
        <item x="1367"/>
        <item x="1163"/>
        <item x="1548"/>
        <item x="252"/>
        <item x="808"/>
        <item x="1080"/>
        <item x="1094"/>
        <item x="39"/>
        <item x="1522"/>
        <item x="1031"/>
        <item x="1382"/>
        <item x="1046"/>
        <item x="344"/>
        <item x="798"/>
        <item x="103"/>
        <item x="1364"/>
        <item x="1397"/>
        <item x="1473"/>
        <item x="1124"/>
        <item x="990"/>
        <item x="708"/>
        <item x="1430"/>
        <item x="530"/>
        <item x="1408"/>
        <item x="418"/>
        <item x="831"/>
        <item x="407"/>
        <item x="1081"/>
        <item x="1257"/>
        <item x="1451"/>
        <item x="872"/>
        <item x="537"/>
        <item x="628"/>
        <item x="1335"/>
        <item x="605"/>
        <item x="1297"/>
        <item x="24"/>
        <item x="996"/>
        <item x="370"/>
        <item x="403"/>
        <item x="865"/>
        <item x="245"/>
        <item x="724"/>
        <item x="699"/>
        <item x="738"/>
        <item x="35"/>
        <item x="1464"/>
        <item x="1196"/>
        <item x="1332"/>
        <item x="417"/>
        <item x="1287"/>
        <item x="921"/>
        <item x="669"/>
        <item x="905"/>
        <item x="1334"/>
        <item x="545"/>
        <item x="1248"/>
        <item x="1189"/>
        <item x="889"/>
        <item x="303"/>
        <item x="1247"/>
        <item x="1363"/>
        <item x="1091"/>
        <item x="515"/>
        <item x="9"/>
        <item x="1380"/>
        <item x="1233"/>
        <item x="1344"/>
        <item x="1315"/>
        <item x="1172"/>
        <item x="1437"/>
        <item x="17"/>
        <item x="109"/>
        <item x="131"/>
        <item x="1089"/>
        <item x="411"/>
        <item x="124"/>
        <item x="1370"/>
        <item x="258"/>
        <item x="835"/>
        <item x="1221"/>
        <item x="957"/>
        <item x="404"/>
        <item x="1020"/>
        <item x="1533"/>
        <item x="480"/>
        <item x="735"/>
        <item x="900"/>
        <item x="772"/>
        <item x="496"/>
        <item x="564"/>
        <item x="1100"/>
        <item x="1438"/>
        <item x="59"/>
        <item x="903"/>
        <item x="992"/>
        <item x="1133"/>
        <item x="256"/>
        <item x="652"/>
        <item x="846"/>
        <item x="828"/>
        <item x="517"/>
        <item x="560"/>
        <item x="1015"/>
        <item x="1168"/>
        <item x="969"/>
        <item x="301"/>
        <item x="234"/>
        <item x="1488"/>
        <item x="987"/>
        <item x="14"/>
        <item x="1014"/>
        <item x="128"/>
        <item x="512"/>
        <item x="863"/>
        <item x="644"/>
        <item x="276"/>
        <item x="426"/>
        <item x="790"/>
        <item x="457"/>
        <item x="11"/>
        <item x="1047"/>
        <item x="784"/>
        <item x="263"/>
        <item x="1328"/>
        <item x="328"/>
        <item x="792"/>
        <item x="1485"/>
        <item x="742"/>
        <item x="869"/>
        <item x="1493"/>
        <item x="1431"/>
        <item x="1190"/>
        <item x="1010"/>
        <item x="813"/>
        <item x="1027"/>
        <item x="169"/>
        <item x="1587"/>
        <item x="85"/>
        <item x="1084"/>
        <item x="1066"/>
        <item x="1244"/>
        <item x="1542"/>
        <item x="153"/>
        <item x="1051"/>
        <item x="1459"/>
        <item x="55"/>
        <item x="8"/>
        <item x="94"/>
        <item x="960"/>
        <item x="242"/>
        <item x="830"/>
        <item x="1559"/>
        <item x="646"/>
        <item x="954"/>
        <item x="86"/>
        <item x="1059"/>
        <item x="1160"/>
        <item x="668"/>
        <item x="1429"/>
        <item x="881"/>
        <item x="634"/>
        <item x="1308"/>
        <item x="133"/>
        <item x="444"/>
        <item x="1245"/>
        <item x="1158"/>
        <item x="1138"/>
        <item x="1235"/>
        <item x="40"/>
        <item x="861"/>
        <item x="941"/>
        <item x="589"/>
        <item x="1060"/>
        <item x="461"/>
        <item x="1553"/>
        <item x="685"/>
        <item x="1455"/>
        <item x="711"/>
        <item x="961"/>
        <item x="1101"/>
        <item x="978"/>
        <item x="1546"/>
        <item x="209"/>
        <item x="1358"/>
        <item x="373"/>
        <item x="1544"/>
        <item x="391"/>
        <item x="54"/>
        <item x="1195"/>
        <item x="1384"/>
        <item x="226"/>
        <item x="912"/>
        <item x="540"/>
        <item x="1481"/>
        <item x="902"/>
        <item x="701"/>
        <item x="87"/>
        <item x="906"/>
        <item x="883"/>
        <item x="977"/>
        <item x="1043"/>
        <item x="658"/>
        <item x="1570"/>
        <item x="1227"/>
        <item x="235"/>
        <item x="642"/>
        <item x="1194"/>
        <item x="13"/>
        <item x="1527"/>
        <item x="680"/>
        <item x="405"/>
        <item x="408"/>
        <item x="193"/>
        <item x="1502"/>
        <item x="720"/>
        <item x="95"/>
        <item x="1589"/>
        <item x="1268"/>
        <item x="529"/>
        <item x="88"/>
        <item x="664"/>
        <item x="43"/>
        <item x="1216"/>
        <item x="162"/>
        <item x="268"/>
        <item x="1211"/>
        <item x="535"/>
        <item x="150"/>
        <item x="469"/>
        <item x="1183"/>
        <item x="1593"/>
        <item x="936"/>
        <item x="489"/>
        <item x="65"/>
        <item x="947"/>
        <item x="867"/>
        <item x="880"/>
        <item x="1282"/>
        <item x="1024"/>
        <item x="154"/>
        <item x="1222"/>
        <item x="1375"/>
        <item x="638"/>
        <item x="15"/>
        <item x="952"/>
        <item x="775"/>
        <item x="1223"/>
        <item x="336"/>
        <item x="649"/>
        <item x="1387"/>
        <item x="477"/>
        <item x="64"/>
        <item x="609"/>
        <item x="365"/>
        <item x="1017"/>
        <item x="569"/>
        <item x="1591"/>
        <item x="1462"/>
        <item x="1392"/>
        <item x="155"/>
        <item x="463"/>
        <item x="1159"/>
        <item x="651"/>
        <item x="814"/>
        <item x="20"/>
        <item x="129"/>
        <item x="721"/>
        <item x="1468"/>
        <item x="1"/>
        <item x="953"/>
        <item x="354"/>
        <item x="1514"/>
        <item x="29"/>
        <item x="371"/>
        <item x="363"/>
        <item x="578"/>
        <item x="369"/>
        <item x="683"/>
        <item x="1368"/>
        <item x="359"/>
        <item x="917"/>
        <item x="1022"/>
        <item x="467"/>
        <item x="509"/>
        <item x="1276"/>
        <item x="342"/>
        <item x="979"/>
        <item x="575"/>
        <item x="985"/>
        <item x="1574"/>
        <item x="1303"/>
        <item x="942"/>
        <item x="743"/>
        <item x="1009"/>
        <item x="1252"/>
        <item x="778"/>
        <item x="175"/>
        <item x="347"/>
        <item x="285"/>
        <item x="116"/>
        <item x="1361"/>
        <item x="1075"/>
        <item x="994"/>
        <item x="866"/>
        <item x="1044"/>
        <item x="295"/>
        <item x="1447"/>
        <item x="225"/>
        <item x="248"/>
        <item x="7"/>
        <item x="983"/>
        <item x="1149"/>
        <item x="1039"/>
        <item x="1423"/>
        <item x="959"/>
        <item x="1069"/>
        <item x="1145"/>
        <item x="472"/>
        <item x="91"/>
        <item x="1413"/>
        <item x="159"/>
        <item x="379"/>
        <item x="1173"/>
        <item x="822"/>
        <item x="1432"/>
        <item x="989"/>
        <item x="602"/>
        <item x="178"/>
        <item x="907"/>
        <item x="62"/>
        <item x="1482"/>
        <item x="528"/>
        <item x="732"/>
        <item x="1259"/>
        <item x="1237"/>
        <item x="1448"/>
        <item x="324"/>
        <item x="873"/>
        <item x="437"/>
        <item x="431"/>
        <item x="207"/>
        <item x="1461"/>
        <item x="384"/>
        <item x="850"/>
        <item x="135"/>
        <item x="448"/>
        <item x="420"/>
        <item x="449"/>
        <item x="202"/>
        <item x="785"/>
        <item x="639"/>
        <item x="825"/>
        <item x="441"/>
        <item x="527"/>
        <item x="51"/>
        <item x="1442"/>
        <item x="547"/>
        <item x="1294"/>
        <item x="6"/>
        <item x="923"/>
        <item x="1088"/>
        <item x="533"/>
        <item x="1288"/>
        <item x="117"/>
        <item x="156"/>
        <item x="544"/>
        <item x="971"/>
        <item x="63"/>
        <item x="21"/>
        <item x="190"/>
        <item x="221"/>
        <item x="619"/>
        <item x="764"/>
        <item x="1449"/>
        <item x="1478"/>
        <item x="1372"/>
        <item x="326"/>
        <item x="196"/>
        <item x="968"/>
        <item x="558"/>
        <item x="1562"/>
        <item x="946"/>
        <item x="1496"/>
        <item x="1034"/>
        <item x="1348"/>
        <item x="173"/>
        <item x="1541"/>
        <item x="136"/>
        <item x="972"/>
        <item x="355"/>
        <item x="593"/>
        <item x="1018"/>
        <item x="1302"/>
        <item x="1558"/>
        <item x="34"/>
        <item x="1214"/>
        <item x="12"/>
        <item x="1064"/>
        <item x="1399"/>
        <item x="1518"/>
        <item x="30"/>
        <item x="314"/>
        <item x="1312"/>
        <item x="277"/>
        <item x="908"/>
        <item x="761"/>
        <item x="770"/>
        <item x="415"/>
        <item x="553"/>
        <item x="827"/>
        <item x="1470"/>
        <item x="339"/>
        <item x="406"/>
        <item x="629"/>
        <item x="1053"/>
        <item x="1311"/>
        <item x="346"/>
        <item x="676"/>
        <item x="709"/>
        <item x="1441"/>
        <item x="1220"/>
        <item x="847"/>
        <item x="1016"/>
        <item x="1394"/>
        <item x="513"/>
        <item x="1032"/>
        <item x="571"/>
        <item x="111"/>
        <item x="1307"/>
        <item x="807"/>
        <item x="1557"/>
        <item x="922"/>
        <item x="950"/>
        <item x="796"/>
        <item x="892"/>
        <item x="656"/>
        <item x="458"/>
        <item x="1345"/>
        <item x="1556"/>
        <item x="924"/>
        <item x="596"/>
        <item x="801"/>
        <item x="161"/>
        <item x="812"/>
        <item x="1134"/>
        <item x="570"/>
        <item x="1213"/>
        <item x="645"/>
        <item x="962"/>
        <item x="172"/>
        <item x="1267"/>
        <item x="177"/>
        <item x="68"/>
        <item x="1475"/>
        <item x="165"/>
        <item x="1208"/>
        <item x="592"/>
        <item x="412"/>
        <item x="459"/>
        <item x="140"/>
        <item x="358"/>
        <item x="1170"/>
        <item x="927"/>
        <item x="4"/>
        <item x="895"/>
        <item x="305"/>
        <item x="79"/>
        <item x="963"/>
        <item x="601"/>
        <item x="514"/>
        <item x="932"/>
        <item x="643"/>
        <item x="696"/>
        <item x="874"/>
        <item x="1390"/>
        <item x="184"/>
        <item x="1006"/>
        <item x="1523"/>
        <item x="620"/>
        <item x="749"/>
        <item x="719"/>
        <item x="1499"/>
        <item x="1373"/>
        <item x="120"/>
        <item x="372"/>
        <item x="381"/>
        <item x="1403"/>
        <item x="270"/>
        <item x="1275"/>
        <item x="565"/>
        <item x="25"/>
        <item x="430"/>
        <item x="410"/>
        <item x="383"/>
        <item x="542"/>
        <item x="57"/>
        <item x="1568"/>
        <item x="1008"/>
        <item x="185"/>
        <item x="806"/>
        <item x="805"/>
        <item x="1376"/>
        <item x="641"/>
        <item x="1580"/>
        <item x="1535"/>
        <item x="1567"/>
        <item x="1185"/>
        <item x="1521"/>
        <item x="1404"/>
        <item x="687"/>
        <item x="435"/>
        <item x="19"/>
        <item x="1025"/>
        <item x="1246"/>
        <item x="1260"/>
        <item x="194"/>
        <item x="986"/>
        <item x="337"/>
        <item x="1279"/>
        <item x="1458"/>
        <item x="712"/>
        <item x="521"/>
        <item x="260"/>
        <item x="856"/>
        <item x="1346"/>
        <item x="1531"/>
        <item x="918"/>
        <item x="1435"/>
        <item x="456"/>
        <item x="707"/>
        <item x="1417"/>
        <item x="44"/>
        <item x="380"/>
        <item x="76"/>
        <item x="83"/>
        <item x="343"/>
        <item x="890"/>
        <item x="147"/>
        <item x="134"/>
        <item x="499"/>
        <item x="1362"/>
        <item x="1073"/>
        <item x="1058"/>
        <item x="1019"/>
        <item x="1337"/>
        <item x="1085"/>
        <item x="862"/>
        <item x="523"/>
        <item x="673"/>
        <item x="1369"/>
        <item x="901"/>
        <item x="1205"/>
        <item x="378"/>
        <item x="549"/>
        <item x="1355"/>
        <item x="1540"/>
        <item x="22"/>
        <item x="157"/>
        <item x="684"/>
        <item x="1360"/>
        <item x="238"/>
        <item x="1146"/>
        <item x="1117"/>
        <item x="1414"/>
        <item x="1422"/>
        <item x="1474"/>
        <item x="774"/>
        <item x="1254"/>
        <item x="741"/>
        <item x="855"/>
        <item x="1038"/>
        <item x="316"/>
        <item x="67"/>
        <item x="1326"/>
        <item x="1450"/>
        <item x="1055"/>
        <item x="211"/>
        <item x="1284"/>
        <item x="127"/>
        <item x="522"/>
        <item x="1596"/>
        <item x="704"/>
        <item x="898"/>
        <item x="164"/>
        <item x="1564"/>
        <item x="754"/>
        <item x="1251"/>
        <item x="1520"/>
        <item x="176"/>
        <item x="132"/>
        <item x="1224"/>
        <item x="1301"/>
        <item x="585"/>
        <item x="858"/>
        <item x="1434"/>
        <item x="1386"/>
        <item x="452"/>
        <item x="1052"/>
        <item x="350"/>
        <item x="409"/>
        <item x="1324"/>
        <item x="1180"/>
        <item x="1349"/>
        <item x="1530"/>
        <item x="1286"/>
        <item x="1148"/>
        <item x="1483"/>
        <item x="385"/>
        <item x="269"/>
        <item x="1552"/>
        <item x="189"/>
        <item x="773"/>
        <item x="421"/>
        <item x="1037"/>
        <item x="939"/>
        <item x="1144"/>
        <item x="624"/>
        <item x="253"/>
        <item x="366"/>
        <item x="1529"/>
        <item x="988"/>
        <item x="1078"/>
        <item x="308"/>
        <item x="182"/>
        <item x="760"/>
        <item x="726"/>
        <item x="844"/>
        <item x="1402"/>
        <item x="944"/>
        <item x="377"/>
        <item x="402"/>
        <item x="1140"/>
        <item x="312"/>
        <item x="1130"/>
        <item x="627"/>
        <item x="868"/>
        <item x="1295"/>
        <item x="126"/>
        <item x="820"/>
        <item x="1005"/>
        <item x="546"/>
        <item x="230"/>
        <item x="1433"/>
        <item x="1161"/>
        <item x="394"/>
        <item x="179"/>
        <item x="1181"/>
        <item x="1501"/>
        <item x="1186"/>
        <item x="160"/>
        <item x="1354"/>
        <item x="504"/>
        <item x="1272"/>
        <item x="479"/>
        <item x="495"/>
        <item x="1061"/>
        <item x="1122"/>
        <item x="474"/>
        <item x="118"/>
        <item x="361"/>
        <item x="1445"/>
        <item x="1418"/>
        <item x="1175"/>
        <item x="886"/>
        <item x="1365"/>
        <item x="152"/>
        <item x="486"/>
        <item x="568"/>
        <item x="243"/>
        <item x="1086"/>
        <item x="121"/>
        <item x="1388"/>
        <item x="1041"/>
        <item x="690"/>
        <item x="130"/>
        <item x="49"/>
        <item x="555"/>
        <item x="1249"/>
        <item x="1151"/>
        <item x="1583"/>
        <item x="791"/>
        <item x="1424"/>
        <item x="424"/>
        <item x="267"/>
        <item x="1204"/>
        <item x="362"/>
        <item x="526"/>
        <item x="1419"/>
        <item x="566"/>
        <item x="702"/>
        <item x="1352"/>
        <item x="975"/>
        <item x="733"/>
        <item x="374"/>
        <item x="1071"/>
        <item x="180"/>
        <item x="476"/>
        <item x="1412"/>
        <item x="1013"/>
        <item x="832"/>
        <item x="625"/>
        <item x="400"/>
        <item x="1120"/>
        <item x="1526"/>
        <item x="1342"/>
        <item x="442"/>
        <item x="1087"/>
        <item x="1573"/>
        <item x="659"/>
        <item x="41"/>
        <item x="1132"/>
        <item x="1396"/>
        <item x="1494"/>
        <item x="670"/>
        <item x="976"/>
        <item x="1498"/>
        <item x="762"/>
        <item x="1377"/>
        <item x="1395"/>
        <item x="318"/>
        <item x="1456"/>
        <item x="1592"/>
        <item x="615"/>
        <item x="1177"/>
        <item x="1182"/>
        <item x="187"/>
        <item x="1572"/>
        <item x="223"/>
        <item x="80"/>
        <item x="351"/>
        <item x="548"/>
        <item x="16"/>
        <item x="982"/>
        <item x="0"/>
        <item x="160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6" count="1" selected="0">
              <x v="3"/>
            </reference>
          </references>
        </pivotArea>
      </autoSortScope>
    </pivotField>
    <pivotField axis="axisPage" showAll="0">
      <items count="12">
        <item x="9"/>
        <item x="8"/>
        <item x="7"/>
        <item x="6"/>
        <item x="5"/>
        <item x="4"/>
        <item x="1"/>
        <item x="3"/>
        <item x="2"/>
        <item x="0"/>
        <item x="1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3"/>
  </rowFields>
  <rowItems count="1605">
    <i>
      <x v="752"/>
    </i>
    <i>
      <x v="1337"/>
    </i>
    <i>
      <x v="927"/>
    </i>
    <i>
      <x v="683"/>
    </i>
    <i>
      <x v="1174"/>
    </i>
    <i>
      <x v="1112"/>
    </i>
    <i>
      <x v="948"/>
    </i>
    <i>
      <x v="993"/>
    </i>
    <i>
      <x v="729"/>
    </i>
    <i>
      <x v="591"/>
    </i>
    <i>
      <x v="172"/>
    </i>
    <i>
      <x v="70"/>
    </i>
    <i>
      <x v="292"/>
    </i>
    <i>
      <x v="15"/>
    </i>
    <i>
      <x v="177"/>
    </i>
    <i>
      <x v="1544"/>
    </i>
    <i>
      <x v="1237"/>
    </i>
    <i>
      <x v="1205"/>
    </i>
    <i>
      <x v="1333"/>
    </i>
    <i>
      <x v="1234"/>
    </i>
    <i>
      <x v="1332"/>
    </i>
    <i>
      <x v="814"/>
    </i>
    <i>
      <x v="1107"/>
    </i>
    <i>
      <x v="1129"/>
    </i>
    <i>
      <x v="924"/>
    </i>
    <i>
      <x v="1108"/>
    </i>
    <i>
      <x v="812"/>
    </i>
    <i>
      <x v="1118"/>
    </i>
    <i>
      <x v="1180"/>
    </i>
    <i>
      <x v="1080"/>
    </i>
    <i>
      <x v="1023"/>
    </i>
    <i>
      <x v="682"/>
    </i>
    <i>
      <x v="585"/>
    </i>
    <i>
      <x v="586"/>
    </i>
    <i>
      <x v="622"/>
    </i>
    <i>
      <x v="323"/>
    </i>
    <i>
      <x v="1425"/>
    </i>
    <i>
      <x v="1585"/>
    </i>
    <i>
      <x v="1467"/>
    </i>
    <i>
      <x v="1257"/>
    </i>
    <i>
      <x v="1598"/>
    </i>
    <i>
      <x v="1263"/>
    </i>
    <i>
      <x v="1430"/>
    </i>
    <i>
      <x v="1269"/>
    </i>
    <i>
      <x v="1326"/>
    </i>
    <i>
      <x v="1342"/>
    </i>
    <i>
      <x v="1353"/>
    </i>
    <i>
      <x v="1119"/>
    </i>
    <i>
      <x v="875"/>
    </i>
    <i>
      <x v="1072"/>
    </i>
    <i>
      <x v="1189"/>
    </i>
    <i>
      <x v="953"/>
    </i>
    <i>
      <x v="1019"/>
    </i>
    <i>
      <x v="844"/>
    </i>
    <i>
      <x v="808"/>
    </i>
    <i>
      <x v="940"/>
    </i>
    <i>
      <x v="853"/>
    </i>
    <i>
      <x v="949"/>
    </i>
    <i>
      <x v="1029"/>
    </i>
    <i>
      <x v="957"/>
    </i>
    <i>
      <x v="1035"/>
    </i>
    <i>
      <x v="964"/>
    </i>
    <i>
      <x v="1044"/>
    </i>
    <i>
      <x v="968"/>
    </i>
    <i>
      <x v="1052"/>
    </i>
    <i>
      <x v="1028"/>
    </i>
    <i>
      <x v="999"/>
    </i>
    <i>
      <x v="680"/>
    </i>
    <i>
      <x v="597"/>
    </i>
    <i>
      <x v="450"/>
    </i>
    <i>
      <x v="607"/>
    </i>
    <i>
      <x v="763"/>
    </i>
    <i>
      <x v="766"/>
    </i>
    <i>
      <x v="446"/>
    </i>
    <i>
      <x v="781"/>
    </i>
    <i>
      <x v="571"/>
    </i>
    <i>
      <x v="792"/>
    </i>
    <i>
      <x v="756"/>
    </i>
    <i>
      <x v="632"/>
    </i>
    <i>
      <x v="602"/>
    </i>
    <i>
      <x v="786"/>
    </i>
    <i>
      <x v="623"/>
    </i>
    <i>
      <x v="666"/>
    </i>
    <i>
      <x v="247"/>
    </i>
    <i>
      <x v="16"/>
    </i>
    <i>
      <x v="127"/>
    </i>
    <i>
      <x v="11"/>
    </i>
    <i>
      <x v="9"/>
    </i>
    <i>
      <x v="259"/>
    </i>
    <i>
      <x v="364"/>
    </i>
    <i>
      <x v="322"/>
    </i>
    <i>
      <x v="371"/>
    </i>
    <i>
      <x v="354"/>
    </i>
    <i>
      <x v="212"/>
    </i>
    <i>
      <x v="243"/>
    </i>
    <i>
      <x v="389"/>
    </i>
    <i>
      <x v="203"/>
    </i>
    <i>
      <x v="176"/>
    </i>
    <i>
      <x v="1231"/>
    </i>
    <i>
      <x v="1479"/>
    </i>
    <i>
      <x v="1439"/>
    </i>
    <i>
      <x v="1334"/>
    </i>
    <i>
      <x v="1504"/>
    </i>
    <i>
      <x v="1335"/>
    </i>
    <i>
      <x v="1255"/>
    </i>
    <i>
      <x v="1254"/>
    </i>
    <i>
      <x v="1452"/>
    </i>
    <i>
      <x v="1270"/>
    </i>
    <i>
      <x v="1501"/>
    </i>
    <i>
      <x v="1350"/>
    </i>
    <i>
      <x v="1531"/>
    </i>
    <i>
      <x v="1351"/>
    </i>
    <i>
      <x v="1233"/>
    </i>
    <i>
      <x v="1280"/>
    </i>
    <i>
      <x v="1435"/>
    </i>
    <i>
      <x v="1356"/>
    </i>
    <i>
      <x v="1445"/>
    </i>
    <i>
      <x v="1363"/>
    </i>
    <i>
      <x v="1327"/>
    </i>
    <i>
      <x v="1364"/>
    </i>
    <i>
      <x v="1491"/>
    </i>
    <i>
      <x v="1377"/>
    </i>
    <i>
      <x v="1502"/>
    </i>
    <i>
      <x v="1381"/>
    </i>
    <i>
      <x v="1514"/>
    </i>
    <i>
      <x v="1285"/>
    </i>
    <i>
      <x v="1532"/>
    </i>
    <i>
      <x v="1404"/>
    </i>
    <i>
      <x v="1562"/>
    </i>
    <i>
      <x v="1422"/>
    </i>
    <i>
      <x v="1310"/>
    </i>
    <i>
      <x v="1599"/>
    </i>
    <i>
      <x v="1037"/>
    </i>
    <i>
      <x v="1166"/>
    </i>
    <i>
      <x v="1102"/>
    </i>
    <i>
      <x v="862"/>
    </i>
    <i>
      <x v="998"/>
    </i>
    <i>
      <x v="880"/>
    </i>
    <i>
      <x v="1078"/>
    </i>
    <i>
      <x v="888"/>
    </i>
    <i>
      <x v="1128"/>
    </i>
    <i>
      <x v="890"/>
    </i>
    <i>
      <x v="994"/>
    </i>
    <i>
      <x v="897"/>
    </i>
    <i>
      <x v="1018"/>
    </i>
    <i>
      <x v="904"/>
    </i>
    <i>
      <x v="831"/>
    </i>
    <i>
      <x v="908"/>
    </i>
    <i>
      <x v="1090"/>
    </i>
    <i>
      <x v="909"/>
    </i>
    <i>
      <x v="838"/>
    </i>
    <i>
      <x v="918"/>
    </i>
    <i>
      <x v="1130"/>
    </i>
    <i>
      <x v="811"/>
    </i>
    <i>
      <x v="988"/>
    </i>
    <i>
      <x v="928"/>
    </i>
    <i>
      <x v="997"/>
    </i>
    <i>
      <x v="931"/>
    </i>
    <i>
      <x v="1015"/>
    </i>
    <i>
      <x v="935"/>
    </i>
    <i>
      <x v="1031"/>
    </i>
    <i>
      <x v="939"/>
    </i>
    <i>
      <x v="1065"/>
    </i>
    <i>
      <x v="944"/>
    </i>
    <i>
      <x v="1076"/>
    </i>
    <i>
      <x v="947"/>
    </i>
    <i>
      <x v="1081"/>
    </i>
    <i>
      <x v="806"/>
    </i>
    <i>
      <x v="1098"/>
    </i>
    <i>
      <x v="951"/>
    </i>
    <i>
      <x v="1104"/>
    </i>
    <i>
      <x v="963"/>
    </i>
    <i>
      <x v="1124"/>
    </i>
    <i>
      <x v="973"/>
    </i>
    <i>
      <x v="839"/>
    </i>
    <i>
      <x v="974"/>
    </i>
    <i>
      <x v="1151"/>
    </i>
    <i>
      <x v="981"/>
    </i>
    <i>
      <x v="1181"/>
    </i>
    <i>
      <x v="986"/>
    </i>
    <i>
      <x v="1197"/>
    </i>
    <i>
      <x v="503"/>
    </i>
    <i>
      <x v="668"/>
    </i>
    <i>
      <x v="652"/>
    </i>
    <i>
      <x v="672"/>
    </i>
    <i>
      <x v="480"/>
    </i>
    <i>
      <x v="673"/>
    </i>
    <i>
      <x v="762"/>
    </i>
    <i>
      <x v="678"/>
    </i>
    <i>
      <x v="774"/>
    </i>
    <i>
      <x v="546"/>
    </i>
    <i>
      <x v="727"/>
    </i>
    <i>
      <x v="412"/>
    </i>
    <i>
      <x v="743"/>
    </i>
    <i>
      <x v="582"/>
    </i>
    <i>
      <x v="535"/>
    </i>
    <i>
      <x v="698"/>
    </i>
    <i>
      <x v="638"/>
    </i>
    <i>
      <x v="712"/>
    </i>
    <i>
      <x v="772"/>
    </i>
    <i>
      <x v="717"/>
    </i>
    <i>
      <x v="545"/>
    </i>
    <i>
      <x v="723"/>
    </i>
    <i>
      <x v="726"/>
    </i>
    <i>
      <x v="627"/>
    </i>
    <i>
      <x v="123"/>
    </i>
    <i>
      <x v="296"/>
    </i>
    <i>
      <x v="272"/>
    </i>
    <i>
      <x v="157"/>
    </i>
    <i>
      <x v="84"/>
    </i>
    <i>
      <x v="158"/>
    </i>
    <i>
      <x v="394"/>
    </i>
    <i>
      <x v="163"/>
    </i>
    <i>
      <x v="289"/>
    </i>
    <i>
      <x v="170"/>
    </i>
    <i>
      <x v="317"/>
    </i>
    <i>
      <x v="171"/>
    </i>
    <i>
      <x v="336"/>
    </i>
    <i>
      <x v="38"/>
    </i>
    <i>
      <x v="383"/>
    </i>
    <i>
      <x v="398"/>
    </i>
    <i>
      <x v="152"/>
    </i>
    <i>
      <x v="44"/>
    </i>
    <i>
      <x v="278"/>
    </i>
    <i>
      <x v="188"/>
    </i>
    <i>
      <x v="83"/>
    </i>
    <i>
      <x v="193"/>
    </i>
    <i>
      <x v="307"/>
    </i>
    <i>
      <x v="195"/>
    </i>
    <i>
      <x v="319"/>
    </i>
    <i>
      <x v="61"/>
    </i>
    <i>
      <x v="117"/>
    </i>
    <i>
      <x v="204"/>
    </i>
    <i>
      <x v="120"/>
    </i>
    <i>
      <x v="64"/>
    </i>
    <i>
      <x v="26"/>
    </i>
    <i>
      <x v="236"/>
    </i>
    <i>
      <x v="150"/>
    </i>
    <i>
      <x v="13"/>
    </i>
    <i>
      <x v="395"/>
    </i>
    <i>
      <x v="75"/>
    </i>
    <i>
      <x v="81"/>
    </i>
    <i>
      <x v="200"/>
    </i>
    <i>
      <x v="1557"/>
    </i>
    <i>
      <x v="1506"/>
    </i>
    <i>
      <x v="1324"/>
    </i>
    <i>
      <x v="1345"/>
    </i>
    <i>
      <x v="1530"/>
    </i>
    <i>
      <x v="1258"/>
    </i>
    <i>
      <x v="1579"/>
    </i>
    <i>
      <x v="1261"/>
    </i>
    <i>
      <x v="1497"/>
    </i>
    <i>
      <x v="1262"/>
    </i>
    <i>
      <x v="1517"/>
    </i>
    <i>
      <x v="1217"/>
    </i>
    <i>
      <x v="1208"/>
    </i>
    <i>
      <x v="1265"/>
    </i>
    <i>
      <x v="1570"/>
    </i>
    <i>
      <x v="1236"/>
    </i>
    <i>
      <x v="1588"/>
    </i>
    <i>
      <x v="1227"/>
    </i>
    <i>
      <x v="1488"/>
    </i>
    <i>
      <x v="1380"/>
    </i>
    <i>
      <x v="1331"/>
    </i>
    <i>
      <x v="1272"/>
    </i>
    <i>
      <x v="1249"/>
    </i>
    <i>
      <x v="1382"/>
    </i>
    <i>
      <x v="1524"/>
    </i>
    <i>
      <x v="1274"/>
    </i>
    <i>
      <x v="1230"/>
    </i>
    <i>
      <x v="1600"/>
    </i>
    <i>
      <x v="1551"/>
    </i>
    <i>
      <x v="1396"/>
    </i>
    <i>
      <x v="1563"/>
    </i>
    <i>
      <x v="1400"/>
    </i>
    <i>
      <x v="1572"/>
    </i>
    <i>
      <x v="1203"/>
    </i>
    <i>
      <x v="1584"/>
    </i>
    <i>
      <x v="1239"/>
    </i>
    <i>
      <x v="1343"/>
    </i>
    <i>
      <x v="1408"/>
    </i>
    <i>
      <x v="1480"/>
    </i>
    <i>
      <x v="1410"/>
    </i>
    <i>
      <x v="1244"/>
    </i>
    <i>
      <x v="1417"/>
    </i>
    <i>
      <x v="1245"/>
    </i>
    <i>
      <x v="1282"/>
    </i>
    <i>
      <x v="1248"/>
    </i>
    <i>
      <x v="1284"/>
    </i>
    <i>
      <x v="1510"/>
    </i>
    <i>
      <x v="1427"/>
    </i>
    <i>
      <x v="1515"/>
    </i>
    <i>
      <x v="1241"/>
    </i>
    <i>
      <x v="1522"/>
    </i>
    <i>
      <x v="1294"/>
    </i>
    <i>
      <x v="1525"/>
    </i>
    <i>
      <x v="1305"/>
    </i>
    <i>
      <x v="1250"/>
    </i>
    <i>
      <x v="1440"/>
    </i>
    <i>
      <x v="1539"/>
    </i>
    <i>
      <x v="1441"/>
    </i>
    <i>
      <x v="1547"/>
    </i>
    <i>
      <x v="1443"/>
    </i>
    <i>
      <x v="1554"/>
    </i>
    <i>
      <x v="1243"/>
    </i>
    <i>
      <x v="1340"/>
    </i>
    <i>
      <x v="1447"/>
    </i>
    <i>
      <x v="1569"/>
    </i>
    <i>
      <x v="1320"/>
    </i>
    <i>
      <x v="1571"/>
    </i>
    <i>
      <x v="1458"/>
    </i>
    <i>
      <x v="1578"/>
    </i>
    <i>
      <x v="1462"/>
    </i>
    <i>
      <x v="1583"/>
    </i>
    <i>
      <x v="1321"/>
    </i>
    <i>
      <x v="1213"/>
    </i>
    <i>
      <x v="1472"/>
    </i>
    <i>
      <x v="1597"/>
    </i>
    <i>
      <x v="1475"/>
    </i>
    <i>
      <x v="1476"/>
    </i>
    <i>
      <x v="1389"/>
    </i>
    <i>
      <x v="1392"/>
    </i>
    <i>
      <x v="1403"/>
    </i>
    <i>
      <x v="1148"/>
    </i>
    <i>
      <x v="882"/>
    </i>
    <i>
      <x v="1055"/>
    </i>
    <i>
      <x v="809"/>
    </i>
    <i>
      <x v="1095"/>
    </i>
    <i>
      <x v="907"/>
    </i>
    <i>
      <x v="1173"/>
    </i>
    <i>
      <x v="855"/>
    </i>
    <i>
      <x v="1063"/>
    </i>
    <i>
      <x v="910"/>
    </i>
    <i>
      <x v="1082"/>
    </i>
    <i>
      <x v="913"/>
    </i>
    <i>
      <x v="1137"/>
    </i>
    <i>
      <x v="915"/>
    </i>
    <i>
      <x v="1156"/>
    </i>
    <i>
      <x v="916"/>
    </i>
    <i>
      <x v="1184"/>
    </i>
    <i>
      <x v="921"/>
    </i>
    <i>
      <x v="1059"/>
    </i>
    <i>
      <x v="923"/>
    </i>
    <i>
      <x v="1066"/>
    </i>
    <i>
      <x v="926"/>
    </i>
    <i>
      <x v="832"/>
    </i>
    <i>
      <x v="804"/>
    </i>
    <i>
      <x v="1089"/>
    </i>
    <i>
      <x v="859"/>
    </i>
    <i>
      <x v="1105"/>
    </i>
    <i>
      <x v="932"/>
    </i>
    <i>
      <x v="1145"/>
    </i>
    <i>
      <x v="942"/>
    </i>
    <i>
      <x v="899"/>
    </i>
    <i>
      <x v="866"/>
    </i>
    <i>
      <x v="1168"/>
    </i>
    <i>
      <x v="962"/>
    </i>
    <i>
      <x v="1178"/>
    </i>
    <i>
      <x v="868"/>
    </i>
    <i>
      <x v="1048"/>
    </i>
    <i>
      <x v="970"/>
    </i>
    <i>
      <x v="1056"/>
    </i>
    <i>
      <x v="869"/>
    </i>
    <i>
      <x v="1060"/>
    </i>
    <i>
      <x v="978"/>
    </i>
    <i>
      <x v="1064"/>
    </i>
    <i>
      <x v="980"/>
    </i>
    <i>
      <x v="1068"/>
    </i>
    <i>
      <x v="984"/>
    </i>
    <i>
      <x v="883"/>
    </i>
    <i>
      <x v="987"/>
    </i>
    <i>
      <x v="886"/>
    </i>
    <i>
      <x v="874"/>
    </i>
    <i>
      <x v="1086"/>
    </i>
    <i>
      <x v="995"/>
    </i>
    <i>
      <x v="1091"/>
    </i>
    <i>
      <x v="1004"/>
    </i>
    <i>
      <x v="1101"/>
    </i>
    <i>
      <x v="1007"/>
    </i>
    <i>
      <x v="1117"/>
    </i>
    <i>
      <x v="1014"/>
    </i>
    <i>
      <x v="1142"/>
    </i>
    <i>
      <x v="877"/>
    </i>
    <i>
      <x v="1146"/>
    </i>
    <i>
      <x v="1195"/>
    </i>
    <i>
      <x v="1150"/>
    </i>
    <i>
      <x v="1027"/>
    </i>
    <i>
      <x v="1152"/>
    </i>
    <i>
      <x v="879"/>
    </i>
    <i>
      <x v="1164"/>
    </i>
    <i>
      <x v="828"/>
    </i>
    <i>
      <x v="1169"/>
    </i>
    <i>
      <x v="1038"/>
    </i>
    <i>
      <x v="841"/>
    </i>
    <i>
      <x v="1042"/>
    </i>
    <i>
      <x v="1179"/>
    </i>
    <i>
      <x v="1043"/>
    </i>
    <i>
      <x v="1194"/>
    </i>
    <i>
      <x v="1045"/>
    </i>
    <i>
      <x v="765"/>
    </i>
    <i>
      <x v="555"/>
    </i>
    <i>
      <x v="536"/>
    </i>
    <i>
      <x v="596"/>
    </i>
    <i>
      <x v="746"/>
    </i>
    <i>
      <x v="417"/>
    </i>
    <i>
      <x v="592"/>
    </i>
    <i>
      <x v="453"/>
    </i>
    <i>
      <x v="423"/>
    </i>
    <i>
      <x v="603"/>
    </i>
    <i>
      <x v="733"/>
    </i>
    <i>
      <x v="457"/>
    </i>
    <i>
      <x v="573"/>
    </i>
    <i>
      <x v="611"/>
    </i>
    <i>
      <x v="448"/>
    </i>
    <i>
      <x v="612"/>
    </i>
    <i>
      <x v="422"/>
    </i>
    <i>
      <x v="619"/>
    </i>
    <i>
      <x v="709"/>
    </i>
    <i>
      <x v="620"/>
    </i>
    <i>
      <x v="725"/>
    </i>
    <i>
      <x v="467"/>
    </i>
    <i>
      <x v="568"/>
    </i>
    <i>
      <x v="468"/>
    </i>
    <i>
      <x v="735"/>
    </i>
    <i>
      <x v="790"/>
    </i>
    <i>
      <x v="426"/>
    </i>
    <i>
      <x v="474"/>
    </i>
    <i>
      <x v="575"/>
    </i>
    <i>
      <x v="479"/>
    </i>
    <i>
      <x v="770"/>
    </i>
    <i>
      <x v="637"/>
    </i>
    <i>
      <x v="449"/>
    </i>
    <i>
      <x v="418"/>
    </i>
    <i>
      <x v="789"/>
    </i>
    <i>
      <x v="641"/>
    </i>
    <i>
      <x v="688"/>
    </i>
    <i>
      <x v="647"/>
    </i>
    <i>
      <x v="703"/>
    </i>
    <i>
      <x v="649"/>
    </i>
    <i>
      <x v="540"/>
    </i>
    <i>
      <x v="494"/>
    </i>
    <i>
      <x v="425"/>
    </i>
    <i>
      <x v="655"/>
    </i>
    <i>
      <x v="551"/>
    </i>
    <i>
      <x v="659"/>
    </i>
    <i>
      <x v="728"/>
    </i>
    <i>
      <x v="660"/>
    </i>
    <i>
      <x v="731"/>
    </i>
    <i>
      <x v="662"/>
    </i>
    <i>
      <x v="734"/>
    </i>
    <i>
      <x v="664"/>
    </i>
    <i>
      <x v="570"/>
    </i>
    <i>
      <x v="421"/>
    </i>
    <i>
      <x v="747"/>
    </i>
    <i>
      <x v="505"/>
    </i>
    <i>
      <x v="753"/>
    </i>
    <i>
      <x v="669"/>
    </i>
    <i>
      <x v="759"/>
    </i>
    <i>
      <x v="506"/>
    </i>
    <i>
      <x v="576"/>
    </i>
    <i>
      <x v="508"/>
    </i>
    <i>
      <x v="427"/>
    </i>
    <i>
      <x v="674"/>
    </i>
    <i>
      <x v="404"/>
    </i>
    <i>
      <x v="676"/>
    </i>
    <i>
      <x v="780"/>
    </i>
    <i>
      <x v="526"/>
    </i>
    <i>
      <x v="782"/>
    </i>
    <i>
      <x v="679"/>
    </i>
    <i>
      <x v="788"/>
    </i>
    <i>
      <x v="527"/>
    </i>
    <i>
      <x v="594"/>
    </i>
    <i>
      <x v="530"/>
    </i>
    <i>
      <x v="628"/>
    </i>
    <i>
      <x v="604"/>
    </i>
    <i>
      <x v="209"/>
    </i>
    <i>
      <x v="48"/>
    </i>
    <i>
      <x v="270"/>
    </i>
    <i>
      <x v="78"/>
    </i>
    <i>
      <x v="361"/>
    </i>
    <i>
      <x v="3"/>
    </i>
    <i>
      <x v="246"/>
    </i>
    <i>
      <x v="87"/>
    </i>
    <i>
      <x v="295"/>
    </i>
    <i>
      <x v="94"/>
    </i>
    <i>
      <x v="50"/>
    </i>
    <i>
      <x v="96"/>
    </i>
    <i>
      <x v="381"/>
    </i>
    <i>
      <x v="98"/>
    </i>
    <i>
      <x v="230"/>
    </i>
    <i>
      <x v="102"/>
    </i>
    <i>
      <x v="39"/>
    </i>
    <i>
      <x v="103"/>
    </i>
    <i>
      <x v="285"/>
    </i>
    <i>
      <x v="109"/>
    </i>
    <i>
      <x v="316"/>
    </i>
    <i>
      <x v="17"/>
    </i>
    <i>
      <x v="326"/>
    </i>
    <i>
      <x v="122"/>
    </i>
    <i>
      <x v="344"/>
    </i>
    <i>
      <x v="130"/>
    </i>
    <i>
      <x v="369"/>
    </i>
    <i>
      <x v="132"/>
    </i>
    <i>
      <x v="387"/>
    </i>
    <i>
      <x v="134"/>
    </i>
    <i>
      <x v="215"/>
    </i>
    <i>
      <x v="149"/>
    </i>
    <i>
      <x v="238"/>
    </i>
    <i>
      <x v="20"/>
    </i>
    <i>
      <x v="258"/>
    </i>
    <i>
      <x v="151"/>
    </i>
    <i>
      <x v="267"/>
    </i>
    <i>
      <x v="21"/>
    </i>
    <i>
      <x v="40"/>
    </i>
    <i>
      <x v="153"/>
    </i>
    <i>
      <x v="290"/>
    </i>
    <i>
      <x v="164"/>
    </i>
    <i>
      <x v="304"/>
    </i>
    <i>
      <x v="167"/>
    </i>
    <i>
      <x v="46"/>
    </i>
    <i>
      <x v="168"/>
    </i>
    <i>
      <x v="325"/>
    </i>
    <i>
      <x v="27"/>
    </i>
    <i>
      <x v="334"/>
    </i>
    <i>
      <x v="183"/>
    </i>
    <i>
      <x v="340"/>
    </i>
    <i>
      <x v="187"/>
    </i>
    <i>
      <x v="348"/>
    </i>
    <i>
      <x v="31"/>
    </i>
    <i>
      <x v="365"/>
    </i>
    <i>
      <x v="194"/>
    </i>
    <i>
      <x v="370"/>
    </i>
    <i>
      <x v="198"/>
    </i>
    <i>
      <x v="54"/>
    </i>
    <i>
      <x v="201"/>
    </i>
    <i>
      <x v="388"/>
    </i>
    <i>
      <x v="207"/>
    </i>
    <i>
      <x v="225"/>
    </i>
    <i>
      <x v="1533"/>
    </i>
    <i>
      <x v="1251"/>
    </i>
    <i>
      <x v="1581"/>
    </i>
    <i>
      <x v="1336"/>
    </i>
    <i>
      <x v="1301"/>
    </i>
    <i>
      <x v="1252"/>
    </i>
    <i>
      <x v="1556"/>
    </i>
    <i>
      <x v="1338"/>
    </i>
    <i>
      <x v="1456"/>
    </i>
    <i>
      <x v="1339"/>
    </i>
    <i>
      <x v="1487"/>
    </i>
    <i>
      <x v="1341"/>
    </i>
    <i>
      <x v="1304"/>
    </i>
    <i>
      <x v="1223"/>
    </i>
    <i>
      <x v="1546"/>
    </i>
    <i>
      <x v="1344"/>
    </i>
    <i>
      <x v="1573"/>
    </i>
    <i>
      <x v="1346"/>
    </i>
    <i>
      <x v="1591"/>
    </i>
    <i>
      <x v="1225"/>
    </i>
    <i>
      <x v="1289"/>
    </i>
    <i>
      <x v="1226"/>
    </i>
    <i>
      <x v="1293"/>
    </i>
    <i>
      <x v="1352"/>
    </i>
    <i>
      <x v="1498"/>
    </i>
    <i>
      <x v="1259"/>
    </i>
    <i>
      <x v="1508"/>
    </i>
    <i>
      <x v="1354"/>
    </i>
    <i>
      <x v="1308"/>
    </i>
    <i>
      <x v="1358"/>
    </i>
    <i>
      <x v="1540"/>
    </i>
    <i>
      <x v="1359"/>
    </i>
    <i>
      <x v="1316"/>
    </i>
    <i>
      <x v="1361"/>
    </i>
    <i>
      <x v="1568"/>
    </i>
    <i>
      <x v="1362"/>
    </i>
    <i>
      <x v="1577"/>
    </i>
    <i>
      <x v="1204"/>
    </i>
    <i>
      <x v="1586"/>
    </i>
    <i>
      <x v="1228"/>
    </i>
    <i>
      <x v="1221"/>
    </i>
    <i>
      <x v="1365"/>
    </i>
    <i>
      <x v="1459"/>
    </i>
    <i>
      <x v="1366"/>
    </i>
    <i>
      <x v="1464"/>
    </i>
    <i>
      <x v="1367"/>
    </i>
    <i>
      <x v="1474"/>
    </i>
    <i>
      <x v="1369"/>
    </i>
    <i>
      <x v="1478"/>
    </i>
    <i>
      <x v="1370"/>
    </i>
    <i>
      <x v="1490"/>
    </i>
    <i>
      <x v="1371"/>
    </i>
    <i>
      <x v="1300"/>
    </i>
    <i>
      <x v="1373"/>
    </i>
    <i>
      <x v="1302"/>
    </i>
    <i>
      <x v="1374"/>
    </i>
    <i>
      <x v="1511"/>
    </i>
    <i>
      <x v="1375"/>
    </i>
    <i>
      <x v="1307"/>
    </i>
    <i>
      <x v="1376"/>
    </i>
    <i>
      <x v="1528"/>
    </i>
    <i>
      <x v="1229"/>
    </i>
    <i>
      <x v="1537"/>
    </i>
    <i>
      <x v="1264"/>
    </i>
    <i>
      <x v="1543"/>
    </i>
    <i>
      <x v="1209"/>
    </i>
    <i>
      <x v="1549"/>
    </i>
    <i>
      <x v="1266"/>
    </i>
    <i>
      <x v="1553"/>
    </i>
    <i>
      <x v="1383"/>
    </i>
    <i>
      <x v="1560"/>
    </i>
    <i>
      <x v="1384"/>
    </i>
    <i>
      <x v="1323"/>
    </i>
    <i>
      <x v="1386"/>
    </i>
    <i>
      <x v="1575"/>
    </i>
    <i>
      <x v="1388"/>
    </i>
    <i>
      <x v="1219"/>
    </i>
    <i>
      <x v="1267"/>
    </i>
    <i>
      <x v="1246"/>
    </i>
    <i>
      <x v="1390"/>
    </i>
    <i>
      <x v="1330"/>
    </i>
    <i>
      <x v="1391"/>
    </i>
    <i>
      <x v="1596"/>
    </i>
    <i>
      <x v="1268"/>
    </i>
    <i>
      <x v="1601"/>
    </i>
    <i>
      <x v="1393"/>
    </i>
    <i>
      <x v="1457"/>
    </i>
    <i>
      <x v="1394"/>
    </i>
    <i>
      <x v="1460"/>
    </i>
    <i>
      <x v="1395"/>
    </i>
    <i>
      <x v="1463"/>
    </i>
    <i>
      <x v="1397"/>
    </i>
    <i>
      <x v="1465"/>
    </i>
    <i>
      <x v="1399"/>
    </i>
    <i>
      <x v="1473"/>
    </i>
    <i>
      <x v="1402"/>
    </i>
    <i>
      <x v="1292"/>
    </i>
    <i>
      <x v="1271"/>
    </i>
    <i>
      <x v="1477"/>
    </i>
    <i>
      <x v="1405"/>
    </i>
    <i>
      <x v="1486"/>
    </i>
    <i>
      <x v="1407"/>
    </i>
    <i>
      <x v="1296"/>
    </i>
    <i>
      <x v="1273"/>
    </i>
    <i>
      <x v="1297"/>
    </i>
    <i>
      <x v="1409"/>
    </i>
    <i>
      <x v="1299"/>
    </i>
    <i>
      <x v="1212"/>
    </i>
    <i>
      <x v="1503"/>
    </i>
    <i>
      <x v="1411"/>
    </i>
    <i>
      <x v="1505"/>
    </i>
    <i>
      <x v="1412"/>
    </i>
    <i>
      <x v="1507"/>
    </i>
    <i>
      <x v="1413"/>
    </i>
    <i>
      <x v="1509"/>
    </i>
    <i>
      <x v="1414"/>
    </i>
    <i>
      <x v="1512"/>
    </i>
    <i>
      <x v="1415"/>
    </i>
    <i>
      <x v="1518"/>
    </i>
    <i>
      <x v="1416"/>
    </i>
    <i>
      <x v="1523"/>
    </i>
    <i>
      <x v="1275"/>
    </i>
    <i>
      <x v="1309"/>
    </i>
    <i>
      <x v="1418"/>
    </i>
    <i>
      <x v="1216"/>
    </i>
    <i>
      <x v="1420"/>
    </i>
    <i>
      <x v="1536"/>
    </i>
    <i>
      <x v="1276"/>
    </i>
    <i>
      <x v="1538"/>
    </i>
    <i>
      <x v="1423"/>
    </i>
    <i>
      <x v="1541"/>
    </i>
    <i>
      <x v="1424"/>
    </i>
    <i>
      <x v="1545"/>
    </i>
    <i>
      <x v="1277"/>
    </i>
    <i>
      <x v="1315"/>
    </i>
    <i>
      <x v="1426"/>
    </i>
    <i>
      <x v="1550"/>
    </i>
    <i>
      <x v="1278"/>
    </i>
    <i>
      <x v="1552"/>
    </i>
    <i>
      <x v="1428"/>
    </i>
    <i>
      <x v="1317"/>
    </i>
    <i>
      <x v="1429"/>
    </i>
    <i>
      <x v="1559"/>
    </i>
    <i>
      <x v="1432"/>
    </i>
    <i>
      <x v="1242"/>
    </i>
    <i>
      <x v="1433"/>
    </i>
    <i>
      <x v="1322"/>
    </i>
    <i>
      <x v="1235"/>
    </i>
    <i>
      <x v="1218"/>
    </i>
    <i>
      <x v="1436"/>
    </i>
    <i>
      <x v="1574"/>
    </i>
    <i>
      <x v="1281"/>
    </i>
    <i>
      <x v="1576"/>
    </i>
    <i>
      <x v="1206"/>
    </i>
    <i>
      <x v="1325"/>
    </i>
    <i>
      <x v="1442"/>
    </i>
    <i>
      <x v="1580"/>
    </i>
    <i>
      <x v="1214"/>
    </i>
    <i>
      <x v="1582"/>
    </i>
    <i>
      <x v="1238"/>
    </i>
    <i>
      <x v="1329"/>
    </i>
    <i>
      <x v="1446"/>
    </i>
    <i>
      <x v="1587"/>
    </i>
    <i>
      <x v="1286"/>
    </i>
    <i>
      <x v="1589"/>
    </i>
    <i>
      <x v="1448"/>
    </i>
    <i>
      <x v="1594"/>
    </i>
    <i>
      <x v="1287"/>
    </i>
    <i>
      <x v="1247"/>
    </i>
    <i>
      <x v="1453"/>
    </i>
    <i>
      <x v="1222"/>
    </i>
    <i>
      <x v="1454"/>
    </i>
    <i>
      <x v="1602"/>
    </i>
    <i>
      <x v="1455"/>
    </i>
    <i>
      <x v="1469"/>
    </i>
    <i>
      <x v="1141"/>
    </i>
    <i>
      <x v="851"/>
    </i>
    <i>
      <x v="989"/>
    </i>
    <i>
      <x v="992"/>
    </i>
    <i>
      <x v="1121"/>
    </i>
    <i>
      <x v="822"/>
    </i>
    <i>
      <x v="1159"/>
    </i>
    <i>
      <x v="929"/>
    </i>
    <i>
      <x v="1094"/>
    </i>
    <i>
      <x v="930"/>
    </i>
    <i>
      <x v="1113"/>
    </i>
    <i>
      <x v="810"/>
    </i>
    <i>
      <x v="1132"/>
    </i>
    <i>
      <x v="876"/>
    </i>
    <i>
      <x v="1149"/>
    </i>
    <i>
      <x v="1200"/>
    </i>
    <i>
      <x v="1170"/>
    </i>
    <i>
      <x v="1000"/>
    </i>
    <i>
      <x v="803"/>
    </i>
    <i>
      <x v="1003"/>
    </i>
    <i>
      <x v="850"/>
    </i>
    <i>
      <x v="905"/>
    </i>
    <i>
      <x v="1109"/>
    </i>
    <i>
      <x v="1006"/>
    </i>
    <i>
      <x v="969"/>
    </i>
    <i>
      <x v="856"/>
    </i>
    <i>
      <x v="896"/>
    </i>
    <i>
      <x v="1008"/>
    </i>
    <i>
      <x v="911"/>
    </i>
    <i>
      <x v="1009"/>
    </i>
    <i>
      <x v="870"/>
    </i>
    <i>
      <x v="1010"/>
    </i>
    <i>
      <x v="1154"/>
    </i>
    <i>
      <x v="1011"/>
    </i>
    <i>
      <x v="900"/>
    </i>
    <i>
      <x v="933"/>
    </i>
    <i>
      <x v="1175"/>
    </i>
    <i>
      <x v="934"/>
    </i>
    <i>
      <x v="1183"/>
    </i>
    <i>
      <x v="1016"/>
    </i>
    <i>
      <x v="819"/>
    </i>
    <i>
      <x v="1017"/>
    </i>
    <i>
      <x v="1096"/>
    </i>
    <i>
      <x v="878"/>
    </i>
    <i>
      <x v="966"/>
    </i>
    <i>
      <x v="824"/>
    </i>
    <i>
      <x v="834"/>
    </i>
    <i>
      <x v="860"/>
    </i>
    <i>
      <x v="1111"/>
    </i>
    <i>
      <x v="1198"/>
    </i>
    <i>
      <x v="1115"/>
    </i>
    <i>
      <x v="845"/>
    </i>
    <i>
      <x v="891"/>
    </i>
    <i>
      <x v="825"/>
    </i>
    <i>
      <x v="895"/>
    </i>
    <i>
      <x v="1025"/>
    </i>
    <i>
      <x v="898"/>
    </i>
    <i>
      <x v="1026"/>
    </i>
    <i>
      <x v="1134"/>
    </i>
    <i>
      <x v="936"/>
    </i>
    <i>
      <x v="1139"/>
    </i>
    <i>
      <x v="826"/>
    </i>
    <i>
      <x v="1143"/>
    </i>
    <i>
      <x v="827"/>
    </i>
    <i>
      <x v="1147"/>
    </i>
    <i>
      <x v="1030"/>
    </i>
    <i>
      <x v="925"/>
    </i>
    <i>
      <x v="937"/>
    </i>
    <i>
      <x v="871"/>
    </i>
    <i>
      <x v="1033"/>
    </i>
    <i>
      <x v="1163"/>
    </i>
    <i>
      <x v="1034"/>
    </i>
    <i>
      <x v="854"/>
    </i>
    <i>
      <x v="861"/>
    </i>
    <i>
      <x v="872"/>
    </i>
    <i>
      <x v="1036"/>
    </i>
    <i>
      <x v="1177"/>
    </i>
    <i>
      <x v="847"/>
    </i>
    <i>
      <x v="901"/>
    </i>
    <i>
      <x v="813"/>
    </i>
    <i>
      <x v="1187"/>
    </i>
    <i>
      <x v="1039"/>
    </i>
    <i>
      <x v="1191"/>
    </i>
    <i>
      <x v="1040"/>
    </i>
    <i>
      <x v="1093"/>
    </i>
    <i>
      <x v="1041"/>
    </i>
    <i>
      <x v="965"/>
    </i>
    <i>
      <x v="941"/>
    </i>
    <i>
      <x v="1097"/>
    </i>
    <i>
      <x v="919"/>
    </i>
    <i>
      <x v="1100"/>
    </i>
    <i>
      <x v="829"/>
    </i>
    <i>
      <x v="889"/>
    </i>
    <i>
      <x v="1193"/>
    </i>
    <i>
      <x v="821"/>
    </i>
    <i>
      <x v="846"/>
    </i>
    <i>
      <x v="835"/>
    </i>
    <i>
      <x v="945"/>
    </i>
    <i>
      <x v="1110"/>
    </i>
    <i>
      <x v="1049"/>
    </i>
    <i>
      <x v="836"/>
    </i>
    <i>
      <x v="1050"/>
    </i>
    <i>
      <x v="1114"/>
    </i>
    <i>
      <x v="1051"/>
    </i>
    <i>
      <x v="1116"/>
    </i>
    <i>
      <x v="830"/>
    </i>
    <i>
      <x v="837"/>
    </i>
    <i>
      <x v="1054"/>
    </i>
    <i>
      <x v="1120"/>
    </i>
    <i>
      <x v="946"/>
    </i>
    <i>
      <x v="1122"/>
    </i>
    <i>
      <x v="864"/>
    </i>
    <i>
      <x v="1127"/>
    </i>
    <i>
      <x v="1057"/>
    </i>
    <i>
      <x v="852"/>
    </i>
    <i>
      <x v="1058"/>
    </i>
    <i>
      <x v="1131"/>
    </i>
    <i>
      <x v="865"/>
    </i>
    <i>
      <x v="1133"/>
    </i>
    <i>
      <x v="815"/>
    </i>
    <i>
      <x v="1135"/>
    </i>
    <i>
      <x v="1061"/>
    </i>
    <i>
      <x v="1138"/>
    </i>
    <i>
      <x v="1062"/>
    </i>
    <i>
      <x v="1140"/>
    </i>
    <i>
      <x v="920"/>
    </i>
    <i>
      <x v="857"/>
    </i>
    <i>
      <x v="952"/>
    </i>
    <i>
      <x v="1144"/>
    </i>
    <i>
      <x v="881"/>
    </i>
    <i>
      <x v="975"/>
    </i>
    <i>
      <x v="817"/>
    </i>
    <i>
      <x v="976"/>
    </i>
    <i>
      <x v="1067"/>
    </i>
    <i>
      <x v="977"/>
    </i>
    <i>
      <x v="955"/>
    </i>
    <i>
      <x v="903"/>
    </i>
    <i>
      <x v="1070"/>
    </i>
    <i>
      <x v="1155"/>
    </i>
    <i>
      <x v="1071"/>
    </i>
    <i>
      <x v="1158"/>
    </i>
    <i>
      <x v="956"/>
    </i>
    <i>
      <x v="1161"/>
    </i>
    <i>
      <x v="1073"/>
    </i>
    <i>
      <x v="983"/>
    </i>
    <i>
      <x v="1074"/>
    </i>
    <i>
      <x v="1167"/>
    </i>
    <i>
      <x v="1075"/>
    </i>
    <i>
      <x v="985"/>
    </i>
    <i>
      <x v="818"/>
    </i>
    <i>
      <x v="1172"/>
    </i>
    <i>
      <x v="1077"/>
    </i>
    <i>
      <x v="858"/>
    </i>
    <i>
      <x v="884"/>
    </i>
    <i>
      <x v="1176"/>
    </i>
    <i>
      <x v="958"/>
    </i>
    <i>
      <x v="873"/>
    </i>
    <i>
      <x v="959"/>
    </i>
    <i>
      <x v="843"/>
    </i>
    <i>
      <x v="961"/>
    </i>
    <i>
      <x v="1182"/>
    </i>
    <i>
      <x v="1084"/>
    </i>
    <i>
      <x v="990"/>
    </i>
    <i>
      <x v="906"/>
    </i>
    <i>
      <x v="1188"/>
    </i>
    <i>
      <x v="1088"/>
    </i>
    <i>
      <x v="1190"/>
    </i>
    <i>
      <x v="922"/>
    </i>
    <i>
      <x v="991"/>
    </i>
    <i>
      <x v="887"/>
    </i>
    <i>
      <x v="902"/>
    </i>
    <i>
      <x v="1047"/>
    </i>
    <i>
      <x v="1020"/>
    </i>
    <i>
      <x v="1199"/>
    </i>
    <i>
      <x v="1021"/>
    </i>
    <i>
      <x v="1022"/>
    </i>
    <i>
      <x v="1202"/>
    </i>
    <i>
      <x v="742"/>
    </i>
    <i>
      <x v="697"/>
    </i>
    <i>
      <x v="462"/>
    </i>
    <i>
      <x v="579"/>
    </i>
    <i>
      <x v="724"/>
    </i>
    <i>
      <x v="580"/>
    </i>
    <i>
      <x v="760"/>
    </i>
    <i>
      <x v="407"/>
    </i>
    <i>
      <x v="686"/>
    </i>
    <i>
      <x v="408"/>
    </i>
    <i>
      <x v="711"/>
    </i>
    <i>
      <x v="469"/>
    </i>
    <i>
      <x v="732"/>
    </i>
    <i>
      <x v="587"/>
    </i>
    <i>
      <x v="751"/>
    </i>
    <i>
      <x v="588"/>
    </i>
    <i>
      <x v="771"/>
    </i>
    <i>
      <x v="589"/>
    </i>
    <i>
      <x v="466"/>
    </i>
    <i>
      <x v="590"/>
    </i>
    <i>
      <x v="693"/>
    </i>
    <i>
      <x v="470"/>
    </i>
    <i>
      <x v="531"/>
    </i>
    <i>
      <x v="471"/>
    </i>
    <i>
      <x v="402"/>
    </i>
    <i>
      <x v="593"/>
    </i>
    <i>
      <x v="541"/>
    </i>
    <i>
      <x v="472"/>
    </i>
    <i>
      <x v="736"/>
    </i>
    <i>
      <x v="595"/>
    </i>
    <i>
      <x v="552"/>
    </i>
    <i>
      <x v="409"/>
    </i>
    <i>
      <x v="755"/>
    </i>
    <i>
      <x v="475"/>
    </i>
    <i>
      <x v="559"/>
    </i>
    <i>
      <x v="599"/>
    </i>
    <i>
      <x v="776"/>
    </i>
    <i>
      <x v="600"/>
    </i>
    <i>
      <x v="464"/>
    </i>
    <i>
      <x v="401"/>
    </i>
    <i>
      <x v="442"/>
    </i>
    <i>
      <x v="477"/>
    </i>
    <i>
      <x v="691"/>
    </i>
    <i>
      <x v="478"/>
    </i>
    <i>
      <x v="695"/>
    </i>
    <i>
      <x v="795"/>
    </i>
    <i>
      <x v="700"/>
    </i>
    <i>
      <x v="798"/>
    </i>
    <i>
      <x v="706"/>
    </i>
    <i>
      <x v="606"/>
    </i>
    <i>
      <x v="713"/>
    </i>
    <i>
      <x v="410"/>
    </i>
    <i>
      <x v="719"/>
    </i>
    <i>
      <x v="608"/>
    </i>
    <i>
      <x v="539"/>
    </i>
    <i>
      <x v="610"/>
    </i>
    <i>
      <x v="730"/>
    </i>
    <i>
      <x v="403"/>
    </i>
    <i>
      <x v="547"/>
    </i>
    <i>
      <x v="482"/>
    </i>
    <i>
      <x v="738"/>
    </i>
    <i>
      <x v="613"/>
    </i>
    <i>
      <x v="745"/>
    </i>
    <i>
      <x v="614"/>
    </i>
    <i>
      <x v="749"/>
    </i>
    <i>
      <x v="617"/>
    </i>
    <i>
      <x v="554"/>
    </i>
    <i>
      <x v="618"/>
    </i>
    <i>
      <x v="757"/>
    </i>
    <i>
      <x v="483"/>
    </i>
    <i>
      <x v="558"/>
    </i>
    <i>
      <x v="484"/>
    </i>
    <i>
      <x v="768"/>
    </i>
    <i>
      <x v="485"/>
    </i>
    <i>
      <x v="569"/>
    </i>
    <i>
      <x v="486"/>
    </i>
    <i>
      <x v="779"/>
    </i>
    <i>
      <x v="625"/>
    </i>
    <i>
      <x v="783"/>
    </i>
    <i>
      <x v="626"/>
    </i>
    <i>
      <x v="574"/>
    </i>
    <i>
      <x v="488"/>
    </i>
    <i>
      <x v="794"/>
    </i>
    <i>
      <x v="490"/>
    </i>
    <i>
      <x v="414"/>
    </i>
    <i>
      <x v="631"/>
    </i>
    <i>
      <x v="528"/>
    </i>
    <i>
      <x v="493"/>
    </i>
    <i>
      <x v="692"/>
    </i>
    <i>
      <x v="634"/>
    </i>
    <i>
      <x v="694"/>
    </i>
    <i>
      <x v="635"/>
    </i>
    <i>
      <x v="696"/>
    </i>
    <i>
      <x v="413"/>
    </i>
    <i>
      <x v="416"/>
    </i>
    <i>
      <x v="496"/>
    </i>
    <i>
      <x v="701"/>
    </i>
    <i>
      <x v="640"/>
    </i>
    <i>
      <x v="705"/>
    </i>
    <i>
      <x v="497"/>
    </i>
    <i>
      <x v="533"/>
    </i>
    <i>
      <x v="642"/>
    </i>
    <i>
      <x v="534"/>
    </i>
    <i>
      <x v="643"/>
    </i>
    <i>
      <x v="716"/>
    </i>
    <i>
      <x v="645"/>
    </i>
    <i>
      <x v="718"/>
    </i>
    <i>
      <x v="500"/>
    </i>
    <i>
      <x v="405"/>
    </i>
    <i>
      <x v="648"/>
    </i>
    <i>
      <x v="538"/>
    </i>
    <i>
      <x v="502"/>
    </i>
    <i>
      <x v="451"/>
    </i>
    <i>
      <x v="650"/>
    </i>
    <i>
      <x v="543"/>
    </i>
    <i>
      <x v="651"/>
    </i>
    <i>
      <x v="419"/>
    </i>
    <i>
      <x v="431"/>
    </i>
    <i>
      <x v="455"/>
    </i>
    <i>
      <x v="653"/>
    </i>
    <i>
      <x v="549"/>
    </i>
    <i>
      <x v="654"/>
    </i>
    <i>
      <x v="737"/>
    </i>
    <i>
      <x v="504"/>
    </i>
    <i>
      <x v="740"/>
    </i>
    <i>
      <x v="656"/>
    </i>
    <i>
      <x v="550"/>
    </i>
    <i>
      <x v="436"/>
    </i>
    <i>
      <x v="456"/>
    </i>
    <i>
      <x v="440"/>
    </i>
    <i>
      <x v="748"/>
    </i>
    <i>
      <x v="661"/>
    </i>
    <i>
      <x v="750"/>
    </i>
    <i>
      <x v="507"/>
    </i>
    <i>
      <x v="553"/>
    </i>
    <i>
      <x v="663"/>
    </i>
    <i>
      <x v="754"/>
    </i>
    <i>
      <x v="441"/>
    </i>
    <i>
      <x v="420"/>
    </i>
    <i>
      <x v="510"/>
    </i>
    <i>
      <x v="556"/>
    </i>
    <i>
      <x v="667"/>
    </i>
    <i>
      <x v="557"/>
    </i>
    <i>
      <x v="511"/>
    </i>
    <i>
      <x v="764"/>
    </i>
    <i>
      <x v="512"/>
    </i>
    <i>
      <x v="563"/>
    </i>
    <i>
      <x v="670"/>
    </i>
    <i>
      <x v="566"/>
    </i>
    <i>
      <x v="671"/>
    </i>
    <i>
      <x v="460"/>
    </i>
    <i>
      <x v="514"/>
    </i>
    <i>
      <x v="775"/>
    </i>
    <i>
      <x v="515"/>
    </i>
    <i>
      <x v="777"/>
    </i>
    <i>
      <x v="516"/>
    </i>
    <i>
      <x v="461"/>
    </i>
    <i>
      <x v="675"/>
    </i>
    <i>
      <x v="572"/>
    </i>
    <i>
      <x v="518"/>
    </i>
    <i>
      <x v="785"/>
    </i>
    <i>
      <x v="677"/>
    </i>
    <i>
      <x v="787"/>
    </i>
    <i>
      <x v="519"/>
    </i>
    <i>
      <x v="465"/>
    </i>
    <i>
      <x v="521"/>
    </i>
    <i>
      <x v="577"/>
    </i>
    <i>
      <x v="524"/>
    </i>
    <i>
      <x v="578"/>
    </i>
    <i>
      <x v="681"/>
    </i>
    <i>
      <x v="799"/>
    </i>
    <i>
      <x v="605"/>
    </i>
    <i>
      <x v="601"/>
    </i>
    <i>
      <x v="318"/>
    </i>
    <i>
      <x v="41"/>
    </i>
    <i>
      <x v="359"/>
    </i>
    <i>
      <x v="140"/>
    </i>
    <i>
      <x v="299"/>
    </i>
    <i>
      <x v="142"/>
    </i>
    <i>
      <x v="18"/>
    </i>
    <i>
      <x v="144"/>
    </i>
    <i>
      <x v="12"/>
    </i>
    <i>
      <x v="148"/>
    </i>
    <i>
      <x v="110"/>
    </i>
    <i>
      <x v="76"/>
    </i>
    <i>
      <x v="308"/>
    </i>
    <i>
      <x v="77"/>
    </i>
    <i>
      <x v="332"/>
    </i>
    <i>
      <x v="60"/>
    </i>
    <i>
      <x v="349"/>
    </i>
    <i>
      <x v="79"/>
    </i>
    <i>
      <x v="53"/>
    </i>
    <i>
      <x v="1"/>
    </i>
    <i>
      <x v="396"/>
    </i>
    <i>
      <x v="154"/>
    </i>
    <i>
      <x v="69"/>
    </i>
    <i>
      <x v="156"/>
    </i>
    <i>
      <x v="294"/>
    </i>
    <i>
      <x v="23"/>
    </i>
    <i>
      <x v="114"/>
    </i>
    <i>
      <x v="160"/>
    </i>
    <i>
      <x v="314"/>
    </i>
    <i>
      <x v="162"/>
    </i>
    <i>
      <x v="2"/>
    </i>
    <i>
      <x v="24"/>
    </i>
    <i>
      <x v="71"/>
    </i>
    <i>
      <x v="14"/>
    </i>
    <i>
      <x v="345"/>
    </i>
    <i>
      <x v="165"/>
    </i>
    <i>
      <x v="355"/>
    </i>
    <i>
      <x v="166"/>
    </i>
    <i>
      <x v="129"/>
    </i>
    <i>
      <x v="4"/>
    </i>
    <i>
      <x v="378"/>
    </i>
    <i>
      <x v="85"/>
    </i>
    <i>
      <x v="136"/>
    </i>
    <i>
      <x v="169"/>
    </i>
    <i>
      <x v="275"/>
    </i>
    <i>
      <x v="25"/>
    </i>
    <i>
      <x v="281"/>
    </i>
    <i>
      <x v="63"/>
    </i>
    <i>
      <x v="288"/>
    </i>
    <i>
      <x v="174"/>
    </i>
    <i>
      <x v="43"/>
    </i>
    <i>
      <x v="28"/>
    </i>
    <i>
      <x v="8"/>
    </i>
    <i>
      <x v="178"/>
    </i>
    <i>
      <x v="302"/>
    </i>
    <i>
      <x v="179"/>
    </i>
    <i>
      <x v="306"/>
    </i>
    <i>
      <x v="180"/>
    </i>
    <i>
      <x v="311"/>
    </i>
    <i>
      <x v="182"/>
    </i>
    <i>
      <x v="115"/>
    </i>
    <i>
      <x v="88"/>
    </i>
    <i>
      <x v="324"/>
    </i>
    <i>
      <x v="185"/>
    </i>
    <i>
      <x v="329"/>
    </i>
    <i>
      <x v="89"/>
    </i>
    <i>
      <x v="121"/>
    </i>
    <i>
      <x v="189"/>
    </i>
    <i>
      <x v="338"/>
    </i>
    <i>
      <x v="190"/>
    </i>
    <i>
      <x v="342"/>
    </i>
    <i>
      <x v="191"/>
    </i>
    <i>
      <x v="347"/>
    </i>
    <i>
      <x v="90"/>
    </i>
    <i>
      <x v="352"/>
    </i>
    <i>
      <x v="91"/>
    </i>
    <i>
      <x v="357"/>
    </i>
    <i>
      <x v="197"/>
    </i>
    <i>
      <x v="128"/>
    </i>
    <i>
      <x v="93"/>
    </i>
    <i>
      <x v="72"/>
    </i>
    <i>
      <x v="199"/>
    </i>
    <i>
      <x v="375"/>
    </i>
    <i>
      <x/>
    </i>
    <i>
      <x v="133"/>
    </i>
    <i>
      <x v="10"/>
    </i>
    <i>
      <x v="386"/>
    </i>
    <i>
      <x v="202"/>
    </i>
    <i>
      <x v="392"/>
    </i>
    <i>
      <x v="34"/>
    </i>
    <i>
      <x v="138"/>
    </i>
    <i>
      <x v="206"/>
    </i>
    <i>
      <x v="277"/>
    </i>
    <i>
      <x v="95"/>
    </i>
    <i>
      <x v="280"/>
    </i>
    <i>
      <x v="208"/>
    </i>
    <i>
      <x v="283"/>
    </i>
    <i>
      <x v="65"/>
    </i>
    <i>
      <x v="286"/>
    </i>
    <i>
      <x v="210"/>
    </i>
    <i>
      <x v="42"/>
    </i>
    <i>
      <x v="211"/>
    </i>
    <i>
      <x v="291"/>
    </i>
    <i>
      <x v="35"/>
    </i>
    <i>
      <x v="293"/>
    </i>
    <i>
      <x v="213"/>
    </i>
    <i>
      <x v="111"/>
    </i>
    <i>
      <x v="214"/>
    </i>
    <i>
      <x v="298"/>
    </i>
    <i>
      <x v="97"/>
    </i>
    <i>
      <x v="301"/>
    </i>
    <i>
      <x v="217"/>
    </i>
    <i>
      <x v="303"/>
    </i>
    <i>
      <x v="220"/>
    </i>
    <i>
      <x v="305"/>
    </i>
    <i>
      <x v="221"/>
    </i>
    <i>
      <x v="45"/>
    </i>
    <i>
      <x v="223"/>
    </i>
    <i>
      <x v="310"/>
    </i>
    <i>
      <x v="224"/>
    </i>
    <i>
      <x v="312"/>
    </i>
    <i>
      <x v="58"/>
    </i>
    <i>
      <x v="315"/>
    </i>
    <i>
      <x v="400"/>
    </i>
    <i>
      <x v="116"/>
    </i>
    <i>
      <x v="227"/>
    </i>
    <i>
      <x v="5"/>
    </i>
    <i>
      <x v="66"/>
    </i>
    <i>
      <x v="118"/>
    </i>
    <i>
      <x v="232"/>
    </i>
    <i>
      <x v="327"/>
    </i>
    <i>
      <x v="233"/>
    </i>
    <i>
      <x v="331"/>
    </i>
    <i>
      <x v="234"/>
    </i>
    <i>
      <x v="333"/>
    </i>
    <i>
      <x v="235"/>
    </i>
    <i>
      <x v="335"/>
    </i>
    <i>
      <x v="36"/>
    </i>
    <i>
      <x v="337"/>
    </i>
    <i>
      <x v="237"/>
    </i>
    <i>
      <x v="339"/>
    </i>
    <i>
      <x v="99"/>
    </i>
    <i>
      <x v="341"/>
    </i>
    <i>
      <x v="240"/>
    </i>
    <i>
      <x v="125"/>
    </i>
    <i>
      <x v="100"/>
    </i>
    <i>
      <x v="346"/>
    </i>
    <i>
      <x v="7"/>
    </i>
    <i>
      <x v="126"/>
    </i>
    <i>
      <x v="251"/>
    </i>
    <i>
      <x v="351"/>
    </i>
    <i>
      <x v="253"/>
    </i>
    <i>
      <x v="51"/>
    </i>
    <i>
      <x v="254"/>
    </i>
    <i>
      <x v="356"/>
    </i>
    <i>
      <x v="256"/>
    </i>
    <i>
      <x v="358"/>
    </i>
    <i>
      <x v="257"/>
    </i>
    <i>
      <x v="360"/>
    </i>
    <i>
      <x v="101"/>
    </i>
    <i>
      <x v="363"/>
    </i>
    <i>
      <x v="67"/>
    </i>
    <i>
      <x v="367"/>
    </i>
    <i>
      <x v="260"/>
    </i>
    <i>
      <x v="73"/>
    </i>
    <i>
      <x v="261"/>
    </i>
    <i>
      <x v="372"/>
    </i>
    <i>
      <x v="262"/>
    </i>
    <i>
      <x v="377"/>
    </i>
    <i>
      <x v="263"/>
    </i>
    <i>
      <x v="380"/>
    </i>
    <i>
      <x v="68"/>
    </i>
    <i>
      <x v="382"/>
    </i>
    <i>
      <x v="268"/>
    </i>
    <i>
      <x v="385"/>
    </i>
    <i>
      <x v="269"/>
    </i>
    <i>
      <x v="135"/>
    </i>
    <i>
      <x v="107"/>
    </i>
    <i>
      <x v="390"/>
    </i>
    <i>
      <x v="271"/>
    </i>
    <i>
      <x v="57"/>
    </i>
    <i>
      <x v="108"/>
    </i>
    <i>
      <x v="397"/>
    </i>
    <i>
      <x v="273"/>
    </i>
    <i>
      <x v="274"/>
    </i>
    <i>
      <x v="226"/>
    </i>
    <i>
      <x v="229"/>
    </i>
    <i>
      <x v="1437"/>
    </i>
    <i>
      <x v="1318"/>
    </i>
    <i>
      <x v="1347"/>
    </i>
    <i>
      <x v="1210"/>
    </i>
    <i>
      <x v="1565"/>
    </i>
    <i>
      <x v="1419"/>
    </i>
    <i>
      <x v="1494"/>
    </i>
    <i>
      <x v="1513"/>
    </i>
    <i>
      <x v="1378"/>
    </i>
    <i>
      <x v="1260"/>
    </i>
    <i>
      <x v="1561"/>
    </i>
    <i>
      <x v="1240"/>
    </i>
    <i>
      <x v="1207"/>
    </i>
    <i>
      <x v="1516"/>
    </i>
    <i>
      <x v="1256"/>
    </i>
    <i>
      <x v="1306"/>
    </i>
    <i>
      <x v="1298"/>
    </i>
    <i>
      <x v="1421"/>
    </i>
    <i>
      <x v="1593"/>
    </i>
    <i>
      <x v="1519"/>
    </i>
    <i>
      <x v="1450"/>
    </i>
    <i>
      <x v="1520"/>
    </i>
    <i>
      <x v="1215"/>
    </i>
    <i>
      <x v="1521"/>
    </i>
    <i>
      <x v="1481"/>
    </i>
    <i>
      <x v="1398"/>
    </i>
    <i>
      <x v="1567"/>
    </i>
    <i>
      <x v="1357"/>
    </i>
    <i>
      <x v="1484"/>
    </i>
    <i>
      <x v="1288"/>
    </i>
    <i>
      <x v="1372"/>
    </i>
    <i>
      <x v="1232"/>
    </i>
    <i>
      <x v="1492"/>
    </i>
    <i>
      <x v="1526"/>
    </i>
    <i>
      <x v="1496"/>
    </i>
    <i>
      <x v="1527"/>
    </i>
    <i>
      <x v="1499"/>
    </i>
    <i>
      <x v="1401"/>
    </i>
    <i>
      <x v="1444"/>
    </i>
    <i>
      <x v="1529"/>
    </i>
    <i>
      <x v="1595"/>
    </i>
    <i>
      <x v="1461"/>
    </i>
    <i>
      <x v="1379"/>
    </i>
    <i>
      <x v="1311"/>
    </i>
    <i>
      <x v="1603"/>
    </i>
    <i>
      <x v="1312"/>
    </i>
    <i>
      <x v="1558"/>
    </i>
    <i>
      <x v="1368"/>
    </i>
    <i>
      <x v="1295"/>
    </i>
    <i>
      <x v="1534"/>
    </i>
    <i>
      <x v="1319"/>
    </i>
    <i>
      <x v="1535"/>
    </i>
    <i>
      <x v="1564"/>
    </i>
    <i>
      <x v="1349"/>
    </i>
    <i>
      <x v="1566"/>
    </i>
    <i>
      <x v="1211"/>
    </i>
    <i>
      <x v="1482"/>
    </i>
    <i>
      <x v="1253"/>
    </i>
    <i>
      <x v="1483"/>
    </i>
    <i>
      <x v="1313"/>
    </i>
    <i>
      <x v="1485"/>
    </i>
    <i>
      <x v="1466"/>
    </i>
    <i>
      <x v="1438"/>
    </i>
    <i>
      <x v="1290"/>
    </i>
    <i>
      <x v="1489"/>
    </i>
    <i>
      <x v="1542"/>
    </i>
    <i>
      <x v="1283"/>
    </i>
    <i>
      <x v="1468"/>
    </i>
    <i>
      <x v="1493"/>
    </i>
    <i>
      <x v="1314"/>
    </i>
    <i>
      <x v="1495"/>
    </i>
    <i>
      <x v="1279"/>
    </i>
    <i>
      <x v="1328"/>
    </i>
    <i>
      <x v="1470"/>
    </i>
    <i>
      <x v="1224"/>
    </i>
    <i>
      <x v="1471"/>
    </i>
    <i>
      <x v="1500"/>
    </i>
    <i>
      <x v="1548"/>
    </i>
    <i>
      <x v="1590"/>
    </i>
    <i>
      <x v="1291"/>
    </i>
    <i>
      <x v="1592"/>
    </i>
    <i>
      <x v="1431"/>
    </i>
    <i>
      <x v="1348"/>
    </i>
    <i>
      <x v="1406"/>
    </i>
    <i>
      <x v="1355"/>
    </i>
    <i>
      <x v="1385"/>
    </i>
    <i>
      <x v="1220"/>
    </i>
    <i>
      <x v="1434"/>
    </i>
    <i>
      <x v="1449"/>
    </i>
    <i>
      <x v="1360"/>
    </i>
    <i>
      <x v="1451"/>
    </i>
    <i>
      <x v="1555"/>
    </i>
    <i>
      <x v="1303"/>
    </i>
    <i>
      <x v="1387"/>
    </i>
    <i>
      <x v="849"/>
    </i>
    <i>
      <x v="1186"/>
    </i>
    <i>
      <x v="1032"/>
    </i>
    <i>
      <x v="805"/>
    </i>
    <i>
      <x v="972"/>
    </i>
    <i>
      <x v="892"/>
    </i>
    <i>
      <x v="885"/>
    </i>
    <i>
      <x v="1046"/>
    </i>
    <i>
      <x v="943"/>
    </i>
    <i>
      <x v="893"/>
    </i>
    <i>
      <x v="1079"/>
    </i>
    <i>
      <x v="1092"/>
    </i>
    <i>
      <x v="1136"/>
    </i>
    <i>
      <x v="950"/>
    </i>
    <i>
      <x v="938"/>
    </i>
    <i>
      <x v="894"/>
    </i>
    <i>
      <x v="823"/>
    </i>
    <i>
      <x v="1012"/>
    </i>
    <i>
      <x v="967"/>
    </i>
    <i>
      <x v="1013"/>
    </i>
    <i>
      <x v="1126"/>
    </i>
    <i>
      <x v="979"/>
    </i>
    <i>
      <x v="816"/>
    </i>
    <i>
      <x v="1053"/>
    </i>
    <i>
      <x v="1192"/>
    </i>
    <i>
      <x v="1099"/>
    </i>
    <i>
      <x v="1196"/>
    </i>
    <i>
      <x v="867"/>
    </i>
    <i>
      <x v="820"/>
    </i>
    <i>
      <x v="1153"/>
    </i>
    <i>
      <x v="1171"/>
    </i>
    <i>
      <x v="912"/>
    </i>
    <i>
      <x v="840"/>
    </i>
    <i>
      <x v="982"/>
    </i>
    <i>
      <x v="1069"/>
    </i>
    <i>
      <x v="1103"/>
    </i>
    <i>
      <x v="842"/>
    </i>
    <i>
      <x v="1157"/>
    </i>
    <i>
      <x v="996"/>
    </i>
    <i>
      <x v="954"/>
    </i>
    <i>
      <x v="1123"/>
    </i>
    <i>
      <x v="807"/>
    </i>
    <i>
      <x v="1125"/>
    </i>
    <i>
      <x v="1160"/>
    </i>
    <i>
      <x v="1185"/>
    </i>
    <i>
      <x v="1106"/>
    </i>
    <i>
      <x v="863"/>
    </i>
    <i>
      <x v="1162"/>
    </i>
    <i>
      <x v="1201"/>
    </i>
    <i>
      <x v="914"/>
    </i>
    <i>
      <x v="802"/>
    </i>
    <i>
      <x v="833"/>
    </i>
    <i>
      <x v="971"/>
    </i>
    <i>
      <x v="1165"/>
    </i>
    <i>
      <x v="1083"/>
    </i>
    <i>
      <x v="848"/>
    </i>
    <i>
      <x v="1005"/>
    </i>
    <i>
      <x v="917"/>
    </i>
    <i>
      <x v="1085"/>
    </i>
    <i>
      <x v="1024"/>
    </i>
    <i>
      <x v="1087"/>
    </i>
    <i>
      <x v="960"/>
    </i>
    <i>
      <x v="1001"/>
    </i>
    <i>
      <x v="1002"/>
    </i>
    <i>
      <x v="761"/>
    </i>
    <i>
      <x v="793"/>
    </i>
    <i>
      <x v="609"/>
    </i>
    <i>
      <x v="699"/>
    </i>
    <i>
      <x v="492"/>
    </i>
    <i>
      <x v="561"/>
    </i>
    <i>
      <x v="769"/>
    </i>
    <i>
      <x v="562"/>
    </i>
    <i>
      <x v="687"/>
    </i>
    <i>
      <x v="702"/>
    </i>
    <i>
      <x v="801"/>
    </i>
    <i>
      <x v="624"/>
    </i>
    <i>
      <x v="406"/>
    </i>
    <i>
      <x v="704"/>
    </i>
    <i>
      <x v="498"/>
    </i>
    <i>
      <x v="513"/>
    </i>
    <i>
      <x v="773"/>
    </i>
    <i>
      <x v="564"/>
    </i>
    <i>
      <x v="684"/>
    </i>
    <i>
      <x v="707"/>
    </i>
    <i>
      <x v="509"/>
    </i>
    <i>
      <x v="708"/>
    </i>
    <i>
      <x v="797"/>
    </i>
    <i>
      <x v="565"/>
    </i>
    <i>
      <x v="411"/>
    </i>
    <i>
      <x v="710"/>
    </i>
    <i>
      <x v="537"/>
    </i>
    <i>
      <x v="434"/>
    </i>
    <i>
      <x v="495"/>
    </i>
    <i>
      <x v="629"/>
    </i>
    <i>
      <x v="598"/>
    </i>
    <i>
      <x v="630"/>
    </i>
    <i>
      <x v="767"/>
    </i>
    <i>
      <x v="714"/>
    </i>
    <i>
      <x v="501"/>
    </i>
    <i>
      <x v="715"/>
    </i>
    <i>
      <x v="429"/>
    </i>
    <i>
      <x v="567"/>
    </i>
    <i>
      <x v="430"/>
    </i>
    <i>
      <x v="454"/>
    </i>
    <i>
      <x v="473"/>
    </i>
    <i>
      <x v="633"/>
    </i>
    <i>
      <x v="689"/>
    </i>
    <i>
      <x v="435"/>
    </i>
    <i>
      <x v="791"/>
    </i>
    <i>
      <x v="720"/>
    </i>
    <i>
      <x v="476"/>
    </i>
    <i>
      <x v="721"/>
    </i>
    <i>
      <x v="560"/>
    </i>
    <i>
      <x v="722"/>
    </i>
    <i>
      <x v="532"/>
    </i>
    <i>
      <x v="517"/>
    </i>
    <i>
      <x v="491"/>
    </i>
    <i>
      <x v="636"/>
    </i>
    <i>
      <x v="463"/>
    </i>
    <i>
      <x v="481"/>
    </i>
    <i>
      <x v="665"/>
    </i>
    <i>
      <x v="415"/>
    </i>
    <i>
      <x v="758"/>
    </i>
    <i>
      <x v="639"/>
    </i>
    <i>
      <x v="428"/>
    </i>
    <i>
      <x v="520"/>
    </i>
    <i>
      <x v="443"/>
    </i>
    <i>
      <x v="437"/>
    </i>
    <i>
      <x v="542"/>
    </i>
    <i>
      <x v="522"/>
    </i>
    <i>
      <x v="544"/>
    </i>
    <i>
      <x v="523"/>
    </i>
    <i>
      <x v="499"/>
    </i>
    <i>
      <x v="644"/>
    </i>
    <i>
      <x v="444"/>
    </i>
    <i>
      <x v="458"/>
    </i>
    <i>
      <x v="548"/>
    </i>
    <i>
      <x v="646"/>
    </i>
    <i>
      <x v="445"/>
    </i>
    <i>
      <x v="525"/>
    </i>
    <i>
      <x v="447"/>
    </i>
    <i>
      <x v="459"/>
    </i>
    <i>
      <x v="778"/>
    </i>
    <i>
      <x v="438"/>
    </i>
    <i>
      <x v="424"/>
    </i>
    <i>
      <x v="581"/>
    </i>
    <i>
      <x v="685"/>
    </i>
    <i>
      <x v="739"/>
    </i>
    <i>
      <x v="784"/>
    </i>
    <i>
      <x v="487"/>
    </i>
    <i>
      <x v="432"/>
    </i>
    <i>
      <x v="741"/>
    </i>
    <i>
      <x v="690"/>
    </i>
    <i>
      <x v="583"/>
    </i>
    <i>
      <x v="615"/>
    </i>
    <i>
      <x v="584"/>
    </i>
    <i>
      <x v="616"/>
    </i>
    <i>
      <x v="744"/>
    </i>
    <i>
      <x v="433"/>
    </i>
    <i>
      <x v="529"/>
    </i>
    <i>
      <x v="796"/>
    </i>
    <i>
      <x v="439"/>
    </i>
    <i>
      <x v="452"/>
    </i>
    <i>
      <x v="489"/>
    </i>
    <i>
      <x v="800"/>
    </i>
    <i>
      <x v="657"/>
    </i>
    <i>
      <x v="621"/>
    </i>
    <i>
      <x v="658"/>
    </i>
    <i>
      <x v="104"/>
    </i>
    <i>
      <x v="29"/>
    </i>
    <i>
      <x v="30"/>
    </i>
    <i>
      <x v="242"/>
    </i>
    <i>
      <x v="52"/>
    </i>
    <i>
      <x v="37"/>
    </i>
    <i>
      <x v="59"/>
    </i>
    <i>
      <x v="244"/>
    </i>
    <i>
      <x v="192"/>
    </i>
    <i>
      <x v="313"/>
    </i>
    <i>
      <x v="282"/>
    </i>
    <i>
      <x v="245"/>
    </i>
    <i>
      <x v="368"/>
    </i>
    <i>
      <x v="159"/>
    </i>
    <i>
      <x v="376"/>
    </i>
    <i>
      <x v="32"/>
    </i>
    <i>
      <x v="384"/>
    </i>
    <i>
      <x v="248"/>
    </i>
    <i>
      <x v="92"/>
    </i>
    <i>
      <x v="249"/>
    </i>
    <i>
      <x v="241"/>
    </i>
    <i>
      <x v="47"/>
    </i>
    <i>
      <x v="218"/>
    </i>
    <i>
      <x v="320"/>
    </i>
    <i>
      <x v="362"/>
    </i>
    <i>
      <x v="321"/>
    </i>
    <i>
      <x v="366"/>
    </i>
    <i>
      <x v="250"/>
    </i>
    <i>
      <x v="86"/>
    </i>
    <i>
      <x v="49"/>
    </i>
    <i>
      <x v="374"/>
    </i>
    <i>
      <x v="196"/>
    </i>
    <i>
      <x v="228"/>
    </i>
    <i>
      <x v="252"/>
    </i>
    <i>
      <x v="231"/>
    </i>
    <i>
      <x v="82"/>
    </i>
    <i>
      <x v="106"/>
    </i>
    <i>
      <x v="161"/>
    </i>
    <i>
      <x v="155"/>
    </i>
    <i>
      <x v="328"/>
    </i>
    <i>
      <x v="56"/>
    </i>
    <i>
      <x v="255"/>
    </i>
    <i>
      <x v="119"/>
    </i>
    <i>
      <x v="330"/>
    </i>
    <i>
      <x v="216"/>
    </i>
    <i>
      <x v="62"/>
    </i>
    <i>
      <x v="279"/>
    </i>
    <i>
      <x v="137"/>
    </i>
    <i>
      <x v="219"/>
    </i>
    <i>
      <x v="80"/>
    </i>
    <i>
      <x v="113"/>
    </i>
    <i>
      <x v="139"/>
    </i>
    <i>
      <x v="284"/>
    </i>
    <i>
      <x v="33"/>
    </i>
    <i>
      <x v="19"/>
    </i>
    <i>
      <x v="74"/>
    </i>
    <i>
      <x v="222"/>
    </i>
    <i>
      <x v="205"/>
    </i>
    <i>
      <x v="287"/>
    </i>
    <i>
      <x v="141"/>
    </i>
    <i>
      <x v="181"/>
    </i>
    <i>
      <x v="264"/>
    </i>
    <i>
      <x v="373"/>
    </i>
    <i>
      <x v="265"/>
    </i>
    <i>
      <x v="105"/>
    </i>
    <i>
      <x v="266"/>
    </i>
    <i>
      <x v="184"/>
    </i>
    <i>
      <x v="124"/>
    </i>
    <i>
      <x v="379"/>
    </i>
    <i>
      <x v="343"/>
    </i>
    <i>
      <x v="131"/>
    </i>
    <i>
      <x v="143"/>
    </i>
    <i>
      <x v="297"/>
    </i>
    <i>
      <x v="112"/>
    </i>
    <i>
      <x v="186"/>
    </i>
    <i>
      <x v="6"/>
    </i>
    <i>
      <x v="300"/>
    </i>
    <i>
      <x v="145"/>
    </i>
    <i>
      <x v="55"/>
    </i>
    <i>
      <x v="173"/>
    </i>
    <i>
      <x v="391"/>
    </i>
    <i>
      <x v="146"/>
    </i>
    <i>
      <x v="393"/>
    </i>
    <i>
      <x v="350"/>
    </i>
    <i>
      <x v="22"/>
    </i>
    <i>
      <x v="175"/>
    </i>
    <i>
      <x v="239"/>
    </i>
    <i>
      <x v="147"/>
    </i>
    <i>
      <x v="399"/>
    </i>
    <i>
      <x v="353"/>
    </i>
    <i>
      <x v="309"/>
    </i>
    <i>
      <x v="276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4" hier="-1"/>
    <pageField fld="20" hier="-1"/>
  </pageFields>
  <dataFields count="1">
    <dataField name="Count of id" fld="1" subtotal="count" baseField="0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70" zoomScaleNormal="70" workbookViewId="0">
      <selection activeCell="G2" sqref="G2:G3842"/>
    </sheetView>
  </sheetViews>
  <sheetFormatPr defaultRowHeight="14.4"/>
  <cols>
    <col min="1" max="1" width="26.6640625" style="5" customWidth="1"/>
    <col min="3" max="3" width="38.44140625" style="3" customWidth="1"/>
    <col min="4" max="4" width="40.33203125" style="3" customWidth="1"/>
    <col min="6" max="6" width="16.44140625" customWidth="1"/>
    <col min="7" max="7" width="21.33203125" customWidth="1"/>
    <col min="8" max="8" width="17.88671875" customWidth="1"/>
    <col min="9" max="9" width="19.88671875" customWidth="1"/>
    <col min="10" max="10" width="19.33203125" customWidth="1"/>
    <col min="11" max="11" width="17.88671875" style="22" customWidth="1"/>
    <col min="12" max="12" width="17.88671875" customWidth="1"/>
    <col min="13" max="14" width="17.88671875" style="22" customWidth="1"/>
    <col min="15" max="15" width="17.88671875" style="24" customWidth="1"/>
    <col min="16" max="16" width="15.44140625" customWidth="1"/>
    <col min="17" max="17" width="24.5546875" customWidth="1"/>
    <col min="18" max="18" width="36.44140625" customWidth="1"/>
    <col min="19" max="19" width="41.109375" customWidth="1"/>
    <col min="20" max="20" width="16.77734375" style="7" customWidth="1"/>
    <col min="21" max="21" width="26.6640625" customWidth="1"/>
    <col min="22" max="22" width="19.5546875" customWidth="1"/>
  </cols>
  <sheetData>
    <row r="1" spans="1:22">
      <c r="A1" s="5" t="s">
        <v>8306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21" t="s">
        <v>8366</v>
      </c>
      <c r="L1" s="1" t="s">
        <v>8260</v>
      </c>
      <c r="M1" s="21" t="s">
        <v>8365</v>
      </c>
      <c r="N1" s="21" t="s">
        <v>8367</v>
      </c>
      <c r="O1" s="23" t="s">
        <v>8368</v>
      </c>
      <c r="P1" s="1" t="s">
        <v>8261</v>
      </c>
      <c r="Q1" s="1" t="s">
        <v>8262</v>
      </c>
      <c r="R1" s="1" t="s">
        <v>8263</v>
      </c>
      <c r="S1" s="1" t="s">
        <v>8264</v>
      </c>
      <c r="T1" s="6" t="s">
        <v>8307</v>
      </c>
      <c r="U1" s="6" t="s">
        <v>8358</v>
      </c>
      <c r="V1" s="6" t="s">
        <v>8359</v>
      </c>
    </row>
    <row r="2" spans="1:22" ht="43.2">
      <c r="A2" s="5">
        <f>F2/E2</f>
        <v>1.3685882352941177</v>
      </c>
      <c r="B2">
        <v>0</v>
      </c>
      <c r="C2" s="3" t="s">
        <v>2</v>
      </c>
      <c r="D2" s="3" t="s">
        <v>4111</v>
      </c>
      <c r="E2"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 s="22" t="e">
        <f>(J1/86400)+25569+(-5/24)</f>
        <v>#VALUE!</v>
      </c>
      <c r="L2">
        <v>1434931811</v>
      </c>
      <c r="M2" s="22" t="e">
        <f>(L1/86400)+25569+(-5/24)</f>
        <v>#VALUE!</v>
      </c>
      <c r="N2" s="22" t="e">
        <v>#VALUE!</v>
      </c>
      <c r="O2" s="24" t="e">
        <f>YEAR(N2)</f>
        <v>#VALUE!</v>
      </c>
      <c r="P2" t="b">
        <v>0</v>
      </c>
      <c r="Q2">
        <v>182</v>
      </c>
      <c r="R2" t="b">
        <v>1</v>
      </c>
      <c r="S2" t="s">
        <v>8265</v>
      </c>
      <c r="T2" s="7">
        <f>F2/Q2</f>
        <v>63.917582417582416</v>
      </c>
      <c r="U2" t="s">
        <v>8308</v>
      </c>
      <c r="V2" t="s">
        <v>8309</v>
      </c>
    </row>
    <row r="3" spans="1:22" ht="28.8">
      <c r="A3" s="5">
        <f t="shared" ref="A3:A66" si="0">F3/E3</f>
        <v>1.4260827250608272</v>
      </c>
      <c r="B3">
        <v>1</v>
      </c>
      <c r="C3" s="3" t="s">
        <v>3</v>
      </c>
      <c r="D3" s="3" t="s">
        <v>4112</v>
      </c>
      <c r="E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 s="22">
        <f t="shared" ref="K3:K66" si="1">(J2/86400)+25569+(-5/24)</f>
        <v>42207.916666666664</v>
      </c>
      <c r="L3">
        <v>1485872683</v>
      </c>
      <c r="M3" s="22">
        <f t="shared" ref="M3:M66" si="2">(L2/86400)+25569+(-5/24)</f>
        <v>42176.798738425925</v>
      </c>
      <c r="N3" s="22" t="s">
        <v>8369</v>
      </c>
      <c r="O3" s="24">
        <f>YEAR(N3)</f>
        <v>2015</v>
      </c>
      <c r="P3" t="b">
        <v>0</v>
      </c>
      <c r="Q3">
        <v>79</v>
      </c>
      <c r="R3" t="b">
        <v>1</v>
      </c>
      <c r="S3" t="s">
        <v>8265</v>
      </c>
      <c r="T3" s="7">
        <f>F3/Q3</f>
        <v>185.48101265822785</v>
      </c>
      <c r="U3" t="s">
        <v>8308</v>
      </c>
      <c r="V3" t="s">
        <v>8309</v>
      </c>
    </row>
    <row r="4" spans="1:22" ht="43.2">
      <c r="A4" s="5">
        <f t="shared" si="0"/>
        <v>1.05</v>
      </c>
      <c r="B4">
        <v>2</v>
      </c>
      <c r="C4" s="3" t="s">
        <v>4</v>
      </c>
      <c r="D4" s="3" t="s">
        <v>4113</v>
      </c>
      <c r="E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 s="22">
        <f t="shared" si="1"/>
        <v>42796.392164351848</v>
      </c>
      <c r="L4">
        <v>1454691083</v>
      </c>
      <c r="M4" s="22">
        <f t="shared" si="2"/>
        <v>42766.392164351848</v>
      </c>
      <c r="N4" s="22" t="s">
        <v>8370</v>
      </c>
      <c r="O4" s="24">
        <f t="shared" ref="O4:O67" si="3">YEAR(N4)</f>
        <v>2017</v>
      </c>
      <c r="P4" t="b">
        <v>0</v>
      </c>
      <c r="Q4">
        <v>35</v>
      </c>
      <c r="R4" t="b">
        <v>1</v>
      </c>
      <c r="S4" t="s">
        <v>8265</v>
      </c>
      <c r="T4" s="7">
        <f>F4/Q4</f>
        <v>15</v>
      </c>
      <c r="U4" t="s">
        <v>8308</v>
      </c>
      <c r="V4" t="s">
        <v>8309</v>
      </c>
    </row>
    <row r="5" spans="1:22" ht="28.8">
      <c r="A5" s="5">
        <f t="shared" si="0"/>
        <v>1.0389999999999999</v>
      </c>
      <c r="B5">
        <v>3</v>
      </c>
      <c r="C5" s="3" t="s">
        <v>5</v>
      </c>
      <c r="D5" s="3" t="s">
        <v>4114</v>
      </c>
      <c r="E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 s="22">
        <f t="shared" si="1"/>
        <v>42415.494016203702</v>
      </c>
      <c r="L5">
        <v>1404822107</v>
      </c>
      <c r="M5" s="22">
        <f t="shared" si="2"/>
        <v>42405.494016203702</v>
      </c>
      <c r="N5" s="22" t="s">
        <v>8371</v>
      </c>
      <c r="O5" s="24">
        <f t="shared" si="3"/>
        <v>2016</v>
      </c>
      <c r="P5" t="b">
        <v>0</v>
      </c>
      <c r="Q5">
        <v>150</v>
      </c>
      <c r="R5" t="b">
        <v>1</v>
      </c>
      <c r="S5" t="s">
        <v>8265</v>
      </c>
      <c r="T5" s="7">
        <f>F5/Q5</f>
        <v>69.266666666666666</v>
      </c>
      <c r="U5" t="s">
        <v>8308</v>
      </c>
      <c r="V5" t="s">
        <v>8309</v>
      </c>
    </row>
    <row r="6" spans="1:22" ht="57.6">
      <c r="A6" s="5">
        <f t="shared" si="0"/>
        <v>1.2299154545454545</v>
      </c>
      <c r="B6">
        <v>4</v>
      </c>
      <c r="C6" s="3" t="s">
        <v>6</v>
      </c>
      <c r="D6" s="3" t="s">
        <v>4115</v>
      </c>
      <c r="E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 s="22">
        <f t="shared" si="1"/>
        <v>41858.306793981479</v>
      </c>
      <c r="L6">
        <v>1447963279</v>
      </c>
      <c r="M6" s="22">
        <f t="shared" si="2"/>
        <v>41828.306793981479</v>
      </c>
      <c r="N6" s="22" t="s">
        <v>8372</v>
      </c>
      <c r="O6" s="24">
        <f t="shared" si="3"/>
        <v>2014</v>
      </c>
      <c r="P6" t="b">
        <v>0</v>
      </c>
      <c r="Q6">
        <v>284</v>
      </c>
      <c r="R6" t="b">
        <v>1</v>
      </c>
      <c r="S6" t="s">
        <v>8265</v>
      </c>
      <c r="T6" s="7">
        <f>F6/Q6</f>
        <v>190.55028169014085</v>
      </c>
      <c r="U6" t="s">
        <v>8308</v>
      </c>
      <c r="V6" t="s">
        <v>8309</v>
      </c>
    </row>
    <row r="7" spans="1:22" ht="43.2">
      <c r="A7" s="5">
        <f t="shared" si="0"/>
        <v>1.0977744436109027</v>
      </c>
      <c r="B7">
        <v>5</v>
      </c>
      <c r="C7" s="3" t="s">
        <v>7</v>
      </c>
      <c r="D7" s="3" t="s">
        <v>4116</v>
      </c>
      <c r="E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 s="22">
        <f t="shared" si="1"/>
        <v>42357.625914351847</v>
      </c>
      <c r="L7">
        <v>1468362207</v>
      </c>
      <c r="M7" s="22">
        <f t="shared" si="2"/>
        <v>42327.625914351847</v>
      </c>
      <c r="N7" s="22" t="s">
        <v>8373</v>
      </c>
      <c r="O7" s="24">
        <f t="shared" si="3"/>
        <v>2015</v>
      </c>
      <c r="P7" t="b">
        <v>0</v>
      </c>
      <c r="Q7">
        <v>47</v>
      </c>
      <c r="R7" t="b">
        <v>1</v>
      </c>
      <c r="S7" t="s">
        <v>8265</v>
      </c>
      <c r="T7" s="7">
        <f>F7/Q7</f>
        <v>93.40425531914893</v>
      </c>
      <c r="U7" t="s">
        <v>8308</v>
      </c>
      <c r="V7" t="s">
        <v>8309</v>
      </c>
    </row>
    <row r="8" spans="1:22" ht="43.2">
      <c r="A8" s="5">
        <f t="shared" si="0"/>
        <v>1.064875</v>
      </c>
      <c r="B8">
        <v>6</v>
      </c>
      <c r="C8" s="3" t="s">
        <v>8</v>
      </c>
      <c r="D8" s="3" t="s">
        <v>4117</v>
      </c>
      <c r="E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 s="22">
        <f t="shared" si="1"/>
        <v>42580.024305555555</v>
      </c>
      <c r="L8">
        <v>1401846250</v>
      </c>
      <c r="M8" s="22">
        <f t="shared" si="2"/>
        <v>42563.724618055552</v>
      </c>
      <c r="N8" s="22" t="s">
        <v>8374</v>
      </c>
      <c r="O8" s="24">
        <f t="shared" si="3"/>
        <v>2016</v>
      </c>
      <c r="P8" t="b">
        <v>0</v>
      </c>
      <c r="Q8">
        <v>58</v>
      </c>
      <c r="R8" t="b">
        <v>1</v>
      </c>
      <c r="S8" t="s">
        <v>8265</v>
      </c>
      <c r="T8" s="7">
        <f>F8/Q8</f>
        <v>146.87931034482759</v>
      </c>
      <c r="U8" t="s">
        <v>8308</v>
      </c>
      <c r="V8" t="s">
        <v>8309</v>
      </c>
    </row>
    <row r="9" spans="1:22" ht="57.6">
      <c r="A9" s="5">
        <f t="shared" si="0"/>
        <v>1.0122222222222221</v>
      </c>
      <c r="B9">
        <v>7</v>
      </c>
      <c r="C9" s="3" t="s">
        <v>9</v>
      </c>
      <c r="D9" s="3" t="s">
        <v>4118</v>
      </c>
      <c r="E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 s="22">
        <f t="shared" si="1"/>
        <v>41803.864004629628</v>
      </c>
      <c r="L9">
        <v>1464224867</v>
      </c>
      <c r="M9" s="22">
        <f t="shared" si="2"/>
        <v>41793.864004629628</v>
      </c>
      <c r="N9" s="22" t="s">
        <v>8375</v>
      </c>
      <c r="O9" s="24">
        <f t="shared" si="3"/>
        <v>2014</v>
      </c>
      <c r="P9" t="b">
        <v>0</v>
      </c>
      <c r="Q9">
        <v>57</v>
      </c>
      <c r="R9" t="b">
        <v>1</v>
      </c>
      <c r="S9" t="s">
        <v>8265</v>
      </c>
      <c r="T9" s="7">
        <f>F9/Q9</f>
        <v>159.82456140350877</v>
      </c>
      <c r="U9" t="s">
        <v>8308</v>
      </c>
      <c r="V9" t="s">
        <v>8309</v>
      </c>
    </row>
    <row r="10" spans="1:22" ht="28.8">
      <c r="A10" s="5">
        <f t="shared" si="0"/>
        <v>1.0004342857142856</v>
      </c>
      <c r="B10">
        <v>8</v>
      </c>
      <c r="C10" s="3" t="s">
        <v>10</v>
      </c>
      <c r="D10" s="3" t="s">
        <v>4119</v>
      </c>
      <c r="E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 s="22">
        <f t="shared" si="1"/>
        <v>42555.838738425919</v>
      </c>
      <c r="L10">
        <v>1460155212</v>
      </c>
      <c r="M10" s="22">
        <f t="shared" si="2"/>
        <v>42515.838738425919</v>
      </c>
      <c r="N10" s="22" t="s">
        <v>8376</v>
      </c>
      <c r="O10" s="24">
        <f t="shared" si="3"/>
        <v>2016</v>
      </c>
      <c r="P10" t="b">
        <v>0</v>
      </c>
      <c r="Q10">
        <v>12</v>
      </c>
      <c r="R10" t="b">
        <v>1</v>
      </c>
      <c r="S10" t="s">
        <v>8265</v>
      </c>
      <c r="T10" s="7">
        <f>F10/Q10</f>
        <v>291.79333333333335</v>
      </c>
      <c r="U10" t="s">
        <v>8308</v>
      </c>
      <c r="V10" t="s">
        <v>8309</v>
      </c>
    </row>
    <row r="11" spans="1:22" ht="43.2">
      <c r="A11" s="5">
        <f t="shared" si="0"/>
        <v>1.2599800000000001</v>
      </c>
      <c r="B11">
        <v>9</v>
      </c>
      <c r="C11" s="3" t="s">
        <v>11</v>
      </c>
      <c r="D11" s="3" t="s">
        <v>4120</v>
      </c>
      <c r="E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 s="22">
        <f t="shared" si="1"/>
        <v>42475.666666666664</v>
      </c>
      <c r="L11">
        <v>1458268144</v>
      </c>
      <c r="M11" s="22">
        <f t="shared" si="2"/>
        <v>42468.736249999994</v>
      </c>
      <c r="N11" s="22" t="s">
        <v>8377</v>
      </c>
      <c r="O11" s="24">
        <f t="shared" si="3"/>
        <v>2016</v>
      </c>
      <c r="P11" t="b">
        <v>0</v>
      </c>
      <c r="Q11">
        <v>20</v>
      </c>
      <c r="R11" t="b">
        <v>1</v>
      </c>
      <c r="S11" t="s">
        <v>8265</v>
      </c>
      <c r="T11" s="7">
        <f>F11/Q11</f>
        <v>31.499500000000001</v>
      </c>
      <c r="U11" t="s">
        <v>8308</v>
      </c>
      <c r="V11" t="s">
        <v>8309</v>
      </c>
    </row>
    <row r="12" spans="1:22" ht="43.2">
      <c r="A12" s="5">
        <f t="shared" si="0"/>
        <v>1.0049999999999999</v>
      </c>
      <c r="B12">
        <v>10</v>
      </c>
      <c r="C12" s="3" t="s">
        <v>12</v>
      </c>
      <c r="D12" s="3" t="s">
        <v>4121</v>
      </c>
      <c r="E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 s="22">
        <f t="shared" si="1"/>
        <v>42476.895185185182</v>
      </c>
      <c r="L12">
        <v>1400636279</v>
      </c>
      <c r="M12" s="22">
        <f t="shared" si="2"/>
        <v>42446.895185185182</v>
      </c>
      <c r="N12" s="22" t="s">
        <v>8378</v>
      </c>
      <c r="O12" s="24">
        <f t="shared" si="3"/>
        <v>2016</v>
      </c>
      <c r="P12" t="b">
        <v>0</v>
      </c>
      <c r="Q12">
        <v>19</v>
      </c>
      <c r="R12" t="b">
        <v>1</v>
      </c>
      <c r="S12" t="s">
        <v>8265</v>
      </c>
      <c r="T12" s="7">
        <f>F12/Q12</f>
        <v>158.68421052631578</v>
      </c>
      <c r="U12" t="s">
        <v>8308</v>
      </c>
      <c r="V12" t="s">
        <v>8309</v>
      </c>
    </row>
    <row r="13" spans="1:22" ht="57.6">
      <c r="A13" s="5">
        <f t="shared" si="0"/>
        <v>1.2050000000000001</v>
      </c>
      <c r="B13">
        <v>11</v>
      </c>
      <c r="C13" s="3" t="s">
        <v>13</v>
      </c>
      <c r="D13" s="3" t="s">
        <v>4122</v>
      </c>
      <c r="E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 s="22">
        <f t="shared" si="1"/>
        <v>41814.859710648147</v>
      </c>
      <c r="L13">
        <v>1469126462</v>
      </c>
      <c r="M13" s="22">
        <f t="shared" si="2"/>
        <v>41779.859710648147</v>
      </c>
      <c r="N13" s="22" t="s">
        <v>8379</v>
      </c>
      <c r="O13" s="24">
        <f t="shared" si="3"/>
        <v>2014</v>
      </c>
      <c r="P13" t="b">
        <v>0</v>
      </c>
      <c r="Q13">
        <v>75</v>
      </c>
      <c r="R13" t="b">
        <v>1</v>
      </c>
      <c r="S13" t="s">
        <v>8265</v>
      </c>
      <c r="T13" s="7">
        <f>F13/Q13</f>
        <v>80.333333333333329</v>
      </c>
      <c r="U13" t="s">
        <v>8308</v>
      </c>
      <c r="V13" t="s">
        <v>8309</v>
      </c>
    </row>
    <row r="14" spans="1:22" ht="57.6">
      <c r="A14" s="5">
        <f t="shared" si="0"/>
        <v>1.6529333333333334</v>
      </c>
      <c r="B14">
        <v>12</v>
      </c>
      <c r="C14" s="3" t="s">
        <v>14</v>
      </c>
      <c r="D14" s="3" t="s">
        <v>4123</v>
      </c>
      <c r="E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 s="22">
        <f t="shared" si="1"/>
        <v>42603.916666666664</v>
      </c>
      <c r="L14">
        <v>1401642425</v>
      </c>
      <c r="M14" s="22">
        <f t="shared" si="2"/>
        <v>42572.570162037031</v>
      </c>
      <c r="N14" s="22" t="s">
        <v>8380</v>
      </c>
      <c r="O14" s="24">
        <f t="shared" si="3"/>
        <v>2016</v>
      </c>
      <c r="P14" t="b">
        <v>0</v>
      </c>
      <c r="Q14">
        <v>827</v>
      </c>
      <c r="R14" t="b">
        <v>1</v>
      </c>
      <c r="S14" t="s">
        <v>8265</v>
      </c>
      <c r="T14" s="7">
        <f>F14/Q14</f>
        <v>59.961305925030231</v>
      </c>
      <c r="U14" t="s">
        <v>8308</v>
      </c>
      <c r="V14" t="s">
        <v>8309</v>
      </c>
    </row>
    <row r="15" spans="1:22" ht="43.2">
      <c r="A15" s="5">
        <f t="shared" si="0"/>
        <v>1.5997142857142856</v>
      </c>
      <c r="B15">
        <v>13</v>
      </c>
      <c r="C15" s="3" t="s">
        <v>15</v>
      </c>
      <c r="D15" s="3" t="s">
        <v>4124</v>
      </c>
      <c r="E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 s="22">
        <f t="shared" si="1"/>
        <v>41835.916666666664</v>
      </c>
      <c r="L15">
        <v>1463588109</v>
      </c>
      <c r="M15" s="22">
        <f t="shared" si="2"/>
        <v>41791.504918981482</v>
      </c>
      <c r="N15" s="22" t="s">
        <v>8381</v>
      </c>
      <c r="O15" s="24">
        <f t="shared" si="3"/>
        <v>2014</v>
      </c>
      <c r="P15" t="b">
        <v>0</v>
      </c>
      <c r="Q15">
        <v>51</v>
      </c>
      <c r="R15" t="b">
        <v>1</v>
      </c>
      <c r="S15" t="s">
        <v>8265</v>
      </c>
      <c r="T15" s="7">
        <f>F15/Q15</f>
        <v>109.78431372549019</v>
      </c>
      <c r="U15" t="s">
        <v>8308</v>
      </c>
      <c r="V15" t="s">
        <v>8309</v>
      </c>
    </row>
    <row r="16" spans="1:22" ht="28.8">
      <c r="A16" s="5">
        <f t="shared" si="0"/>
        <v>1.0093333333333334</v>
      </c>
      <c r="B16">
        <v>14</v>
      </c>
      <c r="C16" s="3" t="s">
        <v>16</v>
      </c>
      <c r="D16" s="3" t="s">
        <v>4125</v>
      </c>
      <c r="E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 s="22">
        <f t="shared" si="1"/>
        <v>42544.643749999996</v>
      </c>
      <c r="L16">
        <v>1403051888</v>
      </c>
      <c r="M16" s="22">
        <f t="shared" si="2"/>
        <v>42508.468854166662</v>
      </c>
      <c r="N16" s="22" t="s">
        <v>8382</v>
      </c>
      <c r="O16" s="24">
        <f t="shared" si="3"/>
        <v>2016</v>
      </c>
      <c r="P16" t="b">
        <v>0</v>
      </c>
      <c r="Q16">
        <v>41</v>
      </c>
      <c r="R16" t="b">
        <v>1</v>
      </c>
      <c r="S16" t="s">
        <v>8265</v>
      </c>
      <c r="T16" s="7">
        <f>F16/Q16</f>
        <v>147.70731707317074</v>
      </c>
      <c r="U16" t="s">
        <v>8308</v>
      </c>
      <c r="V16" t="s">
        <v>8309</v>
      </c>
    </row>
    <row r="17" spans="1:22" ht="43.2">
      <c r="A17" s="5">
        <f t="shared" si="0"/>
        <v>1.0660000000000001</v>
      </c>
      <c r="B17">
        <v>15</v>
      </c>
      <c r="C17" s="3" t="s">
        <v>17</v>
      </c>
      <c r="D17" s="3" t="s">
        <v>4126</v>
      </c>
      <c r="E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 s="22">
        <f t="shared" si="1"/>
        <v>41833.374305555553</v>
      </c>
      <c r="L17">
        <v>1441790658</v>
      </c>
      <c r="M17" s="22">
        <f t="shared" si="2"/>
        <v>41807.818148148144</v>
      </c>
      <c r="N17" s="22" t="s">
        <v>8383</v>
      </c>
      <c r="O17" s="24">
        <f t="shared" si="3"/>
        <v>2014</v>
      </c>
      <c r="P17" t="b">
        <v>0</v>
      </c>
      <c r="Q17">
        <v>98</v>
      </c>
      <c r="R17" t="b">
        <v>1</v>
      </c>
      <c r="S17" t="s">
        <v>8265</v>
      </c>
      <c r="T17" s="7">
        <f>F17/Q17</f>
        <v>21.755102040816325</v>
      </c>
      <c r="U17" t="s">
        <v>8308</v>
      </c>
      <c r="V17" t="s">
        <v>8309</v>
      </c>
    </row>
    <row r="18" spans="1:22" ht="43.2">
      <c r="A18" s="5">
        <f t="shared" si="0"/>
        <v>1.0024166666666667</v>
      </c>
      <c r="B18">
        <v>16</v>
      </c>
      <c r="C18" s="3" t="s">
        <v>18</v>
      </c>
      <c r="D18" s="3" t="s">
        <v>4127</v>
      </c>
      <c r="E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 s="22">
        <f t="shared" si="1"/>
        <v>42274.634722222218</v>
      </c>
      <c r="L18">
        <v>1398971211</v>
      </c>
      <c r="M18" s="22">
        <f t="shared" si="2"/>
        <v>42256.183541666665</v>
      </c>
      <c r="N18" s="22" t="s">
        <v>8384</v>
      </c>
      <c r="O18" s="24">
        <f t="shared" si="3"/>
        <v>2015</v>
      </c>
      <c r="P18" t="b">
        <v>0</v>
      </c>
      <c r="Q18">
        <v>70</v>
      </c>
      <c r="R18" t="b">
        <v>1</v>
      </c>
      <c r="S18" t="s">
        <v>8265</v>
      </c>
      <c r="T18" s="7">
        <f>F18/Q18</f>
        <v>171.84285714285716</v>
      </c>
      <c r="U18" t="s">
        <v>8308</v>
      </c>
      <c r="V18" t="s">
        <v>8309</v>
      </c>
    </row>
    <row r="19" spans="1:22" ht="43.2">
      <c r="A19" s="5">
        <f t="shared" si="0"/>
        <v>1.0066666666666666</v>
      </c>
      <c r="B19">
        <v>17</v>
      </c>
      <c r="C19" s="3" t="s">
        <v>19</v>
      </c>
      <c r="D19" s="3" t="s">
        <v>4128</v>
      </c>
      <c r="E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 s="22">
        <f t="shared" si="1"/>
        <v>41806.020833333328</v>
      </c>
      <c r="L19">
        <v>1412530422</v>
      </c>
      <c r="M19" s="22">
        <f t="shared" si="2"/>
        <v>41760.588090277779</v>
      </c>
      <c r="N19" s="22" t="s">
        <v>8385</v>
      </c>
      <c r="O19" s="24">
        <f t="shared" si="3"/>
        <v>2014</v>
      </c>
      <c r="P19" t="b">
        <v>0</v>
      </c>
      <c r="Q19">
        <v>36</v>
      </c>
      <c r="R19" t="b">
        <v>1</v>
      </c>
      <c r="S19" t="s">
        <v>8265</v>
      </c>
      <c r="T19" s="7">
        <f>F19/Q19</f>
        <v>41.944444444444443</v>
      </c>
      <c r="U19" t="s">
        <v>8308</v>
      </c>
      <c r="V19" t="s">
        <v>8309</v>
      </c>
    </row>
    <row r="20" spans="1:22" ht="43.2">
      <c r="A20" s="5">
        <f t="shared" si="0"/>
        <v>1.0632110000000001</v>
      </c>
      <c r="B20">
        <v>18</v>
      </c>
      <c r="C20" s="3" t="s">
        <v>20</v>
      </c>
      <c r="D20" s="3" t="s">
        <v>4129</v>
      </c>
      <c r="E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 s="22">
        <f t="shared" si="1"/>
        <v>41947.565069444441</v>
      </c>
      <c r="L20">
        <v>1408366856</v>
      </c>
      <c r="M20" s="22">
        <f t="shared" si="2"/>
        <v>41917.523402777777</v>
      </c>
      <c r="N20" s="22" t="s">
        <v>8386</v>
      </c>
      <c r="O20" s="24">
        <f t="shared" si="3"/>
        <v>2014</v>
      </c>
      <c r="P20" t="b">
        <v>0</v>
      </c>
      <c r="Q20">
        <v>342</v>
      </c>
      <c r="R20" t="b">
        <v>1</v>
      </c>
      <c r="S20" t="s">
        <v>8265</v>
      </c>
      <c r="T20" s="7">
        <f>F20/Q20</f>
        <v>93.264122807017543</v>
      </c>
      <c r="U20" t="s">
        <v>8308</v>
      </c>
      <c r="V20" t="s">
        <v>8309</v>
      </c>
    </row>
    <row r="21" spans="1:22" ht="43.2">
      <c r="A21" s="5">
        <f t="shared" si="0"/>
        <v>1.4529411764705882</v>
      </c>
      <c r="B21">
        <v>19</v>
      </c>
      <c r="C21" s="3" t="s">
        <v>21</v>
      </c>
      <c r="D21" s="3" t="s">
        <v>4130</v>
      </c>
      <c r="E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 s="22">
        <f t="shared" si="1"/>
        <v>41899.333981481475</v>
      </c>
      <c r="L21">
        <v>1434828934</v>
      </c>
      <c r="M21" s="22">
        <f t="shared" si="2"/>
        <v>41869.333981481475</v>
      </c>
      <c r="N21" s="22" t="s">
        <v>8387</v>
      </c>
      <c r="O21" s="24">
        <f t="shared" si="3"/>
        <v>2014</v>
      </c>
      <c r="P21" t="b">
        <v>0</v>
      </c>
      <c r="Q21">
        <v>22</v>
      </c>
      <c r="R21" t="b">
        <v>1</v>
      </c>
      <c r="S21" t="s">
        <v>8265</v>
      </c>
      <c r="T21" s="7">
        <f>F21/Q21</f>
        <v>56.136363636363633</v>
      </c>
      <c r="U21" t="s">
        <v>8308</v>
      </c>
      <c r="V21" t="s">
        <v>8309</v>
      </c>
    </row>
    <row r="22" spans="1:22" ht="43.2">
      <c r="A22" s="5">
        <f t="shared" si="0"/>
        <v>1.002</v>
      </c>
      <c r="B22">
        <v>20</v>
      </c>
      <c r="C22" s="3" t="s">
        <v>22</v>
      </c>
      <c r="D22" s="3" t="s">
        <v>4131</v>
      </c>
      <c r="E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 s="22">
        <f t="shared" si="1"/>
        <v>42205.608032407406</v>
      </c>
      <c r="L22">
        <v>1436983912</v>
      </c>
      <c r="M22" s="22">
        <f t="shared" si="2"/>
        <v>42175.608032407406</v>
      </c>
      <c r="N22" s="22" t="s">
        <v>8388</v>
      </c>
      <c r="O22" s="24">
        <f t="shared" si="3"/>
        <v>2015</v>
      </c>
      <c r="P22" t="b">
        <v>0</v>
      </c>
      <c r="Q22">
        <v>25</v>
      </c>
      <c r="R22" t="b">
        <v>1</v>
      </c>
      <c r="S22" t="s">
        <v>8265</v>
      </c>
      <c r="T22" s="7">
        <f>F22/Q22</f>
        <v>80.16</v>
      </c>
      <c r="U22" t="s">
        <v>8308</v>
      </c>
      <c r="V22" t="s">
        <v>8309</v>
      </c>
    </row>
    <row r="23" spans="1:22" ht="43.2">
      <c r="A23" s="5">
        <f t="shared" si="0"/>
        <v>1.0913513513513513</v>
      </c>
      <c r="B23">
        <v>21</v>
      </c>
      <c r="C23" s="3" t="s">
        <v>23</v>
      </c>
      <c r="D23" s="3" t="s">
        <v>4132</v>
      </c>
      <c r="E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 s="22">
        <f t="shared" si="1"/>
        <v>42260.549907407403</v>
      </c>
      <c r="L23">
        <v>1409151789</v>
      </c>
      <c r="M23" s="22">
        <f t="shared" si="2"/>
        <v>42200.549907407403</v>
      </c>
      <c r="N23" s="22" t="s">
        <v>8389</v>
      </c>
      <c r="O23" s="24">
        <f t="shared" si="3"/>
        <v>2015</v>
      </c>
      <c r="P23" t="b">
        <v>0</v>
      </c>
      <c r="Q23">
        <v>101</v>
      </c>
      <c r="R23" t="b">
        <v>1</v>
      </c>
      <c r="S23" t="s">
        <v>8265</v>
      </c>
      <c r="T23" s="7">
        <f>F23/Q23</f>
        <v>199.9009900990099</v>
      </c>
      <c r="U23" t="s">
        <v>8308</v>
      </c>
      <c r="V23" t="s">
        <v>8309</v>
      </c>
    </row>
    <row r="24" spans="1:22" ht="28.8">
      <c r="A24" s="5">
        <f t="shared" si="0"/>
        <v>1.1714285714285715</v>
      </c>
      <c r="B24">
        <v>22</v>
      </c>
      <c r="C24" s="3" t="s">
        <v>24</v>
      </c>
      <c r="D24" s="3" t="s">
        <v>4133</v>
      </c>
      <c r="E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 s="22">
        <f t="shared" si="1"/>
        <v>41908.418854166666</v>
      </c>
      <c r="L24">
        <v>1418766740</v>
      </c>
      <c r="M24" s="22">
        <f t="shared" si="2"/>
        <v>41878.418854166666</v>
      </c>
      <c r="N24" s="22" t="s">
        <v>8390</v>
      </c>
      <c r="O24" s="24">
        <f t="shared" si="3"/>
        <v>2014</v>
      </c>
      <c r="P24" t="b">
        <v>0</v>
      </c>
      <c r="Q24">
        <v>8</v>
      </c>
      <c r="R24" t="b">
        <v>1</v>
      </c>
      <c r="S24" t="s">
        <v>8265</v>
      </c>
      <c r="T24" s="7">
        <f>F24/Q24</f>
        <v>51.25</v>
      </c>
      <c r="U24" t="s">
        <v>8308</v>
      </c>
      <c r="V24" t="s">
        <v>8309</v>
      </c>
    </row>
    <row r="25" spans="1:22" ht="43.2">
      <c r="A25" s="5">
        <f t="shared" si="0"/>
        <v>1.1850000000000001</v>
      </c>
      <c r="B25">
        <v>23</v>
      </c>
      <c r="C25" s="3" t="s">
        <v>25</v>
      </c>
      <c r="D25" s="3" t="s">
        <v>4134</v>
      </c>
      <c r="E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 s="22">
        <f t="shared" si="1"/>
        <v>42005.124305555553</v>
      </c>
      <c r="L25">
        <v>1428086501</v>
      </c>
      <c r="M25" s="22">
        <f t="shared" si="2"/>
        <v>41989.703009259254</v>
      </c>
      <c r="N25" s="22" t="s">
        <v>8391</v>
      </c>
      <c r="O25" s="24">
        <f t="shared" si="3"/>
        <v>2014</v>
      </c>
      <c r="P25" t="b">
        <v>0</v>
      </c>
      <c r="Q25">
        <v>23</v>
      </c>
      <c r="R25" t="b">
        <v>1</v>
      </c>
      <c r="S25" t="s">
        <v>8265</v>
      </c>
      <c r="T25" s="7">
        <f>F25/Q25</f>
        <v>103.04347826086956</v>
      </c>
      <c r="U25" t="s">
        <v>8308</v>
      </c>
      <c r="V25" t="s">
        <v>8309</v>
      </c>
    </row>
    <row r="26" spans="1:22" ht="28.8">
      <c r="A26" s="5">
        <f t="shared" si="0"/>
        <v>1.0880768571428572</v>
      </c>
      <c r="B26">
        <v>24</v>
      </c>
      <c r="C26" s="3" t="s">
        <v>26</v>
      </c>
      <c r="D26" s="3" t="s">
        <v>4135</v>
      </c>
      <c r="E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 s="22">
        <f t="shared" si="1"/>
        <v>42124.430555555555</v>
      </c>
      <c r="L26">
        <v>1439494863</v>
      </c>
      <c r="M26" s="22">
        <f t="shared" si="2"/>
        <v>42097.570613425924</v>
      </c>
      <c r="N26" s="22" t="s">
        <v>8392</v>
      </c>
      <c r="O26" s="24">
        <f t="shared" si="3"/>
        <v>2015</v>
      </c>
      <c r="P26" t="b">
        <v>0</v>
      </c>
      <c r="Q26">
        <v>574</v>
      </c>
      <c r="R26" t="b">
        <v>1</v>
      </c>
      <c r="S26" t="s">
        <v>8265</v>
      </c>
      <c r="T26" s="7">
        <f>F26/Q26</f>
        <v>66.346149825783982</v>
      </c>
      <c r="U26" t="s">
        <v>8308</v>
      </c>
      <c r="V26" t="s">
        <v>8309</v>
      </c>
    </row>
    <row r="27" spans="1:22" ht="43.2">
      <c r="A27" s="5">
        <f t="shared" si="0"/>
        <v>1.3333333333333333</v>
      </c>
      <c r="B27">
        <v>25</v>
      </c>
      <c r="C27" s="3" t="s">
        <v>27</v>
      </c>
      <c r="D27" s="3" t="s">
        <v>4136</v>
      </c>
      <c r="E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 s="22">
        <f t="shared" si="1"/>
        <v>42262.610416666663</v>
      </c>
      <c r="L27">
        <v>1447115761</v>
      </c>
      <c r="M27" s="22">
        <f t="shared" si="2"/>
        <v>42229.611840277772</v>
      </c>
      <c r="N27" s="22" t="s">
        <v>8393</v>
      </c>
      <c r="O27" s="24">
        <f t="shared" si="3"/>
        <v>2015</v>
      </c>
      <c r="P27" t="b">
        <v>0</v>
      </c>
      <c r="Q27">
        <v>14</v>
      </c>
      <c r="R27" t="b">
        <v>1</v>
      </c>
      <c r="S27" t="s">
        <v>8265</v>
      </c>
      <c r="T27" s="7">
        <f>F27/Q27</f>
        <v>57.142857142857146</v>
      </c>
      <c r="U27" t="s">
        <v>8308</v>
      </c>
      <c r="V27" t="s">
        <v>8309</v>
      </c>
    </row>
    <row r="28" spans="1:22" ht="43.2">
      <c r="A28" s="5">
        <f t="shared" si="0"/>
        <v>1.552</v>
      </c>
      <c r="B28">
        <v>26</v>
      </c>
      <c r="C28" s="3" t="s">
        <v>28</v>
      </c>
      <c r="D28" s="3" t="s">
        <v>4137</v>
      </c>
      <c r="E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 s="22">
        <f t="shared" si="1"/>
        <v>42377.816678240742</v>
      </c>
      <c r="L28">
        <v>1404822144</v>
      </c>
      <c r="M28" s="22">
        <f t="shared" si="2"/>
        <v>42317.816678240742</v>
      </c>
      <c r="N28" s="22" t="s">
        <v>8394</v>
      </c>
      <c r="O28" s="24">
        <f t="shared" si="3"/>
        <v>2015</v>
      </c>
      <c r="P28" t="b">
        <v>0</v>
      </c>
      <c r="Q28">
        <v>19</v>
      </c>
      <c r="R28" t="b">
        <v>1</v>
      </c>
      <c r="S28" t="s">
        <v>8265</v>
      </c>
      <c r="T28" s="7">
        <f>F28/Q28</f>
        <v>102.10526315789474</v>
      </c>
      <c r="U28" t="s">
        <v>8308</v>
      </c>
      <c r="V28" t="s">
        <v>8309</v>
      </c>
    </row>
    <row r="29" spans="1:22" ht="43.2">
      <c r="A29" s="5">
        <f t="shared" si="0"/>
        <v>1.1172500000000001</v>
      </c>
      <c r="B29">
        <v>27</v>
      </c>
      <c r="C29" s="3" t="s">
        <v>29</v>
      </c>
      <c r="D29" s="3" t="s">
        <v>4138</v>
      </c>
      <c r="E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 s="22">
        <f t="shared" si="1"/>
        <v>41868.307222222218</v>
      </c>
      <c r="L29">
        <v>1413518233</v>
      </c>
      <c r="M29" s="22">
        <f t="shared" si="2"/>
        <v>41828.307222222218</v>
      </c>
      <c r="N29" s="22" t="s">
        <v>8372</v>
      </c>
      <c r="O29" s="24">
        <f t="shared" si="3"/>
        <v>2014</v>
      </c>
      <c r="P29" t="b">
        <v>0</v>
      </c>
      <c r="Q29">
        <v>150</v>
      </c>
      <c r="R29" t="b">
        <v>1</v>
      </c>
      <c r="S29" t="s">
        <v>8265</v>
      </c>
      <c r="T29" s="7">
        <f>F29/Q29</f>
        <v>148.96666666666667</v>
      </c>
      <c r="U29" t="s">
        <v>8308</v>
      </c>
      <c r="V29" t="s">
        <v>8309</v>
      </c>
    </row>
    <row r="30" spans="1:22" ht="28.8">
      <c r="A30" s="5">
        <f t="shared" si="0"/>
        <v>1.0035000000000001</v>
      </c>
      <c r="B30">
        <v>28</v>
      </c>
      <c r="C30" s="3" t="s">
        <v>30</v>
      </c>
      <c r="D30" s="3" t="s">
        <v>4139</v>
      </c>
      <c r="E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 s="22">
        <f t="shared" si="1"/>
        <v>41958.998067129629</v>
      </c>
      <c r="L30">
        <v>1447715284</v>
      </c>
      <c r="M30" s="22">
        <f t="shared" si="2"/>
        <v>41928.956400462957</v>
      </c>
      <c r="N30" s="22" t="s">
        <v>8395</v>
      </c>
      <c r="O30" s="24">
        <f t="shared" si="3"/>
        <v>2014</v>
      </c>
      <c r="P30" t="b">
        <v>0</v>
      </c>
      <c r="Q30">
        <v>71</v>
      </c>
      <c r="R30" t="b">
        <v>1</v>
      </c>
      <c r="S30" t="s">
        <v>8265</v>
      </c>
      <c r="T30" s="7">
        <f>F30/Q30</f>
        <v>169.6056338028169</v>
      </c>
      <c r="U30" t="s">
        <v>8308</v>
      </c>
      <c r="V30" t="s">
        <v>8309</v>
      </c>
    </row>
    <row r="31" spans="1:22" ht="43.2">
      <c r="A31" s="5">
        <f t="shared" si="0"/>
        <v>1.2333333333333334</v>
      </c>
      <c r="B31">
        <v>29</v>
      </c>
      <c r="C31" s="3" t="s">
        <v>31</v>
      </c>
      <c r="D31" s="3" t="s">
        <v>4140</v>
      </c>
      <c r="E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 s="22">
        <f t="shared" si="1"/>
        <v>42354.755601851844</v>
      </c>
      <c r="L31">
        <v>1403453368</v>
      </c>
      <c r="M31" s="22">
        <f t="shared" si="2"/>
        <v>42324.755601851844</v>
      </c>
      <c r="N31" s="22" t="s">
        <v>8396</v>
      </c>
      <c r="O31" s="24">
        <f t="shared" si="3"/>
        <v>2015</v>
      </c>
      <c r="P31" t="b">
        <v>0</v>
      </c>
      <c r="Q31">
        <v>117</v>
      </c>
      <c r="R31" t="b">
        <v>1</v>
      </c>
      <c r="S31" t="s">
        <v>8265</v>
      </c>
      <c r="T31" s="7">
        <f>F31/Q31</f>
        <v>31.623931623931625</v>
      </c>
      <c r="U31" t="s">
        <v>8308</v>
      </c>
      <c r="V31" t="s">
        <v>8309</v>
      </c>
    </row>
    <row r="32" spans="1:22" ht="43.2">
      <c r="A32" s="5">
        <f t="shared" si="0"/>
        <v>1.0129975</v>
      </c>
      <c r="B32">
        <v>30</v>
      </c>
      <c r="C32" s="3" t="s">
        <v>32</v>
      </c>
      <c r="D32" s="3" t="s">
        <v>4141</v>
      </c>
      <c r="E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 s="22">
        <f t="shared" si="1"/>
        <v>41842.464907407404</v>
      </c>
      <c r="L32">
        <v>1406012515</v>
      </c>
      <c r="M32" s="22">
        <f t="shared" si="2"/>
        <v>41812.464907407404</v>
      </c>
      <c r="N32" s="22" t="s">
        <v>8397</v>
      </c>
      <c r="O32" s="24">
        <f t="shared" si="3"/>
        <v>2014</v>
      </c>
      <c r="P32" t="b">
        <v>0</v>
      </c>
      <c r="Q32">
        <v>53</v>
      </c>
      <c r="R32" t="b">
        <v>1</v>
      </c>
      <c r="S32" t="s">
        <v>8265</v>
      </c>
      <c r="T32" s="7">
        <f>F32/Q32</f>
        <v>76.45264150943396</v>
      </c>
      <c r="U32" t="s">
        <v>8308</v>
      </c>
      <c r="V32" t="s">
        <v>8309</v>
      </c>
    </row>
    <row r="33" spans="1:22" ht="43.2">
      <c r="A33" s="5">
        <f t="shared" si="0"/>
        <v>1</v>
      </c>
      <c r="B33">
        <v>31</v>
      </c>
      <c r="C33" s="3" t="s">
        <v>33</v>
      </c>
      <c r="D33" s="3" t="s">
        <v>4142</v>
      </c>
      <c r="E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 s="22">
        <f t="shared" si="1"/>
        <v>41872.084664351853</v>
      </c>
      <c r="L33">
        <v>1452193234</v>
      </c>
      <c r="M33" s="22">
        <f t="shared" si="2"/>
        <v>41842.084664351853</v>
      </c>
      <c r="N33" s="22" t="s">
        <v>8398</v>
      </c>
      <c r="O33" s="24">
        <f t="shared" si="3"/>
        <v>2014</v>
      </c>
      <c r="P33" t="b">
        <v>0</v>
      </c>
      <c r="Q33">
        <v>1</v>
      </c>
      <c r="R33" t="b">
        <v>1</v>
      </c>
      <c r="S33" t="s">
        <v>8265</v>
      </c>
      <c r="T33" s="7">
        <f>F33/Q33</f>
        <v>13</v>
      </c>
      <c r="U33" t="s">
        <v>8308</v>
      </c>
      <c r="V33" t="s">
        <v>8309</v>
      </c>
    </row>
    <row r="34" spans="1:22" ht="57.6">
      <c r="A34" s="5">
        <f t="shared" si="0"/>
        <v>1.0024604569420035</v>
      </c>
      <c r="B34">
        <v>32</v>
      </c>
      <c r="C34" s="3" t="s">
        <v>34</v>
      </c>
      <c r="D34" s="3" t="s">
        <v>4143</v>
      </c>
      <c r="E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 s="22">
        <f t="shared" si="1"/>
        <v>42394.583726851844</v>
      </c>
      <c r="L34">
        <v>1459523017</v>
      </c>
      <c r="M34" s="22">
        <f t="shared" si="2"/>
        <v>42376.583726851844</v>
      </c>
      <c r="N34" s="22" t="s">
        <v>8399</v>
      </c>
      <c r="O34" s="24">
        <f t="shared" si="3"/>
        <v>2016</v>
      </c>
      <c r="P34" t="b">
        <v>0</v>
      </c>
      <c r="Q34">
        <v>89</v>
      </c>
      <c r="R34" t="b">
        <v>1</v>
      </c>
      <c r="S34" t="s">
        <v>8265</v>
      </c>
      <c r="T34" s="7">
        <f>F34/Q34</f>
        <v>320.44943820224717</v>
      </c>
      <c r="U34" t="s">
        <v>8308</v>
      </c>
      <c r="V34" t="s">
        <v>8309</v>
      </c>
    </row>
    <row r="35" spans="1:22" ht="43.2">
      <c r="A35" s="5">
        <f t="shared" si="0"/>
        <v>1.0209523809523811</v>
      </c>
      <c r="B35">
        <v>33</v>
      </c>
      <c r="C35" s="3" t="s">
        <v>35</v>
      </c>
      <c r="D35" s="3" t="s">
        <v>4144</v>
      </c>
      <c r="E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 s="22">
        <f t="shared" si="1"/>
        <v>42502.957638888889</v>
      </c>
      <c r="L35">
        <v>1444405901</v>
      </c>
      <c r="M35" s="22">
        <f t="shared" si="2"/>
        <v>42461.419178240736</v>
      </c>
      <c r="N35" s="22" t="s">
        <v>8400</v>
      </c>
      <c r="O35" s="24">
        <f t="shared" si="3"/>
        <v>2016</v>
      </c>
      <c r="P35" t="b">
        <v>0</v>
      </c>
      <c r="Q35">
        <v>64</v>
      </c>
      <c r="R35" t="b">
        <v>1</v>
      </c>
      <c r="S35" t="s">
        <v>8265</v>
      </c>
      <c r="T35" s="7">
        <f>F35/Q35</f>
        <v>83.75</v>
      </c>
      <c r="U35" t="s">
        <v>8308</v>
      </c>
      <c r="V35" t="s">
        <v>8309</v>
      </c>
    </row>
    <row r="36" spans="1:22" ht="43.2">
      <c r="A36" s="5">
        <f t="shared" si="0"/>
        <v>1.3046153846153845</v>
      </c>
      <c r="B36">
        <v>34</v>
      </c>
      <c r="C36" s="3" t="s">
        <v>36</v>
      </c>
      <c r="D36" s="3" t="s">
        <v>4145</v>
      </c>
      <c r="E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 s="22">
        <f t="shared" si="1"/>
        <v>42316.494224537033</v>
      </c>
      <c r="L36">
        <v>1405928601</v>
      </c>
      <c r="M36" s="22">
        <f t="shared" si="2"/>
        <v>42286.452557870369</v>
      </c>
      <c r="N36" s="22" t="s">
        <v>8401</v>
      </c>
      <c r="O36" s="24">
        <f t="shared" si="3"/>
        <v>2015</v>
      </c>
      <c r="P36" t="b">
        <v>0</v>
      </c>
      <c r="Q36">
        <v>68</v>
      </c>
      <c r="R36" t="b">
        <v>1</v>
      </c>
      <c r="S36" t="s">
        <v>8265</v>
      </c>
      <c r="T36" s="7">
        <f>F36/Q36</f>
        <v>49.882352941176471</v>
      </c>
      <c r="U36" t="s">
        <v>8308</v>
      </c>
      <c r="V36" t="s">
        <v>8309</v>
      </c>
    </row>
    <row r="37" spans="1:22" ht="43.2">
      <c r="A37" s="5">
        <f t="shared" si="0"/>
        <v>1.665</v>
      </c>
      <c r="B37">
        <v>35</v>
      </c>
      <c r="C37" s="3" t="s">
        <v>37</v>
      </c>
      <c r="D37" s="3" t="s">
        <v>4146</v>
      </c>
      <c r="E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 s="22">
        <f t="shared" si="1"/>
        <v>41856.113437499997</v>
      </c>
      <c r="L37">
        <v>1428130814</v>
      </c>
      <c r="M37" s="22">
        <f t="shared" si="2"/>
        <v>41841.113437499997</v>
      </c>
      <c r="N37" s="22" t="s">
        <v>8402</v>
      </c>
      <c r="O37" s="24">
        <f t="shared" si="3"/>
        <v>2014</v>
      </c>
      <c r="P37" t="b">
        <v>0</v>
      </c>
      <c r="Q37">
        <v>28</v>
      </c>
      <c r="R37" t="b">
        <v>1</v>
      </c>
      <c r="S37" t="s">
        <v>8265</v>
      </c>
      <c r="T37" s="7">
        <f>F37/Q37</f>
        <v>59.464285714285715</v>
      </c>
      <c r="U37" t="s">
        <v>8308</v>
      </c>
      <c r="V37" t="s">
        <v>8309</v>
      </c>
    </row>
    <row r="38" spans="1:22" ht="28.8">
      <c r="A38" s="5">
        <f t="shared" si="0"/>
        <v>1.4215</v>
      </c>
      <c r="B38">
        <v>36</v>
      </c>
      <c r="C38" s="3" t="s">
        <v>38</v>
      </c>
      <c r="D38" s="3" t="s">
        <v>4147</v>
      </c>
      <c r="E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 s="22">
        <f t="shared" si="1"/>
        <v>42121.791666666664</v>
      </c>
      <c r="L38">
        <v>1425540125</v>
      </c>
      <c r="M38" s="22">
        <f t="shared" si="2"/>
        <v>42098.083495370367</v>
      </c>
      <c r="N38" s="22" t="s">
        <v>8403</v>
      </c>
      <c r="O38" s="24">
        <f t="shared" si="3"/>
        <v>2015</v>
      </c>
      <c r="P38" t="b">
        <v>0</v>
      </c>
      <c r="Q38">
        <v>44</v>
      </c>
      <c r="R38" t="b">
        <v>1</v>
      </c>
      <c r="S38" t="s">
        <v>8265</v>
      </c>
      <c r="T38" s="7">
        <f>F38/Q38</f>
        <v>193.84090909090909</v>
      </c>
      <c r="U38" t="s">
        <v>8308</v>
      </c>
      <c r="V38" t="s">
        <v>8309</v>
      </c>
    </row>
    <row r="39" spans="1:22" ht="43.2">
      <c r="A39" s="5">
        <f t="shared" si="0"/>
        <v>1.8344090909090909</v>
      </c>
      <c r="B39">
        <v>37</v>
      </c>
      <c r="C39" s="3" t="s">
        <v>39</v>
      </c>
      <c r="D39" s="3" t="s">
        <v>4148</v>
      </c>
      <c r="E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 s="22">
        <f t="shared" si="1"/>
        <v>42098.05700231481</v>
      </c>
      <c r="L39">
        <v>1422463079</v>
      </c>
      <c r="M39" s="22">
        <f t="shared" si="2"/>
        <v>42068.098668981482</v>
      </c>
      <c r="N39" s="22" t="s">
        <v>8404</v>
      </c>
      <c r="O39" s="24">
        <f t="shared" si="3"/>
        <v>2015</v>
      </c>
      <c r="P39" t="b">
        <v>0</v>
      </c>
      <c r="Q39">
        <v>253</v>
      </c>
      <c r="R39" t="b">
        <v>1</v>
      </c>
      <c r="S39" t="s">
        <v>8265</v>
      </c>
      <c r="T39" s="7">
        <f>F39/Q39</f>
        <v>159.51383399209487</v>
      </c>
      <c r="U39" t="s">
        <v>8308</v>
      </c>
      <c r="V39" t="s">
        <v>8309</v>
      </c>
    </row>
    <row r="40" spans="1:22" ht="43.2">
      <c r="A40" s="5">
        <f t="shared" si="0"/>
        <v>1.1004</v>
      </c>
      <c r="B40">
        <v>38</v>
      </c>
      <c r="C40" s="3" t="s">
        <v>40</v>
      </c>
      <c r="D40" s="3" t="s">
        <v>4149</v>
      </c>
      <c r="E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 s="22">
        <f t="shared" si="1"/>
        <v>42062.484710648147</v>
      </c>
      <c r="L40">
        <v>1365643344</v>
      </c>
      <c r="M40" s="22">
        <f t="shared" si="2"/>
        <v>42032.484710648147</v>
      </c>
      <c r="N40" s="22" t="s">
        <v>8405</v>
      </c>
      <c r="O40" s="24">
        <f t="shared" si="3"/>
        <v>2015</v>
      </c>
      <c r="P40" t="b">
        <v>0</v>
      </c>
      <c r="Q40">
        <v>66</v>
      </c>
      <c r="R40" t="b">
        <v>1</v>
      </c>
      <c r="S40" t="s">
        <v>8265</v>
      </c>
      <c r="T40" s="7">
        <f>F40/Q40</f>
        <v>41.68181818181818</v>
      </c>
      <c r="U40" t="s">
        <v>8308</v>
      </c>
      <c r="V40" t="s">
        <v>8309</v>
      </c>
    </row>
    <row r="41" spans="1:22" ht="57.6">
      <c r="A41" s="5">
        <f t="shared" si="0"/>
        <v>1.3098000000000001</v>
      </c>
      <c r="B41">
        <v>39</v>
      </c>
      <c r="C41" s="3" t="s">
        <v>41</v>
      </c>
      <c r="D41" s="3" t="s">
        <v>4150</v>
      </c>
      <c r="E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 s="22">
        <f t="shared" si="1"/>
        <v>41404.84888888889</v>
      </c>
      <c r="L41">
        <v>1398388068</v>
      </c>
      <c r="M41" s="22">
        <f t="shared" si="2"/>
        <v>41374.84888888889</v>
      </c>
      <c r="N41" s="22" t="s">
        <v>8406</v>
      </c>
      <c r="O41" s="24">
        <f t="shared" si="3"/>
        <v>2013</v>
      </c>
      <c r="P41" t="b">
        <v>0</v>
      </c>
      <c r="Q41">
        <v>217</v>
      </c>
      <c r="R41" t="b">
        <v>1</v>
      </c>
      <c r="S41" t="s">
        <v>8265</v>
      </c>
      <c r="T41" s="7">
        <f>F41/Q41</f>
        <v>150.89861751152074</v>
      </c>
      <c r="U41" t="s">
        <v>8308</v>
      </c>
      <c r="V41" t="s">
        <v>8309</v>
      </c>
    </row>
    <row r="42" spans="1:22" ht="43.2">
      <c r="A42" s="5">
        <f t="shared" si="0"/>
        <v>1.0135000000000001</v>
      </c>
      <c r="B42">
        <v>40</v>
      </c>
      <c r="C42" s="3" t="s">
        <v>42</v>
      </c>
      <c r="D42" s="3" t="s">
        <v>4151</v>
      </c>
      <c r="E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 s="22">
        <f t="shared" si="1"/>
        <v>41784.749305555553</v>
      </c>
      <c r="L42">
        <v>1401426488</v>
      </c>
      <c r="M42" s="22">
        <f t="shared" si="2"/>
        <v>41753.838749999995</v>
      </c>
      <c r="N42" s="22" t="s">
        <v>8407</v>
      </c>
      <c r="O42" s="24">
        <f t="shared" si="3"/>
        <v>2014</v>
      </c>
      <c r="P42" t="b">
        <v>0</v>
      </c>
      <c r="Q42">
        <v>16</v>
      </c>
      <c r="R42" t="b">
        <v>1</v>
      </c>
      <c r="S42" t="s">
        <v>8265</v>
      </c>
      <c r="T42" s="7">
        <f>F42/Q42</f>
        <v>126.6875</v>
      </c>
      <c r="U42" t="s">
        <v>8308</v>
      </c>
      <c r="V42" t="s">
        <v>8309</v>
      </c>
    </row>
    <row r="43" spans="1:22" ht="43.2">
      <c r="A43" s="5">
        <f t="shared" si="0"/>
        <v>1</v>
      </c>
      <c r="B43">
        <v>41</v>
      </c>
      <c r="C43" s="3" t="s">
        <v>43</v>
      </c>
      <c r="D43" s="3" t="s">
        <v>4152</v>
      </c>
      <c r="E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 s="22">
        <f t="shared" si="1"/>
        <v>41808.958333333328</v>
      </c>
      <c r="L43">
        <v>1409924354</v>
      </c>
      <c r="M43" s="22">
        <f t="shared" si="2"/>
        <v>41789.005648148144</v>
      </c>
      <c r="N43" s="22" t="s">
        <v>8408</v>
      </c>
      <c r="O43" s="24">
        <f t="shared" si="3"/>
        <v>2014</v>
      </c>
      <c r="P43" t="b">
        <v>0</v>
      </c>
      <c r="Q43">
        <v>19</v>
      </c>
      <c r="R43" t="b">
        <v>1</v>
      </c>
      <c r="S43" t="s">
        <v>8265</v>
      </c>
      <c r="T43" s="7">
        <f>F43/Q43</f>
        <v>105.26315789473684</v>
      </c>
      <c r="U43" t="s">
        <v>8308</v>
      </c>
      <c r="V43" t="s">
        <v>8309</v>
      </c>
    </row>
    <row r="44" spans="1:22" ht="43.2">
      <c r="A44" s="5">
        <f t="shared" si="0"/>
        <v>1.4185714285714286</v>
      </c>
      <c r="B44">
        <v>42</v>
      </c>
      <c r="C44" s="3" t="s">
        <v>44</v>
      </c>
      <c r="D44" s="3" t="s">
        <v>4153</v>
      </c>
      <c r="E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 s="22">
        <f t="shared" si="1"/>
        <v>41917.360578703701</v>
      </c>
      <c r="L44">
        <v>1417188026</v>
      </c>
      <c r="M44" s="22">
        <f t="shared" si="2"/>
        <v>41887.360578703701</v>
      </c>
      <c r="N44" s="22" t="s">
        <v>8409</v>
      </c>
      <c r="O44" s="24">
        <f t="shared" si="3"/>
        <v>2014</v>
      </c>
      <c r="P44" t="b">
        <v>0</v>
      </c>
      <c r="Q44">
        <v>169</v>
      </c>
      <c r="R44" t="b">
        <v>1</v>
      </c>
      <c r="S44" t="s">
        <v>8265</v>
      </c>
      <c r="T44" s="7">
        <f>F44/Q44</f>
        <v>117.51479289940828</v>
      </c>
      <c r="U44" t="s">
        <v>8308</v>
      </c>
      <c r="V44" t="s">
        <v>8309</v>
      </c>
    </row>
    <row r="45" spans="1:22" ht="43.2">
      <c r="A45" s="5">
        <f t="shared" si="0"/>
        <v>3.0865999999999998</v>
      </c>
      <c r="B45">
        <v>43</v>
      </c>
      <c r="C45" s="3" t="s">
        <v>45</v>
      </c>
      <c r="D45" s="3" t="s">
        <v>4154</v>
      </c>
      <c r="E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 s="22">
        <f t="shared" si="1"/>
        <v>42001.430856481478</v>
      </c>
      <c r="L45">
        <v>1402599486</v>
      </c>
      <c r="M45" s="22">
        <f t="shared" si="2"/>
        <v>41971.430856481478</v>
      </c>
      <c r="N45" s="22" t="s">
        <v>8410</v>
      </c>
      <c r="O45" s="24">
        <f t="shared" si="3"/>
        <v>2014</v>
      </c>
      <c r="P45" t="b">
        <v>0</v>
      </c>
      <c r="Q45">
        <v>263</v>
      </c>
      <c r="R45" t="b">
        <v>1</v>
      </c>
      <c r="S45" t="s">
        <v>8265</v>
      </c>
      <c r="T45" s="7">
        <f>F45/Q45</f>
        <v>117.36121673003802</v>
      </c>
      <c r="U45" t="s">
        <v>8308</v>
      </c>
      <c r="V45" t="s">
        <v>8309</v>
      </c>
    </row>
    <row r="46" spans="1:22" ht="57.6">
      <c r="A46" s="5">
        <f t="shared" si="0"/>
        <v>1</v>
      </c>
      <c r="B46">
        <v>44</v>
      </c>
      <c r="C46" s="3" t="s">
        <v>46</v>
      </c>
      <c r="D46" s="3" t="s">
        <v>4155</v>
      </c>
      <c r="E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 s="22">
        <f t="shared" si="1"/>
        <v>41832.791666666664</v>
      </c>
      <c r="L46">
        <v>1408760537</v>
      </c>
      <c r="M46" s="22">
        <f t="shared" si="2"/>
        <v>41802.582013888888</v>
      </c>
      <c r="N46" s="22" t="s">
        <v>8411</v>
      </c>
      <c r="O46" s="24">
        <f t="shared" si="3"/>
        <v>2014</v>
      </c>
      <c r="P46" t="b">
        <v>0</v>
      </c>
      <c r="Q46">
        <v>15</v>
      </c>
      <c r="R46" t="b">
        <v>1</v>
      </c>
      <c r="S46" t="s">
        <v>8265</v>
      </c>
      <c r="T46" s="7">
        <f>F46/Q46</f>
        <v>133.33333333333334</v>
      </c>
      <c r="U46" t="s">
        <v>8308</v>
      </c>
      <c r="V46" t="s">
        <v>8309</v>
      </c>
    </row>
    <row r="47" spans="1:22" ht="43.2">
      <c r="A47" s="5">
        <f t="shared" si="0"/>
        <v>1.2</v>
      </c>
      <c r="B47">
        <v>45</v>
      </c>
      <c r="C47" s="3" t="s">
        <v>47</v>
      </c>
      <c r="D47" s="3" t="s">
        <v>4156</v>
      </c>
      <c r="E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 s="22">
        <f t="shared" si="1"/>
        <v>41918.890474537031</v>
      </c>
      <c r="L47">
        <v>1459177107</v>
      </c>
      <c r="M47" s="22">
        <f t="shared" si="2"/>
        <v>41873.890474537031</v>
      </c>
      <c r="N47" s="22" t="s">
        <v>8412</v>
      </c>
      <c r="O47" s="24">
        <f t="shared" si="3"/>
        <v>2014</v>
      </c>
      <c r="P47" t="b">
        <v>0</v>
      </c>
      <c r="Q47">
        <v>61</v>
      </c>
      <c r="R47" t="b">
        <v>1</v>
      </c>
      <c r="S47" t="s">
        <v>8265</v>
      </c>
      <c r="T47" s="7">
        <f>F47/Q47</f>
        <v>98.360655737704917</v>
      </c>
      <c r="U47" t="s">
        <v>8308</v>
      </c>
      <c r="V47" t="s">
        <v>8309</v>
      </c>
    </row>
    <row r="48" spans="1:22" ht="43.2">
      <c r="A48" s="5">
        <f t="shared" si="0"/>
        <v>1.0416666666666667</v>
      </c>
      <c r="B48">
        <v>46</v>
      </c>
      <c r="C48" s="3" t="s">
        <v>48</v>
      </c>
      <c r="D48" s="3" t="s">
        <v>4157</v>
      </c>
      <c r="E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 s="22">
        <f t="shared" si="1"/>
        <v>42487.415590277778</v>
      </c>
      <c r="L48">
        <v>1447628974</v>
      </c>
      <c r="M48" s="22">
        <f t="shared" si="2"/>
        <v>42457.415590277778</v>
      </c>
      <c r="N48" s="22" t="s">
        <v>8413</v>
      </c>
      <c r="O48" s="24">
        <f t="shared" si="3"/>
        <v>2016</v>
      </c>
      <c r="P48" t="b">
        <v>0</v>
      </c>
      <c r="Q48">
        <v>45</v>
      </c>
      <c r="R48" t="b">
        <v>1</v>
      </c>
      <c r="S48" t="s">
        <v>8265</v>
      </c>
      <c r="T48" s="7">
        <f>F48/Q48</f>
        <v>194.44444444444446</v>
      </c>
      <c r="U48" t="s">
        <v>8308</v>
      </c>
      <c r="V48" t="s">
        <v>8309</v>
      </c>
    </row>
    <row r="49" spans="1:22" ht="57.6">
      <c r="A49" s="5">
        <f t="shared" si="0"/>
        <v>1.0761100000000001</v>
      </c>
      <c r="B49">
        <v>47</v>
      </c>
      <c r="C49" s="3" t="s">
        <v>49</v>
      </c>
      <c r="D49" s="3" t="s">
        <v>4158</v>
      </c>
      <c r="E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 s="22">
        <f t="shared" si="1"/>
        <v>42353.756643518514</v>
      </c>
      <c r="L49">
        <v>1413834007</v>
      </c>
      <c r="M49" s="22">
        <f t="shared" si="2"/>
        <v>42323.756643518514</v>
      </c>
      <c r="N49" s="22" t="s">
        <v>8414</v>
      </c>
      <c r="O49" s="24">
        <f t="shared" si="3"/>
        <v>2015</v>
      </c>
      <c r="P49" t="b">
        <v>0</v>
      </c>
      <c r="Q49">
        <v>70</v>
      </c>
      <c r="R49" t="b">
        <v>1</v>
      </c>
      <c r="S49" t="s">
        <v>8265</v>
      </c>
      <c r="T49" s="7">
        <f>F49/Q49</f>
        <v>76.865000000000009</v>
      </c>
      <c r="U49" t="s">
        <v>8308</v>
      </c>
      <c r="V49" t="s">
        <v>8309</v>
      </c>
    </row>
    <row r="50" spans="1:22" ht="43.2">
      <c r="A50" s="5">
        <f t="shared" si="0"/>
        <v>1.0794999999999999</v>
      </c>
      <c r="B50">
        <v>48</v>
      </c>
      <c r="C50" s="3" t="s">
        <v>50</v>
      </c>
      <c r="D50" s="3" t="s">
        <v>4159</v>
      </c>
      <c r="E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 s="22">
        <f t="shared" si="1"/>
        <v>41992.652858796289</v>
      </c>
      <c r="L50">
        <v>1422534260</v>
      </c>
      <c r="M50" s="22">
        <f t="shared" si="2"/>
        <v>41932.611192129625</v>
      </c>
      <c r="N50" s="22" t="s">
        <v>8415</v>
      </c>
      <c r="O50" s="24">
        <f t="shared" si="3"/>
        <v>2014</v>
      </c>
      <c r="P50" t="b">
        <v>0</v>
      </c>
      <c r="Q50">
        <v>38</v>
      </c>
      <c r="R50" t="b">
        <v>1</v>
      </c>
      <c r="S50" t="s">
        <v>8265</v>
      </c>
      <c r="T50" s="7">
        <f>F50/Q50</f>
        <v>56.815789473684212</v>
      </c>
      <c r="U50" t="s">
        <v>8308</v>
      </c>
      <c r="V50" t="s">
        <v>8309</v>
      </c>
    </row>
    <row r="51" spans="1:22">
      <c r="A51" s="5">
        <f t="shared" si="0"/>
        <v>1</v>
      </c>
      <c r="B51">
        <v>49</v>
      </c>
      <c r="C51" s="3" t="s">
        <v>51</v>
      </c>
      <c r="D51" s="3" t="s">
        <v>4160</v>
      </c>
      <c r="E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 s="22">
        <f t="shared" si="1"/>
        <v>42064.291666666664</v>
      </c>
      <c r="L51">
        <v>1443068045</v>
      </c>
      <c r="M51" s="22">
        <f t="shared" si="2"/>
        <v>42033.308564814812</v>
      </c>
      <c r="N51" s="22" t="s">
        <v>8416</v>
      </c>
      <c r="O51" s="24">
        <f t="shared" si="3"/>
        <v>2015</v>
      </c>
      <c r="P51" t="b">
        <v>0</v>
      </c>
      <c r="Q51">
        <v>87</v>
      </c>
      <c r="R51" t="b">
        <v>1</v>
      </c>
      <c r="S51" t="s">
        <v>8265</v>
      </c>
      <c r="T51" s="7">
        <f>F51/Q51</f>
        <v>137.93103448275863</v>
      </c>
      <c r="U51" t="s">
        <v>8308</v>
      </c>
      <c r="V51" t="s">
        <v>8309</v>
      </c>
    </row>
    <row r="52" spans="1:22" ht="43.2">
      <c r="A52" s="5">
        <f t="shared" si="0"/>
        <v>1</v>
      </c>
      <c r="B52">
        <v>50</v>
      </c>
      <c r="C52" s="3" t="s">
        <v>52</v>
      </c>
      <c r="D52" s="3" t="s">
        <v>4161</v>
      </c>
      <c r="E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 s="22">
        <f t="shared" si="1"/>
        <v>42300.968113425923</v>
      </c>
      <c r="L52">
        <v>1419271458</v>
      </c>
      <c r="M52" s="22">
        <f t="shared" si="2"/>
        <v>42270.968113425923</v>
      </c>
      <c r="N52" s="22" t="s">
        <v>8417</v>
      </c>
      <c r="O52" s="24">
        <f t="shared" si="3"/>
        <v>2015</v>
      </c>
      <c r="P52" t="b">
        <v>0</v>
      </c>
      <c r="Q52">
        <v>22</v>
      </c>
      <c r="R52" t="b">
        <v>1</v>
      </c>
      <c r="S52" t="s">
        <v>8265</v>
      </c>
      <c r="T52" s="7">
        <f>F52/Q52</f>
        <v>27.272727272727273</v>
      </c>
      <c r="U52" t="s">
        <v>8308</v>
      </c>
      <c r="V52" t="s">
        <v>8309</v>
      </c>
    </row>
    <row r="53" spans="1:22" ht="43.2">
      <c r="A53" s="5">
        <f t="shared" si="0"/>
        <v>1.2801818181818181</v>
      </c>
      <c r="B53">
        <v>51</v>
      </c>
      <c r="C53" s="3" t="s">
        <v>53</v>
      </c>
      <c r="D53" s="3" t="s">
        <v>4162</v>
      </c>
      <c r="E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 s="22">
        <f t="shared" si="1"/>
        <v>42034.499999999993</v>
      </c>
      <c r="L53">
        <v>1436653037</v>
      </c>
      <c r="M53" s="22">
        <f t="shared" si="2"/>
        <v>41995.544652777775</v>
      </c>
      <c r="N53" s="22" t="s">
        <v>8418</v>
      </c>
      <c r="O53" s="24">
        <f t="shared" si="3"/>
        <v>2014</v>
      </c>
      <c r="P53" t="b">
        <v>0</v>
      </c>
      <c r="Q53">
        <v>119</v>
      </c>
      <c r="R53" t="b">
        <v>1</v>
      </c>
      <c r="S53" t="s">
        <v>8265</v>
      </c>
      <c r="T53" s="7">
        <f>F53/Q53</f>
        <v>118.33613445378151</v>
      </c>
      <c r="U53" t="s">
        <v>8308</v>
      </c>
      <c r="V53" t="s">
        <v>8309</v>
      </c>
    </row>
    <row r="54" spans="1:22" ht="43.2">
      <c r="A54" s="5">
        <f t="shared" si="0"/>
        <v>1.1620999999999999</v>
      </c>
      <c r="B54">
        <v>52</v>
      </c>
      <c r="C54" s="3" t="s">
        <v>54</v>
      </c>
      <c r="D54" s="3" t="s">
        <v>4163</v>
      </c>
      <c r="E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 s="22">
        <f t="shared" si="1"/>
        <v>42226.72033564814</v>
      </c>
      <c r="L54">
        <v>1403023846</v>
      </c>
      <c r="M54" s="22">
        <f t="shared" si="2"/>
        <v>42196.72033564814</v>
      </c>
      <c r="N54" s="22" t="s">
        <v>8419</v>
      </c>
      <c r="O54" s="24">
        <f t="shared" si="3"/>
        <v>2015</v>
      </c>
      <c r="P54" t="b">
        <v>0</v>
      </c>
      <c r="Q54">
        <v>52</v>
      </c>
      <c r="R54" t="b">
        <v>1</v>
      </c>
      <c r="S54" t="s">
        <v>8265</v>
      </c>
      <c r="T54" s="7">
        <f>F54/Q54</f>
        <v>223.48076923076923</v>
      </c>
      <c r="U54" t="s">
        <v>8308</v>
      </c>
      <c r="V54" t="s">
        <v>8309</v>
      </c>
    </row>
    <row r="55" spans="1:22" ht="28.8">
      <c r="A55" s="5">
        <f t="shared" si="0"/>
        <v>1.0963333333333334</v>
      </c>
      <c r="B55">
        <v>53</v>
      </c>
      <c r="C55" s="3" t="s">
        <v>55</v>
      </c>
      <c r="D55" s="3" t="s">
        <v>4164</v>
      </c>
      <c r="E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 s="22">
        <f t="shared" si="1"/>
        <v>41837.493587962963</v>
      </c>
      <c r="L55">
        <v>1395407445</v>
      </c>
      <c r="M55" s="22">
        <f t="shared" si="2"/>
        <v>41807.493587962963</v>
      </c>
      <c r="N55" s="22" t="s">
        <v>8383</v>
      </c>
      <c r="O55" s="24">
        <f t="shared" si="3"/>
        <v>2014</v>
      </c>
      <c r="P55" t="b">
        <v>0</v>
      </c>
      <c r="Q55">
        <v>117</v>
      </c>
      <c r="R55" t="b">
        <v>1</v>
      </c>
      <c r="S55" t="s">
        <v>8265</v>
      </c>
      <c r="T55" s="7">
        <f>F55/Q55</f>
        <v>28.111111111111111</v>
      </c>
      <c r="U55" t="s">
        <v>8308</v>
      </c>
      <c r="V55" t="s">
        <v>8309</v>
      </c>
    </row>
    <row r="56" spans="1:22" ht="57.6">
      <c r="A56" s="5">
        <f t="shared" si="0"/>
        <v>1.01</v>
      </c>
      <c r="B56">
        <v>54</v>
      </c>
      <c r="C56" s="3" t="s">
        <v>56</v>
      </c>
      <c r="D56" s="3" t="s">
        <v>4165</v>
      </c>
      <c r="E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 s="22">
        <f t="shared" si="1"/>
        <v>41733.708333333328</v>
      </c>
      <c r="L56">
        <v>1448471221</v>
      </c>
      <c r="M56" s="22">
        <f t="shared" si="2"/>
        <v>41719.340798611105</v>
      </c>
      <c r="N56" s="22" t="s">
        <v>8420</v>
      </c>
      <c r="O56" s="24">
        <f t="shared" si="3"/>
        <v>2014</v>
      </c>
      <c r="P56" t="b">
        <v>0</v>
      </c>
      <c r="Q56">
        <v>52</v>
      </c>
      <c r="R56" t="b">
        <v>1</v>
      </c>
      <c r="S56" t="s">
        <v>8265</v>
      </c>
      <c r="T56" s="7">
        <f>F56/Q56</f>
        <v>194.23076923076923</v>
      </c>
      <c r="U56" t="s">
        <v>8308</v>
      </c>
      <c r="V56" t="s">
        <v>8309</v>
      </c>
    </row>
    <row r="57" spans="1:22" ht="43.2">
      <c r="A57" s="5">
        <f t="shared" si="0"/>
        <v>1.2895348837209302</v>
      </c>
      <c r="B57">
        <v>55</v>
      </c>
      <c r="C57" s="3" t="s">
        <v>57</v>
      </c>
      <c r="D57" s="3" t="s">
        <v>4166</v>
      </c>
      <c r="E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 s="22">
        <f t="shared" si="1"/>
        <v>42363.504872685182</v>
      </c>
      <c r="L57">
        <v>1462576516</v>
      </c>
      <c r="M57" s="22">
        <f t="shared" si="2"/>
        <v>42333.504872685182</v>
      </c>
      <c r="N57" s="22" t="s">
        <v>8421</v>
      </c>
      <c r="O57" s="24">
        <f t="shared" si="3"/>
        <v>2015</v>
      </c>
      <c r="P57" t="b">
        <v>0</v>
      </c>
      <c r="Q57">
        <v>86</v>
      </c>
      <c r="R57" t="b">
        <v>1</v>
      </c>
      <c r="S57" t="s">
        <v>8265</v>
      </c>
      <c r="T57" s="7">
        <f>F57/Q57</f>
        <v>128.95348837209303</v>
      </c>
      <c r="U57" t="s">
        <v>8308</v>
      </c>
      <c r="V57" t="s">
        <v>8309</v>
      </c>
    </row>
    <row r="58" spans="1:22" ht="28.8">
      <c r="A58" s="5">
        <f t="shared" si="0"/>
        <v>1.0726249999999999</v>
      </c>
      <c r="B58">
        <v>56</v>
      </c>
      <c r="C58" s="3" t="s">
        <v>58</v>
      </c>
      <c r="D58" s="3" t="s">
        <v>4167</v>
      </c>
      <c r="E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 s="22">
        <f t="shared" si="1"/>
        <v>42517.760601851849</v>
      </c>
      <c r="L58">
        <v>1432559424</v>
      </c>
      <c r="M58" s="22">
        <f t="shared" si="2"/>
        <v>42496.760601851849</v>
      </c>
      <c r="N58" s="22" t="s">
        <v>8422</v>
      </c>
      <c r="O58" s="24">
        <f t="shared" si="3"/>
        <v>2016</v>
      </c>
      <c r="P58" t="b">
        <v>0</v>
      </c>
      <c r="Q58">
        <v>174</v>
      </c>
      <c r="R58" t="b">
        <v>1</v>
      </c>
      <c r="S58" t="s">
        <v>8265</v>
      </c>
      <c r="T58" s="7">
        <f>F58/Q58</f>
        <v>49.316091954022987</v>
      </c>
      <c r="U58" t="s">
        <v>8308</v>
      </c>
      <c r="V58" t="s">
        <v>8309</v>
      </c>
    </row>
    <row r="59" spans="1:22" ht="43.2">
      <c r="A59" s="5">
        <f t="shared" si="0"/>
        <v>1.0189999999999999</v>
      </c>
      <c r="B59">
        <v>57</v>
      </c>
      <c r="C59" s="3" t="s">
        <v>59</v>
      </c>
      <c r="D59" s="3" t="s">
        <v>4168</v>
      </c>
      <c r="E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 s="22">
        <f t="shared" si="1"/>
        <v>42163.458333333336</v>
      </c>
      <c r="L59">
        <v>1427399962</v>
      </c>
      <c r="M59" s="22">
        <f t="shared" si="2"/>
        <v>42149.340555555558</v>
      </c>
      <c r="N59" s="22" t="s">
        <v>8423</v>
      </c>
      <c r="O59" s="24">
        <f t="shared" si="3"/>
        <v>2015</v>
      </c>
      <c r="P59" t="b">
        <v>0</v>
      </c>
      <c r="Q59">
        <v>69</v>
      </c>
      <c r="R59" t="b">
        <v>1</v>
      </c>
      <c r="S59" t="s">
        <v>8265</v>
      </c>
      <c r="T59" s="7">
        <f>F59/Q59</f>
        <v>221.52173913043478</v>
      </c>
      <c r="U59" t="s">
        <v>8308</v>
      </c>
      <c r="V59" t="s">
        <v>8309</v>
      </c>
    </row>
    <row r="60" spans="1:22" ht="43.2">
      <c r="A60" s="5">
        <f t="shared" si="0"/>
        <v>1.0290999999999999</v>
      </c>
      <c r="B60">
        <v>58</v>
      </c>
      <c r="C60" s="3" t="s">
        <v>60</v>
      </c>
      <c r="D60" s="3" t="s">
        <v>4169</v>
      </c>
      <c r="E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 s="22">
        <f t="shared" si="1"/>
        <v>42119.624560185184</v>
      </c>
      <c r="L60">
        <v>1413827572</v>
      </c>
      <c r="M60" s="22">
        <f t="shared" si="2"/>
        <v>42089.624560185184</v>
      </c>
      <c r="N60" s="22" t="s">
        <v>8424</v>
      </c>
      <c r="O60" s="24">
        <f t="shared" si="3"/>
        <v>2015</v>
      </c>
      <c r="P60" t="b">
        <v>0</v>
      </c>
      <c r="Q60">
        <v>75</v>
      </c>
      <c r="R60" t="b">
        <v>1</v>
      </c>
      <c r="S60" t="s">
        <v>8265</v>
      </c>
      <c r="T60" s="7">
        <f>F60/Q60</f>
        <v>137.21333333333334</v>
      </c>
      <c r="U60" t="s">
        <v>8308</v>
      </c>
      <c r="V60" t="s">
        <v>8309</v>
      </c>
    </row>
    <row r="61" spans="1:22" ht="43.2">
      <c r="A61" s="5">
        <f t="shared" si="0"/>
        <v>1.0012570000000001</v>
      </c>
      <c r="B61">
        <v>59</v>
      </c>
      <c r="C61" s="3" t="s">
        <v>61</v>
      </c>
      <c r="D61" s="3" t="s">
        <v>4170</v>
      </c>
      <c r="E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 s="22">
        <f t="shared" si="1"/>
        <v>41962.578379629624</v>
      </c>
      <c r="L61">
        <v>1439530776</v>
      </c>
      <c r="M61" s="22">
        <f t="shared" si="2"/>
        <v>41932.536712962959</v>
      </c>
      <c r="N61" s="22" t="s">
        <v>8415</v>
      </c>
      <c r="O61" s="24">
        <f t="shared" si="3"/>
        <v>2014</v>
      </c>
      <c r="P61" t="b">
        <v>0</v>
      </c>
      <c r="Q61">
        <v>33</v>
      </c>
      <c r="R61" t="b">
        <v>1</v>
      </c>
      <c r="S61" t="s">
        <v>8265</v>
      </c>
      <c r="T61" s="7">
        <f>F61/Q61</f>
        <v>606.82242424242418</v>
      </c>
      <c r="U61" t="s">
        <v>8308</v>
      </c>
      <c r="V61" t="s">
        <v>8309</v>
      </c>
    </row>
    <row r="62" spans="1:22" ht="43.2">
      <c r="A62" s="5">
        <f t="shared" si="0"/>
        <v>1.0329622222222221</v>
      </c>
      <c r="B62">
        <v>60</v>
      </c>
      <c r="C62" s="3" t="s">
        <v>62</v>
      </c>
      <c r="D62" s="3" t="s">
        <v>4171</v>
      </c>
      <c r="E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 s="22">
        <f t="shared" si="1"/>
        <v>42261.666666666664</v>
      </c>
      <c r="L62">
        <v>1393882717</v>
      </c>
      <c r="M62" s="22">
        <f t="shared" si="2"/>
        <v>42230.027499999997</v>
      </c>
      <c r="N62" s="22" t="s">
        <v>8425</v>
      </c>
      <c r="O62" s="24">
        <f t="shared" si="3"/>
        <v>2015</v>
      </c>
      <c r="P62" t="b">
        <v>0</v>
      </c>
      <c r="Q62">
        <v>108</v>
      </c>
      <c r="R62" t="b">
        <v>1</v>
      </c>
      <c r="S62" t="s">
        <v>8266</v>
      </c>
      <c r="T62" s="7">
        <f>F62/Q62</f>
        <v>43.040092592592593</v>
      </c>
      <c r="U62" t="s">
        <v>8308</v>
      </c>
      <c r="V62" t="s">
        <v>8310</v>
      </c>
    </row>
    <row r="63" spans="1:22" ht="43.2">
      <c r="A63" s="5">
        <f t="shared" si="0"/>
        <v>1.4830000000000001</v>
      </c>
      <c r="B63">
        <v>61</v>
      </c>
      <c r="C63" s="3" t="s">
        <v>63</v>
      </c>
      <c r="D63" s="3" t="s">
        <v>4172</v>
      </c>
      <c r="E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 s="22">
        <f t="shared" si="1"/>
        <v>41720.791666666664</v>
      </c>
      <c r="L63">
        <v>1368646357</v>
      </c>
      <c r="M63" s="22">
        <f t="shared" si="2"/>
        <v>41701.693483796298</v>
      </c>
      <c r="N63" s="22" t="s">
        <v>8426</v>
      </c>
      <c r="O63" s="24">
        <f t="shared" si="3"/>
        <v>2014</v>
      </c>
      <c r="P63" t="b">
        <v>0</v>
      </c>
      <c r="Q63">
        <v>23</v>
      </c>
      <c r="R63" t="b">
        <v>1</v>
      </c>
      <c r="S63" t="s">
        <v>8266</v>
      </c>
      <c r="T63" s="7">
        <f>F63/Q63</f>
        <v>322.39130434782606</v>
      </c>
      <c r="U63" t="s">
        <v>8308</v>
      </c>
      <c r="V63" t="s">
        <v>8310</v>
      </c>
    </row>
    <row r="64" spans="1:22" ht="43.2">
      <c r="A64" s="5">
        <f t="shared" si="0"/>
        <v>1.5473333333333332</v>
      </c>
      <c r="B64">
        <v>62</v>
      </c>
      <c r="C64" s="3" t="s">
        <v>64</v>
      </c>
      <c r="D64" s="3" t="s">
        <v>4173</v>
      </c>
      <c r="E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 s="22">
        <f t="shared" si="1"/>
        <v>41431.605983796289</v>
      </c>
      <c r="L64">
        <v>1360177878</v>
      </c>
      <c r="M64" s="22">
        <f t="shared" si="2"/>
        <v>41409.605983796289</v>
      </c>
      <c r="N64" s="22" t="s">
        <v>8427</v>
      </c>
      <c r="O64" s="24">
        <f t="shared" si="3"/>
        <v>2013</v>
      </c>
      <c r="P64" t="b">
        <v>0</v>
      </c>
      <c r="Q64">
        <v>48</v>
      </c>
      <c r="R64" t="b">
        <v>1</v>
      </c>
      <c r="S64" t="s">
        <v>8266</v>
      </c>
      <c r="T64" s="7">
        <f>F64/Q64</f>
        <v>96.708333333333329</v>
      </c>
      <c r="U64" t="s">
        <v>8308</v>
      </c>
      <c r="V64" t="s">
        <v>8310</v>
      </c>
    </row>
    <row r="65" spans="1:22" ht="43.2">
      <c r="A65" s="5">
        <f t="shared" si="0"/>
        <v>1.1351849999999999</v>
      </c>
      <c r="B65">
        <v>63</v>
      </c>
      <c r="C65" s="3" t="s">
        <v>65</v>
      </c>
      <c r="D65" s="3" t="s">
        <v>4174</v>
      </c>
      <c r="E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 s="22">
        <f t="shared" si="1"/>
        <v>41336.591180555552</v>
      </c>
      <c r="L65">
        <v>1386194013</v>
      </c>
      <c r="M65" s="22">
        <f t="shared" si="2"/>
        <v>41311.591180555552</v>
      </c>
      <c r="N65" s="22" t="s">
        <v>8428</v>
      </c>
      <c r="O65" s="24">
        <f t="shared" si="3"/>
        <v>2013</v>
      </c>
      <c r="P65" t="b">
        <v>0</v>
      </c>
      <c r="Q65">
        <v>64</v>
      </c>
      <c r="R65" t="b">
        <v>1</v>
      </c>
      <c r="S65" t="s">
        <v>8266</v>
      </c>
      <c r="T65" s="7">
        <f>F65/Q65</f>
        <v>35.474531249999998</v>
      </c>
      <c r="U65" t="s">
        <v>8308</v>
      </c>
      <c r="V65" t="s">
        <v>8310</v>
      </c>
    </row>
    <row r="66" spans="1:22" ht="43.2">
      <c r="A66" s="5">
        <f t="shared" si="0"/>
        <v>1.7333333333333334</v>
      </c>
      <c r="B66">
        <v>64</v>
      </c>
      <c r="C66" s="3" t="s">
        <v>66</v>
      </c>
      <c r="D66" s="3" t="s">
        <v>4175</v>
      </c>
      <c r="E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 s="22">
        <f t="shared" si="1"/>
        <v>41635.999305555553</v>
      </c>
      <c r="L66">
        <v>1370651181</v>
      </c>
      <c r="M66" s="22">
        <f t="shared" si="2"/>
        <v>41612.703854166662</v>
      </c>
      <c r="N66" s="22" t="s">
        <v>8429</v>
      </c>
      <c r="O66" s="24">
        <f t="shared" si="3"/>
        <v>2013</v>
      </c>
      <c r="P66" t="b">
        <v>0</v>
      </c>
      <c r="Q66">
        <v>24</v>
      </c>
      <c r="R66" t="b">
        <v>1</v>
      </c>
      <c r="S66" t="s">
        <v>8266</v>
      </c>
      <c r="T66" s="7">
        <f>F66/Q66</f>
        <v>86.666666666666671</v>
      </c>
      <c r="U66" t="s">
        <v>8308</v>
      </c>
      <c r="V66" t="s">
        <v>8310</v>
      </c>
    </row>
    <row r="67" spans="1:22" ht="43.2">
      <c r="A67" s="5">
        <f t="shared" ref="A67:A130" si="4">F67/E67</f>
        <v>1.0752857142857142</v>
      </c>
      <c r="B67">
        <v>65</v>
      </c>
      <c r="C67" s="3" t="s">
        <v>67</v>
      </c>
      <c r="D67" s="3" t="s">
        <v>4176</v>
      </c>
      <c r="E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 s="22">
        <f t="shared" ref="K67:K130" si="5">(J66/86400)+25569+(-5/24)</f>
        <v>41462.809965277775</v>
      </c>
      <c r="L67">
        <v>1405453354</v>
      </c>
      <c r="M67" s="22">
        <f t="shared" ref="M67:M130" si="6">(L66/86400)+25569+(-5/24)</f>
        <v>41432.809965277775</v>
      </c>
      <c r="N67" s="22" t="s">
        <v>8430</v>
      </c>
      <c r="O67" s="24">
        <f t="shared" si="3"/>
        <v>2013</v>
      </c>
      <c r="P67" t="b">
        <v>0</v>
      </c>
      <c r="Q67">
        <v>57</v>
      </c>
      <c r="R67" t="b">
        <v>1</v>
      </c>
      <c r="S67" t="s">
        <v>8266</v>
      </c>
      <c r="T67" s="7">
        <f>F67/Q67</f>
        <v>132.05263157894737</v>
      </c>
      <c r="U67" t="s">
        <v>8308</v>
      </c>
      <c r="V67" t="s">
        <v>8310</v>
      </c>
    </row>
    <row r="68" spans="1:22" ht="28.8">
      <c r="A68" s="5">
        <f t="shared" si="4"/>
        <v>1.1859999999999999</v>
      </c>
      <c r="B68">
        <v>66</v>
      </c>
      <c r="C68" s="3" t="s">
        <v>68</v>
      </c>
      <c r="D68" s="3" t="s">
        <v>4177</v>
      </c>
      <c r="E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 s="22">
        <f t="shared" si="5"/>
        <v>41862.040972222218</v>
      </c>
      <c r="L68">
        <v>1466281420</v>
      </c>
      <c r="M68" s="22">
        <f t="shared" si="6"/>
        <v>41835.612893518519</v>
      </c>
      <c r="N68" s="22" t="s">
        <v>8431</v>
      </c>
      <c r="O68" s="24">
        <f t="shared" ref="O68:O131" si="7">YEAR(N68)</f>
        <v>2014</v>
      </c>
      <c r="P68" t="b">
        <v>0</v>
      </c>
      <c r="Q68">
        <v>26</v>
      </c>
      <c r="R68" t="b">
        <v>1</v>
      </c>
      <c r="S68" t="s">
        <v>8266</v>
      </c>
      <c r="T68" s="7">
        <f>F68/Q68</f>
        <v>91.230769230769226</v>
      </c>
      <c r="U68" t="s">
        <v>8308</v>
      </c>
      <c r="V68" t="s">
        <v>8310</v>
      </c>
    </row>
    <row r="69" spans="1:22" ht="43.2">
      <c r="A69" s="5">
        <f t="shared" si="4"/>
        <v>1.1625000000000001</v>
      </c>
      <c r="B69">
        <v>67</v>
      </c>
      <c r="C69" s="3" t="s">
        <v>69</v>
      </c>
      <c r="D69" s="3" t="s">
        <v>4178</v>
      </c>
      <c r="E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 s="22">
        <f t="shared" si="5"/>
        <v>42569.641435185178</v>
      </c>
      <c r="L69">
        <v>1339768804</v>
      </c>
      <c r="M69" s="22">
        <f t="shared" si="6"/>
        <v>42539.641435185178</v>
      </c>
      <c r="N69" s="22" t="s">
        <v>8432</v>
      </c>
      <c r="O69" s="24">
        <f t="shared" si="7"/>
        <v>2016</v>
      </c>
      <c r="P69" t="b">
        <v>0</v>
      </c>
      <c r="Q69">
        <v>20</v>
      </c>
      <c r="R69" t="b">
        <v>1</v>
      </c>
      <c r="S69" t="s">
        <v>8266</v>
      </c>
      <c r="T69" s="7">
        <f>F69/Q69</f>
        <v>116.25</v>
      </c>
      <c r="U69" t="s">
        <v>8308</v>
      </c>
      <c r="V69" t="s">
        <v>8310</v>
      </c>
    </row>
    <row r="70" spans="1:22" ht="57.6">
      <c r="A70" s="5">
        <f t="shared" si="4"/>
        <v>1.2716666666666667</v>
      </c>
      <c r="B70">
        <v>68</v>
      </c>
      <c r="C70" s="3" t="s">
        <v>70</v>
      </c>
      <c r="D70" s="3" t="s">
        <v>4179</v>
      </c>
      <c r="E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 s="22">
        <f t="shared" si="5"/>
        <v>41105.375046296293</v>
      </c>
      <c r="L70">
        <v>1390570791</v>
      </c>
      <c r="M70" s="22">
        <f t="shared" si="6"/>
        <v>41075.375046296293</v>
      </c>
      <c r="N70" s="22" t="s">
        <v>8433</v>
      </c>
      <c r="O70" s="24">
        <f t="shared" si="7"/>
        <v>2012</v>
      </c>
      <c r="P70" t="b">
        <v>0</v>
      </c>
      <c r="Q70">
        <v>36</v>
      </c>
      <c r="R70" t="b">
        <v>1</v>
      </c>
      <c r="S70" t="s">
        <v>8266</v>
      </c>
      <c r="T70" s="7">
        <f>F70/Q70</f>
        <v>21.194444444444443</v>
      </c>
      <c r="U70" t="s">
        <v>8308</v>
      </c>
      <c r="V70" t="s">
        <v>8310</v>
      </c>
    </row>
    <row r="71" spans="1:22" ht="43.2">
      <c r="A71" s="5">
        <f t="shared" si="4"/>
        <v>1.109423</v>
      </c>
      <c r="B71">
        <v>69</v>
      </c>
      <c r="C71" s="3" t="s">
        <v>71</v>
      </c>
      <c r="D71" s="3" t="s">
        <v>4180</v>
      </c>
      <c r="E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 s="22">
        <f t="shared" si="5"/>
        <v>41693.36100694444</v>
      </c>
      <c r="L71">
        <v>1314765025</v>
      </c>
      <c r="M71" s="22">
        <f t="shared" si="6"/>
        <v>41663.36100694444</v>
      </c>
      <c r="N71" s="22" t="s">
        <v>8434</v>
      </c>
      <c r="O71" s="24">
        <f t="shared" si="7"/>
        <v>2014</v>
      </c>
      <c r="P71" t="b">
        <v>0</v>
      </c>
      <c r="Q71">
        <v>178</v>
      </c>
      <c r="R71" t="b">
        <v>1</v>
      </c>
      <c r="S71" t="s">
        <v>8266</v>
      </c>
      <c r="T71" s="7">
        <f>F71/Q71</f>
        <v>62.327134831460668</v>
      </c>
      <c r="U71" t="s">
        <v>8308</v>
      </c>
      <c r="V71" t="s">
        <v>8310</v>
      </c>
    </row>
    <row r="72" spans="1:22" ht="43.2">
      <c r="A72" s="5">
        <f t="shared" si="4"/>
        <v>1.272</v>
      </c>
      <c r="B72">
        <v>70</v>
      </c>
      <c r="C72" s="3" t="s">
        <v>72</v>
      </c>
      <c r="D72" s="3" t="s">
        <v>4181</v>
      </c>
      <c r="E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 s="22">
        <f t="shared" si="5"/>
        <v>40818.082638888889</v>
      </c>
      <c r="L72">
        <v>1309987845</v>
      </c>
      <c r="M72" s="22">
        <f t="shared" si="6"/>
        <v>40785.979456018518</v>
      </c>
      <c r="N72" s="22" t="s">
        <v>8435</v>
      </c>
      <c r="O72" s="24">
        <f t="shared" si="7"/>
        <v>2011</v>
      </c>
      <c r="P72" t="b">
        <v>0</v>
      </c>
      <c r="Q72">
        <v>17</v>
      </c>
      <c r="R72" t="b">
        <v>1</v>
      </c>
      <c r="S72" t="s">
        <v>8266</v>
      </c>
      <c r="T72" s="7">
        <f>F72/Q72</f>
        <v>37.411764705882355</v>
      </c>
      <c r="U72" t="s">
        <v>8308</v>
      </c>
      <c r="V72" t="s">
        <v>8310</v>
      </c>
    </row>
    <row r="73" spans="1:22" ht="43.2">
      <c r="A73" s="5">
        <f t="shared" si="4"/>
        <v>1.2394444444444443</v>
      </c>
      <c r="B73">
        <v>71</v>
      </c>
      <c r="C73" s="3" t="s">
        <v>73</v>
      </c>
      <c r="D73" s="3" t="s">
        <v>4182</v>
      </c>
      <c r="E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 s="22">
        <f t="shared" si="5"/>
        <v>40790.688020833331</v>
      </c>
      <c r="L73">
        <v>1333002657</v>
      </c>
      <c r="M73" s="22">
        <f t="shared" si="6"/>
        <v>40730.688020833331</v>
      </c>
      <c r="N73" s="22" t="s">
        <v>8436</v>
      </c>
      <c r="O73" s="24">
        <f t="shared" si="7"/>
        <v>2011</v>
      </c>
      <c r="P73" t="b">
        <v>0</v>
      </c>
      <c r="Q73">
        <v>32</v>
      </c>
      <c r="R73" t="b">
        <v>1</v>
      </c>
      <c r="S73" t="s">
        <v>8266</v>
      </c>
      <c r="T73" s="7">
        <f>F73/Q73</f>
        <v>69.71875</v>
      </c>
      <c r="U73" t="s">
        <v>8308</v>
      </c>
      <c r="V73" t="s">
        <v>8310</v>
      </c>
    </row>
    <row r="74" spans="1:22" ht="43.2">
      <c r="A74" s="5">
        <f t="shared" si="4"/>
        <v>1.084090909090909</v>
      </c>
      <c r="B74">
        <v>72</v>
      </c>
      <c r="C74" s="3" t="s">
        <v>74</v>
      </c>
      <c r="D74" s="3" t="s">
        <v>4183</v>
      </c>
      <c r="E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 s="22">
        <f t="shared" si="5"/>
        <v>41057.063159722216</v>
      </c>
      <c r="L74">
        <v>1351210481</v>
      </c>
      <c r="M74" s="22">
        <f t="shared" si="6"/>
        <v>40997.063159722216</v>
      </c>
      <c r="N74" s="22" t="s">
        <v>8437</v>
      </c>
      <c r="O74" s="24">
        <f t="shared" si="7"/>
        <v>2012</v>
      </c>
      <c r="P74" t="b">
        <v>0</v>
      </c>
      <c r="Q74">
        <v>41</v>
      </c>
      <c r="R74" t="b">
        <v>1</v>
      </c>
      <c r="S74" t="s">
        <v>8266</v>
      </c>
      <c r="T74" s="7">
        <f>F74/Q74</f>
        <v>58.170731707317074</v>
      </c>
      <c r="U74" t="s">
        <v>8308</v>
      </c>
      <c r="V74" t="s">
        <v>8310</v>
      </c>
    </row>
    <row r="75" spans="1:22" ht="43.2">
      <c r="A75" s="5">
        <f t="shared" si="4"/>
        <v>1</v>
      </c>
      <c r="B75">
        <v>73</v>
      </c>
      <c r="C75" s="3" t="s">
        <v>75</v>
      </c>
      <c r="D75" s="3" t="s">
        <v>4184</v>
      </c>
      <c r="E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 s="22">
        <f t="shared" si="5"/>
        <v>41227.791666666664</v>
      </c>
      <c r="L75">
        <v>1297620584</v>
      </c>
      <c r="M75" s="22">
        <f t="shared" si="6"/>
        <v>41207.801863425928</v>
      </c>
      <c r="N75" s="22" t="s">
        <v>8438</v>
      </c>
      <c r="O75" s="24">
        <f t="shared" si="7"/>
        <v>2012</v>
      </c>
      <c r="P75" t="b">
        <v>0</v>
      </c>
      <c r="Q75">
        <v>18</v>
      </c>
      <c r="R75" t="b">
        <v>1</v>
      </c>
      <c r="S75" t="s">
        <v>8266</v>
      </c>
      <c r="T75" s="7">
        <f>F75/Q75</f>
        <v>50</v>
      </c>
      <c r="U75" t="s">
        <v>8308</v>
      </c>
      <c r="V75" t="s">
        <v>8310</v>
      </c>
    </row>
    <row r="76" spans="1:22" ht="43.2">
      <c r="A76" s="5">
        <f t="shared" si="4"/>
        <v>1.1293199999999999</v>
      </c>
      <c r="B76">
        <v>74</v>
      </c>
      <c r="C76" s="3" t="s">
        <v>76</v>
      </c>
      <c r="D76" s="3" t="s">
        <v>4185</v>
      </c>
      <c r="E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 s="22">
        <f t="shared" si="5"/>
        <v>40665.957638888889</v>
      </c>
      <c r="L76">
        <v>1450784495</v>
      </c>
      <c r="M76" s="22">
        <f t="shared" si="6"/>
        <v>40587.548425925925</v>
      </c>
      <c r="N76" s="22" t="s">
        <v>8439</v>
      </c>
      <c r="O76" s="24">
        <f t="shared" si="7"/>
        <v>2011</v>
      </c>
      <c r="P76" t="b">
        <v>0</v>
      </c>
      <c r="Q76">
        <v>29</v>
      </c>
      <c r="R76" t="b">
        <v>1</v>
      </c>
      <c r="S76" t="s">
        <v>8266</v>
      </c>
      <c r="T76" s="7">
        <f>F76/Q76</f>
        <v>19.471034482758618</v>
      </c>
      <c r="U76" t="s">
        <v>8308</v>
      </c>
      <c r="V76" t="s">
        <v>8310</v>
      </c>
    </row>
    <row r="77" spans="1:22" ht="43.2">
      <c r="A77" s="5">
        <f t="shared" si="4"/>
        <v>1.1542857142857144</v>
      </c>
      <c r="B77">
        <v>75</v>
      </c>
      <c r="C77" s="3" t="s">
        <v>77</v>
      </c>
      <c r="D77" s="3" t="s">
        <v>4186</v>
      </c>
      <c r="E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 s="22">
        <f t="shared" si="5"/>
        <v>42390.278877314813</v>
      </c>
      <c r="L77">
        <v>1364101272</v>
      </c>
      <c r="M77" s="22">
        <f t="shared" si="6"/>
        <v>42360.278877314813</v>
      </c>
      <c r="N77" s="22" t="s">
        <v>8440</v>
      </c>
      <c r="O77" s="24">
        <f t="shared" si="7"/>
        <v>2015</v>
      </c>
      <c r="P77" t="b">
        <v>0</v>
      </c>
      <c r="Q77">
        <v>47</v>
      </c>
      <c r="R77" t="b">
        <v>1</v>
      </c>
      <c r="S77" t="s">
        <v>8266</v>
      </c>
      <c r="T77" s="7">
        <f>F77/Q77</f>
        <v>85.957446808510639</v>
      </c>
      <c r="U77" t="s">
        <v>8308</v>
      </c>
      <c r="V77" t="s">
        <v>8310</v>
      </c>
    </row>
    <row r="78" spans="1:22" ht="43.2">
      <c r="A78" s="5">
        <f t="shared" si="4"/>
        <v>1.5333333333333334</v>
      </c>
      <c r="B78">
        <v>76</v>
      </c>
      <c r="C78" s="3" t="s">
        <v>78</v>
      </c>
      <c r="D78" s="3" t="s">
        <v>4187</v>
      </c>
      <c r="E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 s="22">
        <f t="shared" si="5"/>
        <v>41387.000833333332</v>
      </c>
      <c r="L78">
        <v>1319819758</v>
      </c>
      <c r="M78" s="22">
        <f t="shared" si="6"/>
        <v>41357.000833333332</v>
      </c>
      <c r="N78" s="22" t="s">
        <v>8441</v>
      </c>
      <c r="O78" s="24">
        <f t="shared" si="7"/>
        <v>2013</v>
      </c>
      <c r="P78" t="b">
        <v>0</v>
      </c>
      <c r="Q78">
        <v>15</v>
      </c>
      <c r="R78" t="b">
        <v>1</v>
      </c>
      <c r="S78" t="s">
        <v>8266</v>
      </c>
      <c r="T78" s="7">
        <f>F78/Q78</f>
        <v>30.666666666666668</v>
      </c>
      <c r="U78" t="s">
        <v>8308</v>
      </c>
      <c r="V78" t="s">
        <v>8310</v>
      </c>
    </row>
    <row r="79" spans="1:22" ht="43.2">
      <c r="A79" s="5">
        <f t="shared" si="4"/>
        <v>3.9249999999999998</v>
      </c>
      <c r="B79">
        <v>77</v>
      </c>
      <c r="C79" s="3" t="s">
        <v>79</v>
      </c>
      <c r="D79" s="3" t="s">
        <v>4188</v>
      </c>
      <c r="E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 s="22">
        <f t="shared" si="5"/>
        <v>40904.524976851848</v>
      </c>
      <c r="L79">
        <v>1332991717</v>
      </c>
      <c r="M79" s="22">
        <f t="shared" si="6"/>
        <v>40844.483310185184</v>
      </c>
      <c r="N79" s="22" t="s">
        <v>8442</v>
      </c>
      <c r="O79" s="24">
        <f t="shared" si="7"/>
        <v>2011</v>
      </c>
      <c r="P79" t="b">
        <v>0</v>
      </c>
      <c r="Q79">
        <v>26</v>
      </c>
      <c r="R79" t="b">
        <v>1</v>
      </c>
      <c r="S79" t="s">
        <v>8266</v>
      </c>
      <c r="T79" s="7">
        <f>F79/Q79</f>
        <v>60.384615384615387</v>
      </c>
      <c r="U79" t="s">
        <v>8308</v>
      </c>
      <c r="V79" t="s">
        <v>8310</v>
      </c>
    </row>
    <row r="80" spans="1:22" ht="86.4">
      <c r="A80" s="5">
        <f t="shared" si="4"/>
        <v>27.02</v>
      </c>
      <c r="B80">
        <v>78</v>
      </c>
      <c r="C80" s="3" t="s">
        <v>80</v>
      </c>
      <c r="D80" s="3" t="s">
        <v>4189</v>
      </c>
      <c r="E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 s="22">
        <f t="shared" si="5"/>
        <v>41049.915972222218</v>
      </c>
      <c r="L80">
        <v>1471887121</v>
      </c>
      <c r="M80" s="22">
        <f t="shared" si="6"/>
        <v>40996.936539351846</v>
      </c>
      <c r="N80" s="22" t="s">
        <v>8443</v>
      </c>
      <c r="O80" s="24">
        <f t="shared" si="7"/>
        <v>2012</v>
      </c>
      <c r="P80" t="b">
        <v>0</v>
      </c>
      <c r="Q80">
        <v>35</v>
      </c>
      <c r="R80" t="b">
        <v>1</v>
      </c>
      <c r="S80" t="s">
        <v>8266</v>
      </c>
      <c r="T80" s="7">
        <f>F80/Q80</f>
        <v>38.6</v>
      </c>
      <c r="U80" t="s">
        <v>8308</v>
      </c>
      <c r="V80" t="s">
        <v>8310</v>
      </c>
    </row>
    <row r="81" spans="1:22" ht="43.2">
      <c r="A81" s="5">
        <f t="shared" si="4"/>
        <v>1.27</v>
      </c>
      <c r="B81">
        <v>79</v>
      </c>
      <c r="C81" s="3" t="s">
        <v>81</v>
      </c>
      <c r="D81" s="3" t="s">
        <v>4190</v>
      </c>
      <c r="E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 s="22">
        <f t="shared" si="5"/>
        <v>42614.522233796299</v>
      </c>
      <c r="L81">
        <v>1395859093</v>
      </c>
      <c r="M81" s="22">
        <f t="shared" si="6"/>
        <v>42604.522233796299</v>
      </c>
      <c r="N81" s="22" t="s">
        <v>8444</v>
      </c>
      <c r="O81" s="24">
        <f t="shared" si="7"/>
        <v>2016</v>
      </c>
      <c r="P81" t="b">
        <v>0</v>
      </c>
      <c r="Q81">
        <v>41</v>
      </c>
      <c r="R81" t="b">
        <v>1</v>
      </c>
      <c r="S81" t="s">
        <v>8266</v>
      </c>
      <c r="T81" s="7">
        <f>F81/Q81</f>
        <v>40.268292682926827</v>
      </c>
      <c r="U81" t="s">
        <v>8308</v>
      </c>
      <c r="V81" t="s">
        <v>8310</v>
      </c>
    </row>
    <row r="82" spans="1:22" ht="43.2">
      <c r="A82" s="5">
        <f t="shared" si="4"/>
        <v>1.0725</v>
      </c>
      <c r="B82">
        <v>80</v>
      </c>
      <c r="C82" s="3" t="s">
        <v>82</v>
      </c>
      <c r="D82" s="3" t="s">
        <v>4191</v>
      </c>
      <c r="E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 s="22">
        <f t="shared" si="5"/>
        <v>41754.568206018514</v>
      </c>
      <c r="L82">
        <v>1383616856</v>
      </c>
      <c r="M82" s="22">
        <f t="shared" si="6"/>
        <v>41724.568206018514</v>
      </c>
      <c r="N82" s="22" t="s">
        <v>8445</v>
      </c>
      <c r="O82" s="24">
        <f t="shared" si="7"/>
        <v>2014</v>
      </c>
      <c r="P82" t="b">
        <v>0</v>
      </c>
      <c r="Q82">
        <v>47</v>
      </c>
      <c r="R82" t="b">
        <v>1</v>
      </c>
      <c r="S82" t="s">
        <v>8266</v>
      </c>
      <c r="T82" s="7">
        <f>F82/Q82</f>
        <v>273.82978723404256</v>
      </c>
      <c r="U82" t="s">
        <v>8308</v>
      </c>
      <c r="V82" t="s">
        <v>8310</v>
      </c>
    </row>
    <row r="83" spans="1:22" ht="43.2">
      <c r="A83" s="5">
        <f t="shared" si="4"/>
        <v>1.98</v>
      </c>
      <c r="B83">
        <v>81</v>
      </c>
      <c r="C83" s="3" t="s">
        <v>83</v>
      </c>
      <c r="D83" s="3" t="s">
        <v>4192</v>
      </c>
      <c r="E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 s="22">
        <f t="shared" si="5"/>
        <v>41617.875648148147</v>
      </c>
      <c r="L83">
        <v>1341892127</v>
      </c>
      <c r="M83" s="22">
        <f t="shared" si="6"/>
        <v>41582.875648148147</v>
      </c>
      <c r="N83" s="22" t="s">
        <v>8446</v>
      </c>
      <c r="O83" s="24">
        <f t="shared" si="7"/>
        <v>2013</v>
      </c>
      <c r="P83" t="b">
        <v>0</v>
      </c>
      <c r="Q83">
        <v>28</v>
      </c>
      <c r="R83" t="b">
        <v>1</v>
      </c>
      <c r="S83" t="s">
        <v>8266</v>
      </c>
      <c r="T83" s="7">
        <f>F83/Q83</f>
        <v>53.035714285714285</v>
      </c>
      <c r="U83" t="s">
        <v>8308</v>
      </c>
      <c r="V83" t="s">
        <v>8310</v>
      </c>
    </row>
    <row r="84" spans="1:22" ht="43.2">
      <c r="A84" s="5">
        <f t="shared" si="4"/>
        <v>1.0001249999999999</v>
      </c>
      <c r="B84">
        <v>82</v>
      </c>
      <c r="C84" s="3" t="s">
        <v>84</v>
      </c>
      <c r="D84" s="3" t="s">
        <v>4193</v>
      </c>
      <c r="E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 s="22">
        <f t="shared" si="5"/>
        <v>41103.918055555558</v>
      </c>
      <c r="L84">
        <v>1315597261</v>
      </c>
      <c r="M84" s="22">
        <f t="shared" si="6"/>
        <v>41099.950543981475</v>
      </c>
      <c r="N84" s="22" t="s">
        <v>8447</v>
      </c>
      <c r="O84" s="24">
        <f t="shared" si="7"/>
        <v>2012</v>
      </c>
      <c r="P84" t="b">
        <v>0</v>
      </c>
      <c r="Q84">
        <v>100</v>
      </c>
      <c r="R84" t="b">
        <v>1</v>
      </c>
      <c r="S84" t="s">
        <v>8266</v>
      </c>
      <c r="T84" s="7">
        <f>F84/Q84</f>
        <v>40.005000000000003</v>
      </c>
      <c r="U84" t="s">
        <v>8308</v>
      </c>
      <c r="V84" t="s">
        <v>8310</v>
      </c>
    </row>
    <row r="85" spans="1:22" ht="43.2">
      <c r="A85" s="5">
        <f t="shared" si="4"/>
        <v>1.0249999999999999</v>
      </c>
      <c r="B85">
        <v>83</v>
      </c>
      <c r="C85" s="3" t="s">
        <v>85</v>
      </c>
      <c r="D85" s="3" t="s">
        <v>4194</v>
      </c>
      <c r="E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 s="22">
        <f t="shared" si="5"/>
        <v>40825.611817129626</v>
      </c>
      <c r="L85">
        <v>1423320389</v>
      </c>
      <c r="M85" s="22">
        <f t="shared" si="6"/>
        <v>40795.611817129626</v>
      </c>
      <c r="N85" s="22" t="s">
        <v>8448</v>
      </c>
      <c r="O85" s="24">
        <f t="shared" si="7"/>
        <v>2011</v>
      </c>
      <c r="P85" t="b">
        <v>0</v>
      </c>
      <c r="Q85">
        <v>13</v>
      </c>
      <c r="R85" t="b">
        <v>1</v>
      </c>
      <c r="S85" t="s">
        <v>8266</v>
      </c>
      <c r="T85" s="7">
        <f>F85/Q85</f>
        <v>15.76923076923077</v>
      </c>
      <c r="U85" t="s">
        <v>8308</v>
      </c>
      <c r="V85" t="s">
        <v>8310</v>
      </c>
    </row>
    <row r="86" spans="1:22" ht="43.2">
      <c r="A86" s="5">
        <f t="shared" si="4"/>
        <v>1</v>
      </c>
      <c r="B86">
        <v>84</v>
      </c>
      <c r="C86" s="3" t="s">
        <v>86</v>
      </c>
      <c r="D86" s="3" t="s">
        <v>4195</v>
      </c>
      <c r="E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 s="22">
        <f t="shared" si="5"/>
        <v>42057.270833333336</v>
      </c>
      <c r="L86">
        <v>1302891086</v>
      </c>
      <c r="M86" s="22">
        <f t="shared" si="6"/>
        <v>42042.407280092586</v>
      </c>
      <c r="N86" s="22" t="s">
        <v>8449</v>
      </c>
      <c r="O86" s="24">
        <f t="shared" si="7"/>
        <v>2015</v>
      </c>
      <c r="P86" t="b">
        <v>0</v>
      </c>
      <c r="Q86">
        <v>7</v>
      </c>
      <c r="R86" t="b">
        <v>1</v>
      </c>
      <c r="S86" t="s">
        <v>8266</v>
      </c>
      <c r="T86" s="7">
        <f>F86/Q86</f>
        <v>71.428571428571431</v>
      </c>
      <c r="U86" t="s">
        <v>8308</v>
      </c>
      <c r="V86" t="s">
        <v>8310</v>
      </c>
    </row>
    <row r="87" spans="1:22" ht="43.2">
      <c r="A87" s="5">
        <f t="shared" si="4"/>
        <v>1.2549999999999999</v>
      </c>
      <c r="B87">
        <v>85</v>
      </c>
      <c r="C87" s="3" t="s">
        <v>87</v>
      </c>
      <c r="D87" s="3" t="s">
        <v>4196</v>
      </c>
      <c r="E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 s="22">
        <f t="shared" si="5"/>
        <v>40678.54960648148</v>
      </c>
      <c r="L87">
        <v>1314154837</v>
      </c>
      <c r="M87" s="22">
        <f t="shared" si="6"/>
        <v>40648.54960648148</v>
      </c>
      <c r="N87" s="22" t="s">
        <v>8450</v>
      </c>
      <c r="O87" s="24">
        <f t="shared" si="7"/>
        <v>2011</v>
      </c>
      <c r="P87" t="b">
        <v>0</v>
      </c>
      <c r="Q87">
        <v>21</v>
      </c>
      <c r="R87" t="b">
        <v>1</v>
      </c>
      <c r="S87" t="s">
        <v>8266</v>
      </c>
      <c r="T87" s="7">
        <f>F87/Q87</f>
        <v>71.714285714285708</v>
      </c>
      <c r="U87" t="s">
        <v>8308</v>
      </c>
      <c r="V87" t="s">
        <v>8310</v>
      </c>
    </row>
    <row r="88" spans="1:22" ht="57.6">
      <c r="A88" s="5">
        <f t="shared" si="4"/>
        <v>1.0646666666666667</v>
      </c>
      <c r="B88">
        <v>86</v>
      </c>
      <c r="C88" s="3" t="s">
        <v>88</v>
      </c>
      <c r="D88" s="3" t="s">
        <v>4197</v>
      </c>
      <c r="E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 s="22">
        <f t="shared" si="5"/>
        <v>40808.917094907403</v>
      </c>
      <c r="L88">
        <v>1444828845</v>
      </c>
      <c r="M88" s="22">
        <f t="shared" si="6"/>
        <v>40778.917094907403</v>
      </c>
      <c r="N88" s="22" t="s">
        <v>8451</v>
      </c>
      <c r="O88" s="24">
        <f t="shared" si="7"/>
        <v>2011</v>
      </c>
      <c r="P88" t="b">
        <v>0</v>
      </c>
      <c r="Q88">
        <v>17</v>
      </c>
      <c r="R88" t="b">
        <v>1</v>
      </c>
      <c r="S88" t="s">
        <v>8266</v>
      </c>
      <c r="T88" s="7">
        <f>F88/Q88</f>
        <v>375.76470588235293</v>
      </c>
      <c r="U88" t="s">
        <v>8308</v>
      </c>
      <c r="V88" t="s">
        <v>8310</v>
      </c>
    </row>
    <row r="89" spans="1:22" ht="43.2">
      <c r="A89" s="5">
        <f t="shared" si="4"/>
        <v>1.046</v>
      </c>
      <c r="B89">
        <v>87</v>
      </c>
      <c r="C89" s="3" t="s">
        <v>89</v>
      </c>
      <c r="D89" s="3" t="s">
        <v>4198</v>
      </c>
      <c r="E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 s="22">
        <f t="shared" si="5"/>
        <v>42365.389409722215</v>
      </c>
      <c r="L89">
        <v>1274705803</v>
      </c>
      <c r="M89" s="22">
        <f t="shared" si="6"/>
        <v>42291.347743055558</v>
      </c>
      <c r="N89" s="22" t="s">
        <v>8452</v>
      </c>
      <c r="O89" s="24">
        <f t="shared" si="7"/>
        <v>2015</v>
      </c>
      <c r="P89" t="b">
        <v>0</v>
      </c>
      <c r="Q89">
        <v>25</v>
      </c>
      <c r="R89" t="b">
        <v>1</v>
      </c>
      <c r="S89" t="s">
        <v>8266</v>
      </c>
      <c r="T89" s="7">
        <f>F89/Q89</f>
        <v>104.6</v>
      </c>
      <c r="U89" t="s">
        <v>8308</v>
      </c>
      <c r="V89" t="s">
        <v>8310</v>
      </c>
    </row>
    <row r="90" spans="1:22" ht="43.2">
      <c r="A90" s="5">
        <f t="shared" si="4"/>
        <v>1.0285714285714285</v>
      </c>
      <c r="B90">
        <v>88</v>
      </c>
      <c r="C90" s="3" t="s">
        <v>90</v>
      </c>
      <c r="D90" s="3" t="s">
        <v>4199</v>
      </c>
      <c r="E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 s="22">
        <f t="shared" si="5"/>
        <v>40331.861805555549</v>
      </c>
      <c r="L90">
        <v>1401205731</v>
      </c>
      <c r="M90" s="22">
        <f t="shared" si="6"/>
        <v>40322.331053240741</v>
      </c>
      <c r="N90" s="22" t="s">
        <v>8453</v>
      </c>
      <c r="O90" s="24">
        <f t="shared" si="7"/>
        <v>2010</v>
      </c>
      <c r="P90" t="b">
        <v>0</v>
      </c>
      <c r="Q90">
        <v>60</v>
      </c>
      <c r="R90" t="b">
        <v>1</v>
      </c>
      <c r="S90" t="s">
        <v>8266</v>
      </c>
      <c r="T90" s="7">
        <f>F90/Q90</f>
        <v>60</v>
      </c>
      <c r="U90" t="s">
        <v>8308</v>
      </c>
      <c r="V90" t="s">
        <v>8310</v>
      </c>
    </row>
    <row r="91" spans="1:22" ht="43.2">
      <c r="A91" s="5">
        <f t="shared" si="4"/>
        <v>1.1506666666666667</v>
      </c>
      <c r="B91">
        <v>89</v>
      </c>
      <c r="C91" s="3" t="s">
        <v>91</v>
      </c>
      <c r="D91" s="3" t="s">
        <v>4200</v>
      </c>
      <c r="E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 s="22">
        <f t="shared" si="5"/>
        <v>41812.450590277775</v>
      </c>
      <c r="L91">
        <v>1368036192</v>
      </c>
      <c r="M91" s="22">
        <f t="shared" si="6"/>
        <v>41786.450590277775</v>
      </c>
      <c r="N91" s="22" t="s">
        <v>8454</v>
      </c>
      <c r="O91" s="24">
        <f t="shared" si="7"/>
        <v>2014</v>
      </c>
      <c r="P91" t="b">
        <v>0</v>
      </c>
      <c r="Q91">
        <v>56</v>
      </c>
      <c r="R91" t="b">
        <v>1</v>
      </c>
      <c r="S91" t="s">
        <v>8266</v>
      </c>
      <c r="T91" s="7">
        <f>F91/Q91</f>
        <v>123.28571428571429</v>
      </c>
      <c r="U91" t="s">
        <v>8308</v>
      </c>
      <c r="V91" t="s">
        <v>8310</v>
      </c>
    </row>
    <row r="92" spans="1:22" ht="28.8">
      <c r="A92" s="5">
        <f t="shared" si="4"/>
        <v>1.004</v>
      </c>
      <c r="B92">
        <v>90</v>
      </c>
      <c r="C92" s="3" t="s">
        <v>92</v>
      </c>
      <c r="D92" s="3" t="s">
        <v>4201</v>
      </c>
      <c r="E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 s="22">
        <f t="shared" si="5"/>
        <v>41427.543888888882</v>
      </c>
      <c r="L92">
        <v>1307862499</v>
      </c>
      <c r="M92" s="22">
        <f t="shared" si="6"/>
        <v>41402.543888888882</v>
      </c>
      <c r="N92" s="22" t="s">
        <v>8455</v>
      </c>
      <c r="O92" s="24">
        <f t="shared" si="7"/>
        <v>2013</v>
      </c>
      <c r="P92" t="b">
        <v>0</v>
      </c>
      <c r="Q92">
        <v>16</v>
      </c>
      <c r="R92" t="b">
        <v>1</v>
      </c>
      <c r="S92" t="s">
        <v>8266</v>
      </c>
      <c r="T92" s="7">
        <f>F92/Q92</f>
        <v>31.375</v>
      </c>
      <c r="U92" t="s">
        <v>8308</v>
      </c>
      <c r="V92" t="s">
        <v>8310</v>
      </c>
    </row>
    <row r="93" spans="1:22" ht="43.2">
      <c r="A93" s="5">
        <f t="shared" si="4"/>
        <v>1.2</v>
      </c>
      <c r="B93">
        <v>91</v>
      </c>
      <c r="C93" s="3" t="s">
        <v>93</v>
      </c>
      <c r="D93" s="3" t="s">
        <v>4202</v>
      </c>
      <c r="E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 s="22">
        <f t="shared" si="5"/>
        <v>40736.089108796295</v>
      </c>
      <c r="L93">
        <v>1300354764</v>
      </c>
      <c r="M93" s="22">
        <f t="shared" si="6"/>
        <v>40706.089108796295</v>
      </c>
      <c r="N93" s="22" t="s">
        <v>8456</v>
      </c>
      <c r="O93" s="24">
        <f t="shared" si="7"/>
        <v>2011</v>
      </c>
      <c r="P93" t="b">
        <v>0</v>
      </c>
      <c r="Q93">
        <v>46</v>
      </c>
      <c r="R93" t="b">
        <v>1</v>
      </c>
      <c r="S93" t="s">
        <v>8266</v>
      </c>
      <c r="T93" s="7">
        <f>F93/Q93</f>
        <v>78.260869565217391</v>
      </c>
      <c r="U93" t="s">
        <v>8308</v>
      </c>
      <c r="V93" t="s">
        <v>8310</v>
      </c>
    </row>
    <row r="94" spans="1:22" ht="43.2">
      <c r="A94" s="5">
        <f t="shared" si="4"/>
        <v>1.052</v>
      </c>
      <c r="B94">
        <v>92</v>
      </c>
      <c r="C94" s="3" t="s">
        <v>94</v>
      </c>
      <c r="D94" s="3" t="s">
        <v>4203</v>
      </c>
      <c r="E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 s="22">
        <f t="shared" si="5"/>
        <v>40680.194027777776</v>
      </c>
      <c r="L94">
        <v>1481949983</v>
      </c>
      <c r="M94" s="22">
        <f t="shared" si="6"/>
        <v>40619.194027777776</v>
      </c>
      <c r="N94" s="22" t="s">
        <v>8457</v>
      </c>
      <c r="O94" s="24">
        <f t="shared" si="7"/>
        <v>2011</v>
      </c>
      <c r="P94" t="b">
        <v>0</v>
      </c>
      <c r="Q94">
        <v>43</v>
      </c>
      <c r="R94" t="b">
        <v>1</v>
      </c>
      <c r="S94" t="s">
        <v>8266</v>
      </c>
      <c r="T94" s="7">
        <f>F94/Q94</f>
        <v>122.32558139534883</v>
      </c>
      <c r="U94" t="s">
        <v>8308</v>
      </c>
      <c r="V94" t="s">
        <v>8310</v>
      </c>
    </row>
    <row r="95" spans="1:22" ht="57.6">
      <c r="A95" s="5">
        <f t="shared" si="4"/>
        <v>1.1060000000000001</v>
      </c>
      <c r="B95">
        <v>93</v>
      </c>
      <c r="C95" s="3" t="s">
        <v>95</v>
      </c>
      <c r="D95" s="3" t="s">
        <v>4204</v>
      </c>
      <c r="E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 s="22">
        <f t="shared" si="5"/>
        <v>42767.124999999993</v>
      </c>
      <c r="L95">
        <v>1338928537</v>
      </c>
      <c r="M95" s="22">
        <f t="shared" si="6"/>
        <v>42720.990543981483</v>
      </c>
      <c r="N95" s="22" t="s">
        <v>8458</v>
      </c>
      <c r="O95" s="24">
        <f t="shared" si="7"/>
        <v>2016</v>
      </c>
      <c r="P95" t="b">
        <v>0</v>
      </c>
      <c r="Q95">
        <v>15</v>
      </c>
      <c r="R95" t="b">
        <v>1</v>
      </c>
      <c r="S95" t="s">
        <v>8266</v>
      </c>
      <c r="T95" s="7">
        <f>F95/Q95</f>
        <v>73.733333333333334</v>
      </c>
      <c r="U95" t="s">
        <v>8308</v>
      </c>
      <c r="V95" t="s">
        <v>8310</v>
      </c>
    </row>
    <row r="96" spans="1:22" ht="43.2">
      <c r="A96" s="5">
        <f t="shared" si="4"/>
        <v>1.04</v>
      </c>
      <c r="B96">
        <v>94</v>
      </c>
      <c r="C96" s="3" t="s">
        <v>96</v>
      </c>
      <c r="D96" s="3" t="s">
        <v>4205</v>
      </c>
      <c r="E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 s="22">
        <f t="shared" si="5"/>
        <v>41093.666666666664</v>
      </c>
      <c r="L96">
        <v>1395162822</v>
      </c>
      <c r="M96" s="22">
        <f t="shared" si="6"/>
        <v>41065.649733796294</v>
      </c>
      <c r="N96" s="22" t="s">
        <v>8459</v>
      </c>
      <c r="O96" s="24">
        <f t="shared" si="7"/>
        <v>2012</v>
      </c>
      <c r="P96" t="b">
        <v>0</v>
      </c>
      <c r="Q96">
        <v>12</v>
      </c>
      <c r="R96" t="b">
        <v>1</v>
      </c>
      <c r="S96" t="s">
        <v>8266</v>
      </c>
      <c r="T96" s="7">
        <f>F96/Q96</f>
        <v>21.666666666666668</v>
      </c>
      <c r="U96" t="s">
        <v>8308</v>
      </c>
      <c r="V96" t="s">
        <v>8310</v>
      </c>
    </row>
    <row r="97" spans="1:22" ht="43.2">
      <c r="A97" s="5">
        <f t="shared" si="4"/>
        <v>1.3142857142857143</v>
      </c>
      <c r="B97">
        <v>95</v>
      </c>
      <c r="C97" s="3" t="s">
        <v>97</v>
      </c>
      <c r="D97" s="3" t="s">
        <v>4206</v>
      </c>
      <c r="E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 s="22">
        <f t="shared" si="5"/>
        <v>41736.509513888886</v>
      </c>
      <c r="L97">
        <v>1327622841</v>
      </c>
      <c r="M97" s="22">
        <f t="shared" si="6"/>
        <v>41716.509513888886</v>
      </c>
      <c r="N97" s="22" t="s">
        <v>8460</v>
      </c>
      <c r="O97" s="24">
        <f t="shared" si="7"/>
        <v>2014</v>
      </c>
      <c r="P97" t="b">
        <v>0</v>
      </c>
      <c r="Q97">
        <v>21</v>
      </c>
      <c r="R97" t="b">
        <v>1</v>
      </c>
      <c r="S97" t="s">
        <v>8266</v>
      </c>
      <c r="T97" s="7">
        <f>F97/Q97</f>
        <v>21.904761904761905</v>
      </c>
      <c r="U97" t="s">
        <v>8308</v>
      </c>
      <c r="V97" t="s">
        <v>8310</v>
      </c>
    </row>
    <row r="98" spans="1:22" ht="57.6">
      <c r="A98" s="5">
        <f t="shared" si="4"/>
        <v>1.1466666666666667</v>
      </c>
      <c r="B98">
        <v>96</v>
      </c>
      <c r="C98" s="3" t="s">
        <v>98</v>
      </c>
      <c r="D98" s="3" t="s">
        <v>4207</v>
      </c>
      <c r="E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 s="22">
        <f t="shared" si="5"/>
        <v>40964.796770833331</v>
      </c>
      <c r="L98">
        <v>1274889241</v>
      </c>
      <c r="M98" s="22">
        <f t="shared" si="6"/>
        <v>40934.796770833331</v>
      </c>
      <c r="N98" s="22" t="s">
        <v>8461</v>
      </c>
      <c r="O98" s="24">
        <f t="shared" si="7"/>
        <v>2012</v>
      </c>
      <c r="P98" t="b">
        <v>0</v>
      </c>
      <c r="Q98">
        <v>34</v>
      </c>
      <c r="R98" t="b">
        <v>1</v>
      </c>
      <c r="S98" t="s">
        <v>8266</v>
      </c>
      <c r="T98" s="7">
        <f>F98/Q98</f>
        <v>50.588235294117645</v>
      </c>
      <c r="U98" t="s">
        <v>8308</v>
      </c>
      <c r="V98" t="s">
        <v>8310</v>
      </c>
    </row>
    <row r="99" spans="1:22" ht="43.2">
      <c r="A99" s="5">
        <f t="shared" si="4"/>
        <v>1.0625</v>
      </c>
      <c r="B99">
        <v>97</v>
      </c>
      <c r="C99" s="3" t="s">
        <v>99</v>
      </c>
      <c r="D99" s="3" t="s">
        <v>4208</v>
      </c>
      <c r="E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 s="22">
        <f t="shared" si="5"/>
        <v>40390.916666666664</v>
      </c>
      <c r="L99">
        <v>1307848482</v>
      </c>
      <c r="M99" s="22">
        <f t="shared" si="6"/>
        <v>40324.45417824074</v>
      </c>
      <c r="N99" s="22" t="s">
        <v>8462</v>
      </c>
      <c r="O99" s="24">
        <f t="shared" si="7"/>
        <v>2010</v>
      </c>
      <c r="P99" t="b">
        <v>0</v>
      </c>
      <c r="Q99">
        <v>8</v>
      </c>
      <c r="R99" t="b">
        <v>1</v>
      </c>
      <c r="S99" t="s">
        <v>8266</v>
      </c>
      <c r="T99" s="7">
        <f>F99/Q99</f>
        <v>53.125</v>
      </c>
      <c r="U99" t="s">
        <v>8308</v>
      </c>
      <c r="V99" t="s">
        <v>8310</v>
      </c>
    </row>
    <row r="100" spans="1:22" ht="43.2">
      <c r="A100" s="5">
        <f t="shared" si="4"/>
        <v>1.0625</v>
      </c>
      <c r="B100">
        <v>98</v>
      </c>
      <c r="C100" s="3" t="s">
        <v>100</v>
      </c>
      <c r="D100" s="3" t="s">
        <v>4209</v>
      </c>
      <c r="E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 s="22">
        <f t="shared" si="5"/>
        <v>40735.926874999997</v>
      </c>
      <c r="L100">
        <v>1351796674</v>
      </c>
      <c r="M100" s="22">
        <f t="shared" si="6"/>
        <v>40705.926874999997</v>
      </c>
      <c r="N100" s="22" t="s">
        <v>8463</v>
      </c>
      <c r="O100" s="24">
        <f t="shared" si="7"/>
        <v>2011</v>
      </c>
      <c r="P100" t="b">
        <v>0</v>
      </c>
      <c r="Q100">
        <v>60</v>
      </c>
      <c r="R100" t="b">
        <v>1</v>
      </c>
      <c r="S100" t="s">
        <v>8266</v>
      </c>
      <c r="T100" s="7">
        <f>F100/Q100</f>
        <v>56.666666666666664</v>
      </c>
      <c r="U100" t="s">
        <v>8308</v>
      </c>
      <c r="V100" t="s">
        <v>8310</v>
      </c>
    </row>
    <row r="101" spans="1:22" ht="28.8">
      <c r="A101" s="5">
        <f t="shared" si="4"/>
        <v>1.0601933333333333</v>
      </c>
      <c r="B101">
        <v>99</v>
      </c>
      <c r="C101" s="3" t="s">
        <v>101</v>
      </c>
      <c r="D101" s="3" t="s">
        <v>4210</v>
      </c>
      <c r="E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 s="22">
        <f t="shared" si="5"/>
        <v>41250.770833333328</v>
      </c>
      <c r="L101">
        <v>1387834799</v>
      </c>
      <c r="M101" s="22">
        <f t="shared" si="6"/>
        <v>41214.586504629631</v>
      </c>
      <c r="N101" s="22" t="s">
        <v>8464</v>
      </c>
      <c r="O101" s="24">
        <f t="shared" si="7"/>
        <v>2012</v>
      </c>
      <c r="P101" t="b">
        <v>0</v>
      </c>
      <c r="Q101">
        <v>39</v>
      </c>
      <c r="R101" t="b">
        <v>1</v>
      </c>
      <c r="S101" t="s">
        <v>8266</v>
      </c>
      <c r="T101" s="7">
        <f>F101/Q101</f>
        <v>40.776666666666664</v>
      </c>
      <c r="U101" t="s">
        <v>8308</v>
      </c>
      <c r="V101" t="s">
        <v>8310</v>
      </c>
    </row>
    <row r="102" spans="1:22" ht="43.2">
      <c r="A102" s="5">
        <f t="shared" si="4"/>
        <v>1</v>
      </c>
      <c r="B102">
        <v>100</v>
      </c>
      <c r="C102" s="3" t="s">
        <v>102</v>
      </c>
      <c r="D102" s="3" t="s">
        <v>4211</v>
      </c>
      <c r="E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 s="22">
        <f t="shared" si="5"/>
        <v>41661.694432870368</v>
      </c>
      <c r="L102">
        <v>1350324286</v>
      </c>
      <c r="M102" s="22">
        <f t="shared" si="6"/>
        <v>41631.694432870368</v>
      </c>
      <c r="N102" s="22" t="s">
        <v>8465</v>
      </c>
      <c r="O102" s="24">
        <f t="shared" si="7"/>
        <v>2013</v>
      </c>
      <c r="P102" t="b">
        <v>0</v>
      </c>
      <c r="Q102">
        <v>26</v>
      </c>
      <c r="R102" t="b">
        <v>1</v>
      </c>
      <c r="S102" t="s">
        <v>8266</v>
      </c>
      <c r="T102" s="7">
        <f>F102/Q102</f>
        <v>192.30769230769232</v>
      </c>
      <c r="U102" t="s">
        <v>8308</v>
      </c>
      <c r="V102" t="s">
        <v>8310</v>
      </c>
    </row>
    <row r="103" spans="1:22" ht="43.2">
      <c r="A103" s="5">
        <f t="shared" si="4"/>
        <v>1</v>
      </c>
      <c r="B103">
        <v>101</v>
      </c>
      <c r="C103" s="3" t="s">
        <v>103</v>
      </c>
      <c r="D103" s="3" t="s">
        <v>4212</v>
      </c>
      <c r="E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 s="22">
        <f t="shared" si="5"/>
        <v>41217.586643518516</v>
      </c>
      <c r="L103">
        <v>1356979110</v>
      </c>
      <c r="M103" s="22">
        <f t="shared" si="6"/>
        <v>41197.544976851852</v>
      </c>
      <c r="N103" s="22" t="s">
        <v>8466</v>
      </c>
      <c r="O103" s="24">
        <f t="shared" si="7"/>
        <v>2012</v>
      </c>
      <c r="P103" t="b">
        <v>0</v>
      </c>
      <c r="Q103">
        <v>35</v>
      </c>
      <c r="R103" t="b">
        <v>1</v>
      </c>
      <c r="S103" t="s">
        <v>8266</v>
      </c>
      <c r="T103" s="7">
        <f>F103/Q103</f>
        <v>100</v>
      </c>
      <c r="U103" t="s">
        <v>8308</v>
      </c>
      <c r="V103" t="s">
        <v>8310</v>
      </c>
    </row>
    <row r="104" spans="1:22" ht="43.2">
      <c r="A104" s="5">
        <f t="shared" si="4"/>
        <v>1.2775000000000001</v>
      </c>
      <c r="B104">
        <v>102</v>
      </c>
      <c r="C104" s="3" t="s">
        <v>104</v>
      </c>
      <c r="D104" s="3" t="s">
        <v>4213</v>
      </c>
      <c r="E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 s="22">
        <f t="shared" si="5"/>
        <v>41298.568402777775</v>
      </c>
      <c r="L104">
        <v>1290481733</v>
      </c>
      <c r="M104" s="22">
        <f t="shared" si="6"/>
        <v>41274.568402777775</v>
      </c>
      <c r="N104" s="22" t="s">
        <v>8467</v>
      </c>
      <c r="O104" s="24">
        <f t="shared" si="7"/>
        <v>2012</v>
      </c>
      <c r="P104" t="b">
        <v>0</v>
      </c>
      <c r="Q104">
        <v>65</v>
      </c>
      <c r="R104" t="b">
        <v>1</v>
      </c>
      <c r="S104" t="s">
        <v>8266</v>
      </c>
      <c r="T104" s="7">
        <f>F104/Q104</f>
        <v>117.92307692307692</v>
      </c>
      <c r="U104" t="s">
        <v>8308</v>
      </c>
      <c r="V104" t="s">
        <v>8310</v>
      </c>
    </row>
    <row r="105" spans="1:22" ht="43.2">
      <c r="A105" s="5">
        <f t="shared" si="4"/>
        <v>1.0515384615384615</v>
      </c>
      <c r="B105">
        <v>103</v>
      </c>
      <c r="C105" s="3" t="s">
        <v>105</v>
      </c>
      <c r="D105" s="3" t="s">
        <v>4214</v>
      </c>
      <c r="E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 s="22">
        <f t="shared" si="5"/>
        <v>40534.922835648147</v>
      </c>
      <c r="L105">
        <v>1392232830</v>
      </c>
      <c r="M105" s="22">
        <f t="shared" si="6"/>
        <v>40504.922835648147</v>
      </c>
      <c r="N105" s="22" t="s">
        <v>8468</v>
      </c>
      <c r="O105" s="24">
        <f t="shared" si="7"/>
        <v>2010</v>
      </c>
      <c r="P105" t="b">
        <v>0</v>
      </c>
      <c r="Q105">
        <v>49</v>
      </c>
      <c r="R105" t="b">
        <v>1</v>
      </c>
      <c r="S105" t="s">
        <v>8266</v>
      </c>
      <c r="T105" s="7">
        <f>F105/Q105</f>
        <v>27.897959183673468</v>
      </c>
      <c r="U105" t="s">
        <v>8308</v>
      </c>
      <c r="V105" t="s">
        <v>8310</v>
      </c>
    </row>
    <row r="106" spans="1:22" ht="28.8">
      <c r="A106" s="5">
        <f t="shared" si="4"/>
        <v>1.2</v>
      </c>
      <c r="B106">
        <v>104</v>
      </c>
      <c r="C106" s="3" t="s">
        <v>106</v>
      </c>
      <c r="D106" s="3" t="s">
        <v>4215</v>
      </c>
      <c r="E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 s="22">
        <f t="shared" si="5"/>
        <v>41705.597569444442</v>
      </c>
      <c r="L106">
        <v>1299775266</v>
      </c>
      <c r="M106" s="22">
        <f t="shared" si="6"/>
        <v>41682.597569444442</v>
      </c>
      <c r="N106" s="22" t="s">
        <v>8469</v>
      </c>
      <c r="O106" s="24">
        <f t="shared" si="7"/>
        <v>2014</v>
      </c>
      <c r="P106" t="b">
        <v>0</v>
      </c>
      <c r="Q106">
        <v>10</v>
      </c>
      <c r="R106" t="b">
        <v>1</v>
      </c>
      <c r="S106" t="s">
        <v>8266</v>
      </c>
      <c r="T106" s="7">
        <f>F106/Q106</f>
        <v>60</v>
      </c>
      <c r="U106" t="s">
        <v>8308</v>
      </c>
      <c r="V106" t="s">
        <v>8310</v>
      </c>
    </row>
    <row r="107" spans="1:22" ht="43.2">
      <c r="A107" s="5">
        <f t="shared" si="4"/>
        <v>1.074090909090909</v>
      </c>
      <c r="B107">
        <v>105</v>
      </c>
      <c r="C107" s="3" t="s">
        <v>107</v>
      </c>
      <c r="D107" s="3" t="s">
        <v>4216</v>
      </c>
      <c r="E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 s="22">
        <f t="shared" si="5"/>
        <v>40635.833333333328</v>
      </c>
      <c r="L107">
        <v>1461605020</v>
      </c>
      <c r="M107" s="22">
        <f t="shared" si="6"/>
        <v>40612.486874999995</v>
      </c>
      <c r="N107" s="22" t="s">
        <v>8470</v>
      </c>
      <c r="O107" s="24">
        <f t="shared" si="7"/>
        <v>2011</v>
      </c>
      <c r="P107" t="b">
        <v>0</v>
      </c>
      <c r="Q107">
        <v>60</v>
      </c>
      <c r="R107" t="b">
        <v>1</v>
      </c>
      <c r="S107" t="s">
        <v>8266</v>
      </c>
      <c r="T107" s="7">
        <f>F107/Q107</f>
        <v>39.383333333333333</v>
      </c>
      <c r="U107" t="s">
        <v>8308</v>
      </c>
      <c r="V107" t="s">
        <v>8310</v>
      </c>
    </row>
    <row r="108" spans="1:22">
      <c r="A108" s="5">
        <f t="shared" si="4"/>
        <v>1.0049999999999999</v>
      </c>
      <c r="B108">
        <v>106</v>
      </c>
      <c r="C108" s="3" t="s">
        <v>108</v>
      </c>
      <c r="D108" s="3" t="s">
        <v>4217</v>
      </c>
      <c r="E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 s="22">
        <f t="shared" si="5"/>
        <v>42503.791666666664</v>
      </c>
      <c r="L108">
        <v>1332182301</v>
      </c>
      <c r="M108" s="22">
        <f t="shared" si="6"/>
        <v>42485.516435185178</v>
      </c>
      <c r="N108" s="22" t="s">
        <v>8471</v>
      </c>
      <c r="O108" s="24">
        <f t="shared" si="7"/>
        <v>2016</v>
      </c>
      <c r="P108" t="b">
        <v>0</v>
      </c>
      <c r="Q108">
        <v>27</v>
      </c>
      <c r="R108" t="b">
        <v>1</v>
      </c>
      <c r="S108" t="s">
        <v>8266</v>
      </c>
      <c r="T108" s="7">
        <f>F108/Q108</f>
        <v>186.11111111111111</v>
      </c>
      <c r="U108" t="s">
        <v>8308</v>
      </c>
      <c r="V108" t="s">
        <v>8310</v>
      </c>
    </row>
    <row r="109" spans="1:22" ht="43.2">
      <c r="A109" s="5">
        <f t="shared" si="4"/>
        <v>1.0246666666666666</v>
      </c>
      <c r="B109">
        <v>107</v>
      </c>
      <c r="C109" s="3" t="s">
        <v>109</v>
      </c>
      <c r="D109" s="3" t="s">
        <v>4218</v>
      </c>
      <c r="E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 s="22">
        <f t="shared" si="5"/>
        <v>41001.568298611106</v>
      </c>
      <c r="L109">
        <v>1301787287</v>
      </c>
      <c r="M109" s="22">
        <f t="shared" si="6"/>
        <v>40987.568298611106</v>
      </c>
      <c r="N109" s="22" t="s">
        <v>8472</v>
      </c>
      <c r="O109" s="24">
        <f t="shared" si="7"/>
        <v>2012</v>
      </c>
      <c r="P109" t="b">
        <v>0</v>
      </c>
      <c r="Q109">
        <v>69</v>
      </c>
      <c r="R109" t="b">
        <v>1</v>
      </c>
      <c r="S109" t="s">
        <v>8266</v>
      </c>
      <c r="T109" s="7">
        <f>F109/Q109</f>
        <v>111.37681159420291</v>
      </c>
      <c r="U109" t="s">
        <v>8308</v>
      </c>
      <c r="V109" t="s">
        <v>8310</v>
      </c>
    </row>
    <row r="110" spans="1:22" ht="43.2">
      <c r="A110" s="5">
        <f t="shared" si="4"/>
        <v>2.4666666666666668</v>
      </c>
      <c r="B110">
        <v>108</v>
      </c>
      <c r="C110" s="3" t="s">
        <v>110</v>
      </c>
      <c r="D110" s="3" t="s">
        <v>4219</v>
      </c>
      <c r="E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 s="22">
        <f t="shared" si="5"/>
        <v>40657.774155092593</v>
      </c>
      <c r="L110">
        <v>1364827370</v>
      </c>
      <c r="M110" s="22">
        <f t="shared" si="6"/>
        <v>40635.774155092593</v>
      </c>
      <c r="N110" s="22" t="s">
        <v>8473</v>
      </c>
      <c r="O110" s="24">
        <f t="shared" si="7"/>
        <v>2011</v>
      </c>
      <c r="P110" t="b">
        <v>0</v>
      </c>
      <c r="Q110">
        <v>47</v>
      </c>
      <c r="R110" t="b">
        <v>1</v>
      </c>
      <c r="S110" t="s">
        <v>8266</v>
      </c>
      <c r="T110" s="7">
        <f>F110/Q110</f>
        <v>78.723404255319153</v>
      </c>
      <c r="U110" t="s">
        <v>8308</v>
      </c>
      <c r="V110" t="s">
        <v>8310</v>
      </c>
    </row>
    <row r="111" spans="1:22" ht="43.2">
      <c r="A111" s="5">
        <f t="shared" si="4"/>
        <v>2.1949999999999998</v>
      </c>
      <c r="B111">
        <v>109</v>
      </c>
      <c r="C111" s="3" t="s">
        <v>111</v>
      </c>
      <c r="D111" s="3" t="s">
        <v>4220</v>
      </c>
      <c r="E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 s="22">
        <f t="shared" si="5"/>
        <v>41425.404745370368</v>
      </c>
      <c r="L111">
        <v>1296088630</v>
      </c>
      <c r="M111" s="22">
        <f t="shared" si="6"/>
        <v>41365.404745370368</v>
      </c>
      <c r="N111" s="22" t="s">
        <v>8474</v>
      </c>
      <c r="O111" s="24">
        <f t="shared" si="7"/>
        <v>2013</v>
      </c>
      <c r="P111" t="b">
        <v>0</v>
      </c>
      <c r="Q111">
        <v>47</v>
      </c>
      <c r="R111" t="b">
        <v>1</v>
      </c>
      <c r="S111" t="s">
        <v>8266</v>
      </c>
      <c r="T111" s="7">
        <f>F111/Q111</f>
        <v>46.702127659574465</v>
      </c>
      <c r="U111" t="s">
        <v>8308</v>
      </c>
      <c r="V111" t="s">
        <v>8310</v>
      </c>
    </row>
    <row r="112" spans="1:22" ht="43.2">
      <c r="A112" s="5">
        <f t="shared" si="4"/>
        <v>1.3076923076923077</v>
      </c>
      <c r="B112">
        <v>110</v>
      </c>
      <c r="C112" s="3" t="s">
        <v>112</v>
      </c>
      <c r="D112" s="3" t="s">
        <v>4221</v>
      </c>
      <c r="E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 s="22">
        <f t="shared" si="5"/>
        <v>40599.817476851851</v>
      </c>
      <c r="L112">
        <v>1381445253</v>
      </c>
      <c r="M112" s="22">
        <f t="shared" si="6"/>
        <v>40569.817476851851</v>
      </c>
      <c r="N112" s="22" t="s">
        <v>8475</v>
      </c>
      <c r="O112" s="24">
        <f t="shared" si="7"/>
        <v>2011</v>
      </c>
      <c r="P112" t="b">
        <v>0</v>
      </c>
      <c r="Q112">
        <v>26</v>
      </c>
      <c r="R112" t="b">
        <v>1</v>
      </c>
      <c r="S112" t="s">
        <v>8266</v>
      </c>
      <c r="T112" s="7">
        <f>F112/Q112</f>
        <v>65.384615384615387</v>
      </c>
      <c r="U112" t="s">
        <v>8308</v>
      </c>
      <c r="V112" t="s">
        <v>8310</v>
      </c>
    </row>
    <row r="113" spans="1:22" ht="43.2">
      <c r="A113" s="5">
        <f t="shared" si="4"/>
        <v>1.5457142857142858</v>
      </c>
      <c r="B113">
        <v>111</v>
      </c>
      <c r="C113" s="3" t="s">
        <v>113</v>
      </c>
      <c r="D113" s="3" t="s">
        <v>4222</v>
      </c>
      <c r="E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 s="22">
        <f t="shared" si="5"/>
        <v>41592.040972222218</v>
      </c>
      <c r="L113">
        <v>1430467187</v>
      </c>
      <c r="M113" s="22">
        <f t="shared" si="6"/>
        <v>41557.741354166668</v>
      </c>
      <c r="N113" s="22" t="s">
        <v>8476</v>
      </c>
      <c r="O113" s="24">
        <f t="shared" si="7"/>
        <v>2013</v>
      </c>
      <c r="P113" t="b">
        <v>0</v>
      </c>
      <c r="Q113">
        <v>53</v>
      </c>
      <c r="R113" t="b">
        <v>1</v>
      </c>
      <c r="S113" t="s">
        <v>8266</v>
      </c>
      <c r="T113" s="7">
        <f>F113/Q113</f>
        <v>102.0754716981132</v>
      </c>
      <c r="U113" t="s">
        <v>8308</v>
      </c>
      <c r="V113" t="s">
        <v>8310</v>
      </c>
    </row>
    <row r="114" spans="1:22" ht="43.2">
      <c r="A114" s="5">
        <f t="shared" si="4"/>
        <v>1.04</v>
      </c>
      <c r="B114">
        <v>112</v>
      </c>
      <c r="C114" s="3" t="s">
        <v>114</v>
      </c>
      <c r="D114" s="3" t="s">
        <v>4223</v>
      </c>
      <c r="E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 s="22">
        <f t="shared" si="5"/>
        <v>42155.124849537031</v>
      </c>
      <c r="L114">
        <v>1395277318</v>
      </c>
      <c r="M114" s="22">
        <f t="shared" si="6"/>
        <v>42125.124849537031</v>
      </c>
      <c r="N114" s="22" t="s">
        <v>8477</v>
      </c>
      <c r="O114" s="24">
        <f t="shared" si="7"/>
        <v>2015</v>
      </c>
      <c r="P114" t="b">
        <v>0</v>
      </c>
      <c r="Q114">
        <v>81</v>
      </c>
      <c r="R114" t="b">
        <v>1</v>
      </c>
      <c r="S114" t="s">
        <v>8266</v>
      </c>
      <c r="T114" s="7">
        <f>F114/Q114</f>
        <v>64.197530864197532</v>
      </c>
      <c r="U114" t="s">
        <v>8308</v>
      </c>
      <c r="V114" t="s">
        <v>8310</v>
      </c>
    </row>
    <row r="115" spans="1:22" ht="28.8">
      <c r="A115" s="5">
        <f t="shared" si="4"/>
        <v>1.41</v>
      </c>
      <c r="B115">
        <v>113</v>
      </c>
      <c r="C115" s="3" t="s">
        <v>115</v>
      </c>
      <c r="D115" s="3" t="s">
        <v>4224</v>
      </c>
      <c r="E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 s="22">
        <f t="shared" si="5"/>
        <v>41741.875</v>
      </c>
      <c r="L115">
        <v>1311963128</v>
      </c>
      <c r="M115" s="22">
        <f t="shared" si="6"/>
        <v>41717.834699074076</v>
      </c>
      <c r="N115" s="22" t="s">
        <v>8478</v>
      </c>
      <c r="O115" s="24">
        <f t="shared" si="7"/>
        <v>2014</v>
      </c>
      <c r="P115" t="b">
        <v>0</v>
      </c>
      <c r="Q115">
        <v>78</v>
      </c>
      <c r="R115" t="b">
        <v>1</v>
      </c>
      <c r="S115" t="s">
        <v>8266</v>
      </c>
      <c r="T115" s="7">
        <f>F115/Q115</f>
        <v>90.384615384615387</v>
      </c>
      <c r="U115" t="s">
        <v>8308</v>
      </c>
      <c r="V115" t="s">
        <v>8310</v>
      </c>
    </row>
    <row r="116" spans="1:22" ht="43.2">
      <c r="A116" s="5">
        <f t="shared" si="4"/>
        <v>1.0333333333333334</v>
      </c>
      <c r="B116">
        <v>114</v>
      </c>
      <c r="C116" s="3" t="s">
        <v>116</v>
      </c>
      <c r="D116" s="3" t="s">
        <v>4225</v>
      </c>
      <c r="E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 s="22">
        <f t="shared" si="5"/>
        <v>40761.416666666664</v>
      </c>
      <c r="L116">
        <v>1321252488</v>
      </c>
      <c r="M116" s="22">
        <f t="shared" si="6"/>
        <v>40753.550092592588</v>
      </c>
      <c r="N116" s="22" t="s">
        <v>8479</v>
      </c>
      <c r="O116" s="24">
        <f t="shared" si="7"/>
        <v>2011</v>
      </c>
      <c r="P116" t="b">
        <v>0</v>
      </c>
      <c r="Q116">
        <v>35</v>
      </c>
      <c r="R116" t="b">
        <v>1</v>
      </c>
      <c r="S116" t="s">
        <v>8266</v>
      </c>
      <c r="T116" s="7">
        <f>F116/Q116</f>
        <v>88.571428571428569</v>
      </c>
      <c r="U116" t="s">
        <v>8308</v>
      </c>
      <c r="V116" t="s">
        <v>8310</v>
      </c>
    </row>
    <row r="117" spans="1:22">
      <c r="A117" s="5">
        <f t="shared" si="4"/>
        <v>1.4044444444444444</v>
      </c>
      <c r="B117">
        <v>115</v>
      </c>
      <c r="C117" s="3" t="s">
        <v>117</v>
      </c>
      <c r="D117" s="3" t="s">
        <v>4226</v>
      </c>
      <c r="E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 s="22">
        <f t="shared" si="5"/>
        <v>40921.065833333334</v>
      </c>
      <c r="L117">
        <v>1326217444</v>
      </c>
      <c r="M117" s="22">
        <f t="shared" si="6"/>
        <v>40861.065833333334</v>
      </c>
      <c r="N117" s="22" t="s">
        <v>8480</v>
      </c>
      <c r="O117" s="24">
        <f t="shared" si="7"/>
        <v>2011</v>
      </c>
      <c r="P117" t="b">
        <v>0</v>
      </c>
      <c r="Q117">
        <v>22</v>
      </c>
      <c r="R117" t="b">
        <v>1</v>
      </c>
      <c r="S117" t="s">
        <v>8266</v>
      </c>
      <c r="T117" s="7">
        <f>F117/Q117</f>
        <v>28.727272727272727</v>
      </c>
      <c r="U117" t="s">
        <v>8308</v>
      </c>
      <c r="V117" t="s">
        <v>8310</v>
      </c>
    </row>
    <row r="118" spans="1:22" ht="43.2">
      <c r="A118" s="5">
        <f t="shared" si="4"/>
        <v>1.1365714285714286</v>
      </c>
      <c r="B118">
        <v>116</v>
      </c>
      <c r="C118" s="3" t="s">
        <v>118</v>
      </c>
      <c r="D118" s="3" t="s">
        <v>4227</v>
      </c>
      <c r="E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 s="22">
        <f t="shared" si="5"/>
        <v>40943.530601851853</v>
      </c>
      <c r="L118">
        <v>1298289355</v>
      </c>
      <c r="M118" s="22">
        <f t="shared" si="6"/>
        <v>40918.530601851853</v>
      </c>
      <c r="N118" s="22" t="s">
        <v>8481</v>
      </c>
      <c r="O118" s="24">
        <f t="shared" si="7"/>
        <v>2012</v>
      </c>
      <c r="P118" t="b">
        <v>0</v>
      </c>
      <c r="Q118">
        <v>57</v>
      </c>
      <c r="R118" t="b">
        <v>1</v>
      </c>
      <c r="S118" t="s">
        <v>8266</v>
      </c>
      <c r="T118" s="7">
        <f>F118/Q118</f>
        <v>69.78947368421052</v>
      </c>
      <c r="U118" t="s">
        <v>8308</v>
      </c>
      <c r="V118" t="s">
        <v>8310</v>
      </c>
    </row>
    <row r="119" spans="1:22" ht="57.6">
      <c r="A119" s="5">
        <f t="shared" si="4"/>
        <v>1.0049377777777779</v>
      </c>
      <c r="B119">
        <v>117</v>
      </c>
      <c r="C119" s="3" t="s">
        <v>119</v>
      </c>
      <c r="D119" s="3" t="s">
        <v>4228</v>
      </c>
      <c r="E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 s="22">
        <f t="shared" si="5"/>
        <v>40641.247164351851</v>
      </c>
      <c r="L119">
        <v>1268337744</v>
      </c>
      <c r="M119" s="22">
        <f t="shared" si="6"/>
        <v>40595.288831018515</v>
      </c>
      <c r="N119" s="22" t="s">
        <v>8482</v>
      </c>
      <c r="O119" s="24">
        <f t="shared" si="7"/>
        <v>2011</v>
      </c>
      <c r="P119" t="b">
        <v>0</v>
      </c>
      <c r="Q119">
        <v>27</v>
      </c>
      <c r="R119" t="b">
        <v>1</v>
      </c>
      <c r="S119" t="s">
        <v>8266</v>
      </c>
      <c r="T119" s="7">
        <f>F119/Q119</f>
        <v>167.48962962962963</v>
      </c>
      <c r="U119" t="s">
        <v>8308</v>
      </c>
      <c r="V119" t="s">
        <v>8310</v>
      </c>
    </row>
    <row r="120" spans="1:22" ht="28.8">
      <c r="A120" s="5">
        <f t="shared" si="4"/>
        <v>1.1303159999999999</v>
      </c>
      <c r="B120">
        <v>118</v>
      </c>
      <c r="C120" s="3" t="s">
        <v>120</v>
      </c>
      <c r="D120" s="3" t="s">
        <v>4229</v>
      </c>
      <c r="E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 s="22">
        <f t="shared" si="5"/>
        <v>40338.583333333328</v>
      </c>
      <c r="L120">
        <v>1309310236</v>
      </c>
      <c r="M120" s="22">
        <f t="shared" si="6"/>
        <v>40248.626666666663</v>
      </c>
      <c r="N120" s="22" t="s">
        <v>8483</v>
      </c>
      <c r="O120" s="24">
        <f t="shared" si="7"/>
        <v>2010</v>
      </c>
      <c r="P120" t="b">
        <v>0</v>
      </c>
      <c r="Q120">
        <v>39</v>
      </c>
      <c r="R120" t="b">
        <v>1</v>
      </c>
      <c r="S120" t="s">
        <v>8266</v>
      </c>
      <c r="T120" s="7">
        <f>F120/Q120</f>
        <v>144.91230769230768</v>
      </c>
      <c r="U120" t="s">
        <v>8308</v>
      </c>
      <c r="V120" t="s">
        <v>8310</v>
      </c>
    </row>
    <row r="121" spans="1:22" ht="43.2">
      <c r="A121" s="5">
        <f t="shared" si="4"/>
        <v>1.0455692307692308</v>
      </c>
      <c r="B121">
        <v>119</v>
      </c>
      <c r="C121" s="3" t="s">
        <v>121</v>
      </c>
      <c r="D121" s="3" t="s">
        <v>4230</v>
      </c>
      <c r="E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 s="22">
        <f t="shared" si="5"/>
        <v>40752.845324074071</v>
      </c>
      <c r="L121">
        <v>1310693986</v>
      </c>
      <c r="M121" s="22">
        <f t="shared" si="6"/>
        <v>40722.845324074071</v>
      </c>
      <c r="N121" s="22" t="s">
        <v>8484</v>
      </c>
      <c r="O121" s="24">
        <f t="shared" si="7"/>
        <v>2011</v>
      </c>
      <c r="P121" t="b">
        <v>0</v>
      </c>
      <c r="Q121">
        <v>37</v>
      </c>
      <c r="R121" t="b">
        <v>1</v>
      </c>
      <c r="S121" t="s">
        <v>8266</v>
      </c>
      <c r="T121" s="7">
        <f>F121/Q121</f>
        <v>91.840540540540545</v>
      </c>
      <c r="U121" t="s">
        <v>8308</v>
      </c>
      <c r="V121" t="s">
        <v>8310</v>
      </c>
    </row>
    <row r="122" spans="1:22" ht="57.6">
      <c r="A122" s="5">
        <f t="shared" si="4"/>
        <v>1.4285714285714287E-4</v>
      </c>
      <c r="B122">
        <v>120</v>
      </c>
      <c r="C122" s="3" t="s">
        <v>122</v>
      </c>
      <c r="D122" s="3" t="s">
        <v>4231</v>
      </c>
      <c r="E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 s="22">
        <f t="shared" si="5"/>
        <v>40768.75</v>
      </c>
      <c r="L122">
        <v>1472865107</v>
      </c>
      <c r="M122" s="22">
        <f t="shared" si="6"/>
        <v>40738.860949074071</v>
      </c>
      <c r="N122" s="22" t="s">
        <v>8485</v>
      </c>
      <c r="O122" s="24">
        <f t="shared" si="7"/>
        <v>2011</v>
      </c>
      <c r="P122" t="b">
        <v>0</v>
      </c>
      <c r="Q122">
        <v>1</v>
      </c>
      <c r="R122" t="b">
        <v>0</v>
      </c>
      <c r="S122" t="s">
        <v>8267</v>
      </c>
      <c r="T122" s="7">
        <f>F122/Q122</f>
        <v>10</v>
      </c>
      <c r="U122" t="s">
        <v>8308</v>
      </c>
      <c r="V122" t="s">
        <v>8311</v>
      </c>
    </row>
    <row r="123" spans="1:22" ht="57.6">
      <c r="A123" s="5">
        <f t="shared" si="4"/>
        <v>3.3333333333333332E-4</v>
      </c>
      <c r="B123">
        <v>121</v>
      </c>
      <c r="C123" s="3" t="s">
        <v>123</v>
      </c>
      <c r="D123" s="3" t="s">
        <v>4232</v>
      </c>
      <c r="E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 s="22">
        <f t="shared" si="5"/>
        <v>42645.841516203705</v>
      </c>
      <c r="L123">
        <v>1427993710</v>
      </c>
      <c r="M123" s="22">
        <f t="shared" si="6"/>
        <v>42615.841516203705</v>
      </c>
      <c r="N123" s="22" t="s">
        <v>8486</v>
      </c>
      <c r="O123" s="24">
        <f t="shared" si="7"/>
        <v>2016</v>
      </c>
      <c r="P123" t="b">
        <v>0</v>
      </c>
      <c r="Q123">
        <v>1</v>
      </c>
      <c r="R123" t="b">
        <v>0</v>
      </c>
      <c r="S123" t="s">
        <v>8267</v>
      </c>
      <c r="T123" s="7">
        <f>F123/Q123</f>
        <v>1</v>
      </c>
      <c r="U123" t="s">
        <v>8308</v>
      </c>
      <c r="V123" t="s">
        <v>8311</v>
      </c>
    </row>
    <row r="124" spans="1:22" ht="28.8">
      <c r="A124" s="5">
        <f t="shared" si="4"/>
        <v>0</v>
      </c>
      <c r="B124">
        <v>122</v>
      </c>
      <c r="C124" s="3" t="s">
        <v>124</v>
      </c>
      <c r="D124" s="3" t="s">
        <v>4233</v>
      </c>
      <c r="E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 s="22">
        <f t="shared" si="5"/>
        <v>42112.219444444439</v>
      </c>
      <c r="L124">
        <v>1470910907</v>
      </c>
      <c r="M124" s="22">
        <f t="shared" si="6"/>
        <v>42096.496643518512</v>
      </c>
      <c r="N124" s="22" t="s">
        <v>8487</v>
      </c>
      <c r="O124" s="24">
        <f t="shared" si="7"/>
        <v>2015</v>
      </c>
      <c r="P124" t="b">
        <v>0</v>
      </c>
      <c r="Q124">
        <v>0</v>
      </c>
      <c r="R124" t="b">
        <v>0</v>
      </c>
      <c r="S124" t="s">
        <v>8267</v>
      </c>
      <c r="T124" s="7" t="e">
        <f>F124/Q124</f>
        <v>#DIV/0!</v>
      </c>
      <c r="U124" t="s">
        <v>8308</v>
      </c>
      <c r="V124" t="s">
        <v>8311</v>
      </c>
    </row>
    <row r="125" spans="1:22" ht="43.2">
      <c r="A125" s="5">
        <f t="shared" si="4"/>
        <v>2.7454545454545453E-3</v>
      </c>
      <c r="B125">
        <v>123</v>
      </c>
      <c r="C125" s="3" t="s">
        <v>125</v>
      </c>
      <c r="D125" s="3" t="s">
        <v>4234</v>
      </c>
      <c r="E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 s="22">
        <f t="shared" si="5"/>
        <v>42653.223460648143</v>
      </c>
      <c r="L125">
        <v>1411411564</v>
      </c>
      <c r="M125" s="22">
        <f t="shared" si="6"/>
        <v>42593.223460648143</v>
      </c>
      <c r="N125" s="22" t="s">
        <v>8488</v>
      </c>
      <c r="O125" s="24">
        <f t="shared" si="7"/>
        <v>2016</v>
      </c>
      <c r="P125" t="b">
        <v>0</v>
      </c>
      <c r="Q125">
        <v>6</v>
      </c>
      <c r="R125" t="b">
        <v>0</v>
      </c>
      <c r="S125" t="s">
        <v>8267</v>
      </c>
      <c r="T125" s="7">
        <f>F125/Q125</f>
        <v>25.166666666666668</v>
      </c>
      <c r="U125" t="s">
        <v>8308</v>
      </c>
      <c r="V125" t="s">
        <v>8311</v>
      </c>
    </row>
    <row r="126" spans="1:22" ht="43.2">
      <c r="A126" s="5">
        <f t="shared" si="4"/>
        <v>0</v>
      </c>
      <c r="B126">
        <v>124</v>
      </c>
      <c r="C126" s="3" t="s">
        <v>126</v>
      </c>
      <c r="D126" s="3" t="s">
        <v>4235</v>
      </c>
      <c r="E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 s="22">
        <f t="shared" si="5"/>
        <v>41940.708333333328</v>
      </c>
      <c r="L126">
        <v>1429568242</v>
      </c>
      <c r="M126" s="22">
        <f t="shared" si="6"/>
        <v>41904.573657407404</v>
      </c>
      <c r="N126" s="22" t="s">
        <v>8489</v>
      </c>
      <c r="O126" s="24">
        <f t="shared" si="7"/>
        <v>2014</v>
      </c>
      <c r="P126" t="b">
        <v>0</v>
      </c>
      <c r="Q126">
        <v>0</v>
      </c>
      <c r="R126" t="b">
        <v>0</v>
      </c>
      <c r="S126" t="s">
        <v>8267</v>
      </c>
      <c r="T126" s="7" t="e">
        <f>F126/Q126</f>
        <v>#DIV/0!</v>
      </c>
      <c r="U126" t="s">
        <v>8308</v>
      </c>
      <c r="V126" t="s">
        <v>8311</v>
      </c>
    </row>
    <row r="127" spans="1:22" ht="43.2">
      <c r="A127" s="5">
        <f t="shared" si="4"/>
        <v>0.14000000000000001</v>
      </c>
      <c r="B127">
        <v>125</v>
      </c>
      <c r="C127" s="3" t="s">
        <v>127</v>
      </c>
      <c r="D127" s="3" t="s">
        <v>4236</v>
      </c>
      <c r="E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 s="22">
        <f t="shared" si="5"/>
        <v>42139.720393518517</v>
      </c>
      <c r="L127">
        <v>1480981880</v>
      </c>
      <c r="M127" s="22">
        <f t="shared" si="6"/>
        <v>42114.720393518517</v>
      </c>
      <c r="N127" s="22" t="s">
        <v>8490</v>
      </c>
      <c r="O127" s="24">
        <f t="shared" si="7"/>
        <v>2015</v>
      </c>
      <c r="P127" t="b">
        <v>0</v>
      </c>
      <c r="Q127">
        <v>6</v>
      </c>
      <c r="R127" t="b">
        <v>0</v>
      </c>
      <c r="S127" t="s">
        <v>8267</v>
      </c>
      <c r="T127" s="7">
        <f>F127/Q127</f>
        <v>11.666666666666666</v>
      </c>
      <c r="U127" t="s">
        <v>8308</v>
      </c>
      <c r="V127" t="s">
        <v>8311</v>
      </c>
    </row>
    <row r="128" spans="1:22" ht="43.2">
      <c r="A128" s="5">
        <f t="shared" si="4"/>
        <v>5.5480000000000002E-2</v>
      </c>
      <c r="B128">
        <v>126</v>
      </c>
      <c r="C128" s="3" t="s">
        <v>128</v>
      </c>
      <c r="D128" s="3" t="s">
        <v>4237</v>
      </c>
      <c r="E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 s="22">
        <f t="shared" si="5"/>
        <v>42769.78564814815</v>
      </c>
      <c r="L128">
        <v>1431353337</v>
      </c>
      <c r="M128" s="22">
        <f t="shared" si="6"/>
        <v>42709.78564814815</v>
      </c>
      <c r="N128" s="22" t="s">
        <v>8491</v>
      </c>
      <c r="O128" s="24">
        <f t="shared" si="7"/>
        <v>2016</v>
      </c>
      <c r="P128" t="b">
        <v>0</v>
      </c>
      <c r="Q128">
        <v>13</v>
      </c>
      <c r="R128" t="b">
        <v>0</v>
      </c>
      <c r="S128" t="s">
        <v>8267</v>
      </c>
      <c r="T128" s="7">
        <f>F128/Q128</f>
        <v>106.69230769230769</v>
      </c>
      <c r="U128" t="s">
        <v>8308</v>
      </c>
      <c r="V128" t="s">
        <v>8311</v>
      </c>
    </row>
    <row r="129" spans="1:22" ht="43.2">
      <c r="A129" s="5">
        <f t="shared" si="4"/>
        <v>2.375E-2</v>
      </c>
      <c r="B129">
        <v>127</v>
      </c>
      <c r="C129" s="3" t="s">
        <v>129</v>
      </c>
      <c r="D129" s="3" t="s">
        <v>4238</v>
      </c>
      <c r="E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 s="22">
        <f t="shared" si="5"/>
        <v>42165.874999999993</v>
      </c>
      <c r="L129">
        <v>1425481141</v>
      </c>
      <c r="M129" s="22">
        <f t="shared" si="6"/>
        <v>42135.381215277775</v>
      </c>
      <c r="N129" s="22" t="s">
        <v>8492</v>
      </c>
      <c r="O129" s="24">
        <f t="shared" si="7"/>
        <v>2015</v>
      </c>
      <c r="P129" t="b">
        <v>0</v>
      </c>
      <c r="Q129">
        <v>4</v>
      </c>
      <c r="R129" t="b">
        <v>0</v>
      </c>
      <c r="S129" t="s">
        <v>8267</v>
      </c>
      <c r="T129" s="7">
        <f>F129/Q129</f>
        <v>47.5</v>
      </c>
      <c r="U129" t="s">
        <v>8308</v>
      </c>
      <c r="V129" t="s">
        <v>8311</v>
      </c>
    </row>
    <row r="130" spans="1:22" ht="28.8">
      <c r="A130" s="5">
        <f t="shared" si="4"/>
        <v>1.8669999999999999E-2</v>
      </c>
      <c r="B130">
        <v>128</v>
      </c>
      <c r="C130" s="3" t="s">
        <v>130</v>
      </c>
      <c r="D130" s="3" t="s">
        <v>4239</v>
      </c>
      <c r="E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 s="22">
        <f t="shared" si="5"/>
        <v>42097.37431712963</v>
      </c>
      <c r="L130">
        <v>1473917293</v>
      </c>
      <c r="M130" s="22">
        <f t="shared" si="6"/>
        <v>42067.415983796294</v>
      </c>
      <c r="N130" s="22" t="s">
        <v>8493</v>
      </c>
      <c r="O130" s="24">
        <f t="shared" si="7"/>
        <v>2015</v>
      </c>
      <c r="P130" t="b">
        <v>0</v>
      </c>
      <c r="Q130">
        <v>6</v>
      </c>
      <c r="R130" t="b">
        <v>0</v>
      </c>
      <c r="S130" t="s">
        <v>8267</v>
      </c>
      <c r="T130" s="7">
        <f>F130/Q130</f>
        <v>311.16666666666669</v>
      </c>
      <c r="U130" t="s">
        <v>8308</v>
      </c>
      <c r="V130" t="s">
        <v>8311</v>
      </c>
    </row>
    <row r="131" spans="1:22" ht="57.6">
      <c r="A131" s="5">
        <f t="shared" ref="A131:A194" si="8">F131/E131</f>
        <v>0</v>
      </c>
      <c r="B131">
        <v>129</v>
      </c>
      <c r="C131" s="3" t="s">
        <v>131</v>
      </c>
      <c r="D131" s="3" t="s">
        <v>4240</v>
      </c>
      <c r="E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 s="22">
        <f t="shared" ref="K131:K194" si="9">(J130/86400)+25569+(-5/24)</f>
        <v>42663.019594907404</v>
      </c>
      <c r="L131">
        <v>1409524183</v>
      </c>
      <c r="M131" s="22">
        <f t="shared" ref="M131:M194" si="10">(L130/86400)+25569+(-5/24)</f>
        <v>42628.019594907404</v>
      </c>
      <c r="N131" s="22" t="s">
        <v>8494</v>
      </c>
      <c r="O131" s="24">
        <f t="shared" si="7"/>
        <v>2016</v>
      </c>
      <c r="P131" t="b">
        <v>0</v>
      </c>
      <c r="Q131">
        <v>0</v>
      </c>
      <c r="R131" t="b">
        <v>0</v>
      </c>
      <c r="S131" t="s">
        <v>8267</v>
      </c>
      <c r="T131" s="7" t="e">
        <f>F131/Q131</f>
        <v>#DIV/0!</v>
      </c>
      <c r="U131" t="s">
        <v>8308</v>
      </c>
      <c r="V131" t="s">
        <v>8311</v>
      </c>
    </row>
    <row r="132" spans="1:22" ht="43.2">
      <c r="A132" s="5">
        <f t="shared" si="8"/>
        <v>0</v>
      </c>
      <c r="B132">
        <v>130</v>
      </c>
      <c r="C132" s="3" t="s">
        <v>132</v>
      </c>
      <c r="D132" s="3" t="s">
        <v>4241</v>
      </c>
      <c r="E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 s="22">
        <f t="shared" si="9"/>
        <v>41942.728969907403</v>
      </c>
      <c r="L132">
        <v>1400536692</v>
      </c>
      <c r="M132" s="22">
        <f t="shared" si="10"/>
        <v>41882.728969907403</v>
      </c>
      <c r="N132" s="22" t="s">
        <v>8495</v>
      </c>
      <c r="O132" s="24">
        <f t="shared" ref="O132:O195" si="11">YEAR(N132)</f>
        <v>2014</v>
      </c>
      <c r="P132" t="b">
        <v>0</v>
      </c>
      <c r="Q132">
        <v>0</v>
      </c>
      <c r="R132" t="b">
        <v>0</v>
      </c>
      <c r="S132" t="s">
        <v>8267</v>
      </c>
      <c r="T132" s="7" t="e">
        <f>F132/Q132</f>
        <v>#DIV/0!</v>
      </c>
      <c r="U132" t="s">
        <v>8308</v>
      </c>
      <c r="V132" t="s">
        <v>8311</v>
      </c>
    </row>
    <row r="133" spans="1:22">
      <c r="A133" s="5">
        <f t="shared" si="8"/>
        <v>0</v>
      </c>
      <c r="B133">
        <v>131</v>
      </c>
      <c r="C133" s="3" t="s">
        <v>133</v>
      </c>
      <c r="D133" s="3" t="s">
        <v>4242</v>
      </c>
      <c r="E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 s="22">
        <f t="shared" si="9"/>
        <v>41806.636111111111</v>
      </c>
      <c r="L133">
        <v>1466453161</v>
      </c>
      <c r="M133" s="22">
        <f t="shared" si="10"/>
        <v>41778.707083333335</v>
      </c>
      <c r="N133" s="22" t="s">
        <v>8496</v>
      </c>
      <c r="O133" s="24">
        <f t="shared" si="11"/>
        <v>2014</v>
      </c>
      <c r="P133" t="b">
        <v>0</v>
      </c>
      <c r="Q133">
        <v>0</v>
      </c>
      <c r="R133" t="b">
        <v>0</v>
      </c>
      <c r="S133" t="s">
        <v>8267</v>
      </c>
      <c r="T133" s="7" t="e">
        <f>F133/Q133</f>
        <v>#DIV/0!</v>
      </c>
      <c r="U133" t="s">
        <v>8308</v>
      </c>
      <c r="V133" t="s">
        <v>8311</v>
      </c>
    </row>
    <row r="134" spans="1:22" ht="43.2">
      <c r="A134" s="5">
        <f t="shared" si="8"/>
        <v>9.5687499999999995E-2</v>
      </c>
      <c r="B134">
        <v>132</v>
      </c>
      <c r="C134" s="3" t="s">
        <v>134</v>
      </c>
      <c r="D134" s="3" t="s">
        <v>4243</v>
      </c>
      <c r="E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 s="22">
        <f t="shared" si="9"/>
        <v>42556.791666666664</v>
      </c>
      <c r="L134">
        <v>1411500607</v>
      </c>
      <c r="M134" s="22">
        <f t="shared" si="10"/>
        <v>42541.629178240742</v>
      </c>
      <c r="N134" s="22" t="s">
        <v>8497</v>
      </c>
      <c r="O134" s="24">
        <f t="shared" si="11"/>
        <v>2016</v>
      </c>
      <c r="P134" t="b">
        <v>0</v>
      </c>
      <c r="Q134">
        <v>81</v>
      </c>
      <c r="R134" t="b">
        <v>0</v>
      </c>
      <c r="S134" t="s">
        <v>8267</v>
      </c>
      <c r="T134" s="7">
        <f>F134/Q134</f>
        <v>94.506172839506178</v>
      </c>
      <c r="U134" t="s">
        <v>8308</v>
      </c>
      <c r="V134" t="s">
        <v>8311</v>
      </c>
    </row>
    <row r="135" spans="1:22" ht="28.8">
      <c r="A135" s="5">
        <f t="shared" si="8"/>
        <v>0</v>
      </c>
      <c r="B135">
        <v>133</v>
      </c>
      <c r="C135" s="3" t="s">
        <v>135</v>
      </c>
      <c r="D135" s="3" t="s">
        <v>4244</v>
      </c>
      <c r="E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 s="22">
        <f t="shared" si="9"/>
        <v>41950.645914351851</v>
      </c>
      <c r="L135">
        <v>1462130584</v>
      </c>
      <c r="M135" s="22">
        <f t="shared" si="10"/>
        <v>41905.60424768518</v>
      </c>
      <c r="N135" s="22" t="s">
        <v>8498</v>
      </c>
      <c r="O135" s="24">
        <f t="shared" si="11"/>
        <v>2014</v>
      </c>
      <c r="P135" t="b">
        <v>0</v>
      </c>
      <c r="Q135">
        <v>0</v>
      </c>
      <c r="R135" t="b">
        <v>0</v>
      </c>
      <c r="S135" t="s">
        <v>8267</v>
      </c>
      <c r="T135" s="7" t="e">
        <f>F135/Q135</f>
        <v>#DIV/0!</v>
      </c>
      <c r="U135" t="s">
        <v>8308</v>
      </c>
      <c r="V135" t="s">
        <v>8311</v>
      </c>
    </row>
    <row r="136" spans="1:22" ht="28.8">
      <c r="A136" s="5">
        <f t="shared" si="8"/>
        <v>0</v>
      </c>
      <c r="B136">
        <v>134</v>
      </c>
      <c r="C136" s="3" t="s">
        <v>136</v>
      </c>
      <c r="D136" s="3" t="s">
        <v>4245</v>
      </c>
      <c r="E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 s="22">
        <f t="shared" si="9"/>
        <v>42521.521527777775</v>
      </c>
      <c r="L136">
        <v>1438811418</v>
      </c>
      <c r="M136" s="22">
        <f t="shared" si="10"/>
        <v>42491.599351851844</v>
      </c>
      <c r="N136" s="22" t="s">
        <v>8499</v>
      </c>
      <c r="O136" s="24">
        <f t="shared" si="11"/>
        <v>2016</v>
      </c>
      <c r="P136" t="b">
        <v>0</v>
      </c>
      <c r="Q136">
        <v>0</v>
      </c>
      <c r="R136" t="b">
        <v>0</v>
      </c>
      <c r="S136" t="s">
        <v>8267</v>
      </c>
      <c r="T136" s="7" t="e">
        <f>F136/Q136</f>
        <v>#DIV/0!</v>
      </c>
      <c r="U136" t="s">
        <v>8308</v>
      </c>
      <c r="V136" t="s">
        <v>8311</v>
      </c>
    </row>
    <row r="137" spans="1:22" ht="43.2">
      <c r="A137" s="5">
        <f t="shared" si="8"/>
        <v>0.13433333333333333</v>
      </c>
      <c r="B137">
        <v>135</v>
      </c>
      <c r="C137" s="3" t="s">
        <v>137</v>
      </c>
      <c r="D137" s="3" t="s">
        <v>4246</v>
      </c>
      <c r="E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 s="22">
        <f t="shared" si="9"/>
        <v>42251.499999999993</v>
      </c>
      <c r="L137">
        <v>1401354597</v>
      </c>
      <c r="M137" s="22">
        <f t="shared" si="10"/>
        <v>42221.701597222222</v>
      </c>
      <c r="N137" s="22" t="s">
        <v>8500</v>
      </c>
      <c r="O137" s="24">
        <f t="shared" si="11"/>
        <v>2015</v>
      </c>
      <c r="P137" t="b">
        <v>0</v>
      </c>
      <c r="Q137">
        <v>5</v>
      </c>
      <c r="R137" t="b">
        <v>0</v>
      </c>
      <c r="S137" t="s">
        <v>8267</v>
      </c>
      <c r="T137" s="7">
        <f>F137/Q137</f>
        <v>80.599999999999994</v>
      </c>
      <c r="U137" t="s">
        <v>8308</v>
      </c>
      <c r="V137" t="s">
        <v>8311</v>
      </c>
    </row>
    <row r="138" spans="1:22" ht="57.6">
      <c r="A138" s="5">
        <f t="shared" si="8"/>
        <v>0</v>
      </c>
      <c r="B138">
        <v>136</v>
      </c>
      <c r="C138" s="3" t="s">
        <v>138</v>
      </c>
      <c r="D138" s="3" t="s">
        <v>4232</v>
      </c>
      <c r="E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 s="22">
        <f t="shared" si="9"/>
        <v>41821.583333333328</v>
      </c>
      <c r="L138">
        <v>1427968234</v>
      </c>
      <c r="M138" s="22">
        <f t="shared" si="10"/>
        <v>41788.173576388886</v>
      </c>
      <c r="N138" s="22" t="s">
        <v>8501</v>
      </c>
      <c r="O138" s="24">
        <f t="shared" si="11"/>
        <v>2014</v>
      </c>
      <c r="P138" t="b">
        <v>0</v>
      </c>
      <c r="Q138">
        <v>0</v>
      </c>
      <c r="R138" t="b">
        <v>0</v>
      </c>
      <c r="S138" t="s">
        <v>8267</v>
      </c>
      <c r="T138" s="7" t="e">
        <f>F138/Q138</f>
        <v>#DIV/0!</v>
      </c>
      <c r="U138" t="s">
        <v>8308</v>
      </c>
      <c r="V138" t="s">
        <v>8311</v>
      </c>
    </row>
    <row r="139" spans="1:22" ht="43.2">
      <c r="A139" s="5">
        <f t="shared" si="8"/>
        <v>0</v>
      </c>
      <c r="B139">
        <v>137</v>
      </c>
      <c r="C139" s="3" t="s">
        <v>139</v>
      </c>
      <c r="D139" s="3" t="s">
        <v>4247</v>
      </c>
      <c r="E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 s="22">
        <f t="shared" si="9"/>
        <v>42140.219444444439</v>
      </c>
      <c r="L139">
        <v>1440337593</v>
      </c>
      <c r="M139" s="22">
        <f t="shared" si="10"/>
        <v>42096.201782407406</v>
      </c>
      <c r="N139" s="22" t="s">
        <v>8487</v>
      </c>
      <c r="O139" s="24">
        <f t="shared" si="11"/>
        <v>2015</v>
      </c>
      <c r="P139" t="b">
        <v>0</v>
      </c>
      <c r="Q139">
        <v>0</v>
      </c>
      <c r="R139" t="b">
        <v>0</v>
      </c>
      <c r="S139" t="s">
        <v>8267</v>
      </c>
      <c r="T139" s="7" t="e">
        <f>F139/Q139</f>
        <v>#DIV/0!</v>
      </c>
      <c r="U139" t="s">
        <v>8308</v>
      </c>
      <c r="V139" t="s">
        <v>8311</v>
      </c>
    </row>
    <row r="140" spans="1:22" ht="43.2">
      <c r="A140" s="5">
        <f t="shared" si="8"/>
        <v>3.1413333333333335E-2</v>
      </c>
      <c r="B140">
        <v>138</v>
      </c>
      <c r="C140" s="3" t="s">
        <v>140</v>
      </c>
      <c r="D140" s="3" t="s">
        <v>4248</v>
      </c>
      <c r="E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 s="22">
        <f t="shared" si="9"/>
        <v>42289.365659722222</v>
      </c>
      <c r="L140">
        <v>1435731041</v>
      </c>
      <c r="M140" s="22">
        <f t="shared" si="10"/>
        <v>42239.365659722222</v>
      </c>
      <c r="N140" s="22" t="s">
        <v>8502</v>
      </c>
      <c r="O140" s="24">
        <f t="shared" si="11"/>
        <v>2015</v>
      </c>
      <c r="P140" t="b">
        <v>0</v>
      </c>
      <c r="Q140">
        <v>58</v>
      </c>
      <c r="R140" t="b">
        <v>0</v>
      </c>
      <c r="S140" t="s">
        <v>8267</v>
      </c>
      <c r="T140" s="7">
        <f>F140/Q140</f>
        <v>81.241379310344826</v>
      </c>
      <c r="U140" t="s">
        <v>8308</v>
      </c>
      <c r="V140" t="s">
        <v>8311</v>
      </c>
    </row>
    <row r="141" spans="1:22" ht="43.2">
      <c r="A141" s="5">
        <f t="shared" si="8"/>
        <v>1</v>
      </c>
      <c r="B141">
        <v>139</v>
      </c>
      <c r="C141" s="3" t="s">
        <v>141</v>
      </c>
      <c r="D141" s="3" t="s">
        <v>4249</v>
      </c>
      <c r="E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 s="22">
        <f t="shared" si="9"/>
        <v>42216.999305555553</v>
      </c>
      <c r="L141">
        <v>1435874772</v>
      </c>
      <c r="M141" s="22">
        <f t="shared" si="10"/>
        <v>42186.049085648141</v>
      </c>
      <c r="N141" s="22" t="s">
        <v>8503</v>
      </c>
      <c r="O141" s="24">
        <f t="shared" si="11"/>
        <v>2015</v>
      </c>
      <c r="P141" t="b">
        <v>0</v>
      </c>
      <c r="Q141">
        <v>1</v>
      </c>
      <c r="R141" t="b">
        <v>0</v>
      </c>
      <c r="S141" t="s">
        <v>8267</v>
      </c>
      <c r="T141" s="7">
        <f>F141/Q141</f>
        <v>500</v>
      </c>
      <c r="U141" t="s">
        <v>8308</v>
      </c>
      <c r="V141" t="s">
        <v>8311</v>
      </c>
    </row>
    <row r="142" spans="1:22" ht="43.2">
      <c r="A142" s="5">
        <f t="shared" si="8"/>
        <v>0</v>
      </c>
      <c r="B142">
        <v>140</v>
      </c>
      <c r="C142" s="3" t="s">
        <v>142</v>
      </c>
      <c r="D142" s="3" t="s">
        <v>4250</v>
      </c>
      <c r="E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 s="22">
        <f t="shared" si="9"/>
        <v>42197.712638888886</v>
      </c>
      <c r="L142">
        <v>1424234732</v>
      </c>
      <c r="M142" s="22">
        <f t="shared" si="10"/>
        <v>42187.712638888886</v>
      </c>
      <c r="N142" s="22" t="s">
        <v>8504</v>
      </c>
      <c r="O142" s="24">
        <f t="shared" si="11"/>
        <v>2015</v>
      </c>
      <c r="P142" t="b">
        <v>0</v>
      </c>
      <c r="Q142">
        <v>0</v>
      </c>
      <c r="R142" t="b">
        <v>0</v>
      </c>
      <c r="S142" t="s">
        <v>8267</v>
      </c>
      <c r="T142" s="7" t="e">
        <f>F142/Q142</f>
        <v>#DIV/0!</v>
      </c>
      <c r="U142" t="s">
        <v>8308</v>
      </c>
      <c r="V142" t="s">
        <v>8311</v>
      </c>
    </row>
    <row r="143" spans="1:22" ht="43.2">
      <c r="A143" s="5">
        <f t="shared" si="8"/>
        <v>0.10775</v>
      </c>
      <c r="B143">
        <v>141</v>
      </c>
      <c r="C143" s="3" t="s">
        <v>143</v>
      </c>
      <c r="D143" s="3" t="s">
        <v>4251</v>
      </c>
      <c r="E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 s="22">
        <f t="shared" si="9"/>
        <v>42082.948287037034</v>
      </c>
      <c r="L143">
        <v>1429155623</v>
      </c>
      <c r="M143" s="22">
        <f t="shared" si="10"/>
        <v>42052.989953703705</v>
      </c>
      <c r="N143" s="22" t="s">
        <v>8505</v>
      </c>
      <c r="O143" s="24">
        <f t="shared" si="11"/>
        <v>2015</v>
      </c>
      <c r="P143" t="b">
        <v>0</v>
      </c>
      <c r="Q143">
        <v>28</v>
      </c>
      <c r="R143" t="b">
        <v>0</v>
      </c>
      <c r="S143" t="s">
        <v>8267</v>
      </c>
      <c r="T143" s="7">
        <f>F143/Q143</f>
        <v>46.178571428571431</v>
      </c>
      <c r="U143" t="s">
        <v>8308</v>
      </c>
      <c r="V143" t="s">
        <v>8311</v>
      </c>
    </row>
    <row r="144" spans="1:22" ht="43.2">
      <c r="A144" s="5">
        <f t="shared" si="8"/>
        <v>3.3333333333333335E-3</v>
      </c>
      <c r="B144">
        <v>142</v>
      </c>
      <c r="C144" s="3" t="s">
        <v>144</v>
      </c>
      <c r="D144" s="3" t="s">
        <v>4252</v>
      </c>
      <c r="E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 s="22">
        <f t="shared" si="9"/>
        <v>42154.944710648146</v>
      </c>
      <c r="L144">
        <v>1414358778</v>
      </c>
      <c r="M144" s="22">
        <f t="shared" si="10"/>
        <v>42109.944710648146</v>
      </c>
      <c r="N144" s="22" t="s">
        <v>8506</v>
      </c>
      <c r="O144" s="24">
        <f t="shared" si="11"/>
        <v>2015</v>
      </c>
      <c r="P144" t="b">
        <v>0</v>
      </c>
      <c r="Q144">
        <v>1</v>
      </c>
      <c r="R144" t="b">
        <v>0</v>
      </c>
      <c r="S144" t="s">
        <v>8267</v>
      </c>
      <c r="T144" s="7">
        <f>F144/Q144</f>
        <v>10</v>
      </c>
      <c r="U144" t="s">
        <v>8308</v>
      </c>
      <c r="V144" t="s">
        <v>8311</v>
      </c>
    </row>
    <row r="145" spans="1:22" ht="43.2">
      <c r="A145" s="5">
        <f t="shared" si="8"/>
        <v>0</v>
      </c>
      <c r="B145">
        <v>143</v>
      </c>
      <c r="C145" s="3" t="s">
        <v>145</v>
      </c>
      <c r="D145" s="3" t="s">
        <v>4253</v>
      </c>
      <c r="E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 s="22">
        <f t="shared" si="9"/>
        <v>41959.726597222216</v>
      </c>
      <c r="L145">
        <v>1467941542</v>
      </c>
      <c r="M145" s="22">
        <f t="shared" si="10"/>
        <v>41938.684930555552</v>
      </c>
      <c r="N145" s="22" t="s">
        <v>8507</v>
      </c>
      <c r="O145" s="24">
        <f t="shared" si="11"/>
        <v>2014</v>
      </c>
      <c r="P145" t="b">
        <v>0</v>
      </c>
      <c r="Q145">
        <v>0</v>
      </c>
      <c r="R145" t="b">
        <v>0</v>
      </c>
      <c r="S145" t="s">
        <v>8267</v>
      </c>
      <c r="T145" s="7" t="e">
        <f>F145/Q145</f>
        <v>#DIV/0!</v>
      </c>
      <c r="U145" t="s">
        <v>8308</v>
      </c>
      <c r="V145" t="s">
        <v>8311</v>
      </c>
    </row>
    <row r="146" spans="1:22" ht="43.2">
      <c r="A146" s="5">
        <f t="shared" si="8"/>
        <v>0.27600000000000002</v>
      </c>
      <c r="B146">
        <v>144</v>
      </c>
      <c r="C146" s="3" t="s">
        <v>146</v>
      </c>
      <c r="D146" s="3" t="s">
        <v>4254</v>
      </c>
      <c r="E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 s="22">
        <f t="shared" si="9"/>
        <v>42616.038194444445</v>
      </c>
      <c r="L146">
        <v>1423765072</v>
      </c>
      <c r="M146" s="22">
        <f t="shared" si="10"/>
        <v>42558.855810185181</v>
      </c>
      <c r="N146" s="22" t="s">
        <v>8508</v>
      </c>
      <c r="O146" s="24">
        <f t="shared" si="11"/>
        <v>2016</v>
      </c>
      <c r="P146" t="b">
        <v>0</v>
      </c>
      <c r="Q146">
        <v>37</v>
      </c>
      <c r="R146" t="b">
        <v>0</v>
      </c>
      <c r="S146" t="s">
        <v>8267</v>
      </c>
      <c r="T146" s="7">
        <f>F146/Q146</f>
        <v>55.945945945945944</v>
      </c>
      <c r="U146" t="s">
        <v>8308</v>
      </c>
      <c r="V146" t="s">
        <v>8311</v>
      </c>
    </row>
    <row r="147" spans="1:22" ht="43.2">
      <c r="A147" s="5">
        <f t="shared" si="8"/>
        <v>7.5111111111111115E-2</v>
      </c>
      <c r="B147">
        <v>145</v>
      </c>
      <c r="C147" s="3" t="s">
        <v>147</v>
      </c>
      <c r="D147" s="3" t="s">
        <v>4255</v>
      </c>
      <c r="E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 s="22">
        <f t="shared" si="9"/>
        <v>42107.512407407405</v>
      </c>
      <c r="L147">
        <v>1436965252</v>
      </c>
      <c r="M147" s="22">
        <f t="shared" si="10"/>
        <v>42047.554074074076</v>
      </c>
      <c r="N147" s="22" t="s">
        <v>8509</v>
      </c>
      <c r="O147" s="24">
        <f t="shared" si="11"/>
        <v>2015</v>
      </c>
      <c r="P147" t="b">
        <v>0</v>
      </c>
      <c r="Q147">
        <v>9</v>
      </c>
      <c r="R147" t="b">
        <v>0</v>
      </c>
      <c r="S147" t="s">
        <v>8267</v>
      </c>
      <c r="T147" s="7">
        <f>F147/Q147</f>
        <v>37.555555555555557</v>
      </c>
      <c r="U147" t="s">
        <v>8308</v>
      </c>
      <c r="V147" t="s">
        <v>8311</v>
      </c>
    </row>
    <row r="148" spans="1:22" ht="43.2">
      <c r="A148" s="5">
        <f t="shared" si="8"/>
        <v>5.7499999999999999E-3</v>
      </c>
      <c r="B148">
        <v>146</v>
      </c>
      <c r="C148" s="3" t="s">
        <v>148</v>
      </c>
      <c r="D148" s="3" t="s">
        <v>4256</v>
      </c>
      <c r="E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 s="22">
        <f t="shared" si="9"/>
        <v>42227.333935185183</v>
      </c>
      <c r="L148">
        <v>1479514998</v>
      </c>
      <c r="M148" s="22">
        <f t="shared" si="10"/>
        <v>42200.333935185183</v>
      </c>
      <c r="N148" s="22" t="s">
        <v>8389</v>
      </c>
      <c r="O148" s="24">
        <f t="shared" si="11"/>
        <v>2015</v>
      </c>
      <c r="P148" t="b">
        <v>0</v>
      </c>
      <c r="Q148">
        <v>3</v>
      </c>
      <c r="R148" t="b">
        <v>0</v>
      </c>
      <c r="S148" t="s">
        <v>8267</v>
      </c>
      <c r="T148" s="7">
        <f>F148/Q148</f>
        <v>38.333333333333336</v>
      </c>
      <c r="U148" t="s">
        <v>8308</v>
      </c>
      <c r="V148" t="s">
        <v>8311</v>
      </c>
    </row>
    <row r="149" spans="1:22" ht="28.8">
      <c r="A149" s="5">
        <f t="shared" si="8"/>
        <v>0</v>
      </c>
      <c r="B149">
        <v>147</v>
      </c>
      <c r="C149" s="3" t="s">
        <v>149</v>
      </c>
      <c r="D149" s="3" t="s">
        <v>4257</v>
      </c>
      <c r="E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 s="22">
        <f t="shared" si="9"/>
        <v>42752.807847222219</v>
      </c>
      <c r="L149">
        <v>1417026340</v>
      </c>
      <c r="M149" s="22">
        <f t="shared" si="10"/>
        <v>42692.807847222219</v>
      </c>
      <c r="N149" s="22" t="s">
        <v>8510</v>
      </c>
      <c r="O149" s="24">
        <f t="shared" si="11"/>
        <v>2016</v>
      </c>
      <c r="P149" t="b">
        <v>0</v>
      </c>
      <c r="Q149">
        <v>0</v>
      </c>
      <c r="R149" t="b">
        <v>0</v>
      </c>
      <c r="S149" t="s">
        <v>8267</v>
      </c>
      <c r="T149" s="7" t="e">
        <f>F149/Q149</f>
        <v>#DIV/0!</v>
      </c>
      <c r="U149" t="s">
        <v>8308</v>
      </c>
      <c r="V149" t="s">
        <v>8311</v>
      </c>
    </row>
    <row r="150" spans="1:22" ht="43.2">
      <c r="A150" s="5">
        <f t="shared" si="8"/>
        <v>8.0000000000000004E-4</v>
      </c>
      <c r="B150">
        <v>148</v>
      </c>
      <c r="C150" s="3" t="s">
        <v>150</v>
      </c>
      <c r="D150" s="3" t="s">
        <v>4258</v>
      </c>
      <c r="E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 s="22">
        <f t="shared" si="9"/>
        <v>42012.554166666661</v>
      </c>
      <c r="L150">
        <v>1453963536</v>
      </c>
      <c r="M150" s="22">
        <f t="shared" si="10"/>
        <v>41969.559490740743</v>
      </c>
      <c r="N150" s="22" t="s">
        <v>8511</v>
      </c>
      <c r="O150" s="24">
        <f t="shared" si="11"/>
        <v>2014</v>
      </c>
      <c r="P150" t="b">
        <v>0</v>
      </c>
      <c r="Q150">
        <v>2</v>
      </c>
      <c r="R150" t="b">
        <v>0</v>
      </c>
      <c r="S150" t="s">
        <v>8267</v>
      </c>
      <c r="T150" s="7">
        <f>F150/Q150</f>
        <v>20</v>
      </c>
      <c r="U150" t="s">
        <v>8308</v>
      </c>
      <c r="V150" t="s">
        <v>8311</v>
      </c>
    </row>
    <row r="151" spans="1:22" ht="43.2">
      <c r="A151" s="5">
        <f t="shared" si="8"/>
        <v>9.1999999999999998E-3</v>
      </c>
      <c r="B151">
        <v>149</v>
      </c>
      <c r="C151" s="3" t="s">
        <v>151</v>
      </c>
      <c r="D151" s="3" t="s">
        <v>4259</v>
      </c>
      <c r="E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 s="22">
        <f t="shared" si="9"/>
        <v>42427.073333333326</v>
      </c>
      <c r="L151">
        <v>1416888470</v>
      </c>
      <c r="M151" s="22">
        <f t="shared" si="10"/>
        <v>42397.073333333326</v>
      </c>
      <c r="N151" s="22" t="s">
        <v>8512</v>
      </c>
      <c r="O151" s="24">
        <f t="shared" si="11"/>
        <v>2016</v>
      </c>
      <c r="P151" t="b">
        <v>0</v>
      </c>
      <c r="Q151">
        <v>6</v>
      </c>
      <c r="R151" t="b">
        <v>0</v>
      </c>
      <c r="S151" t="s">
        <v>8267</v>
      </c>
      <c r="T151" s="7">
        <f>F151/Q151</f>
        <v>15.333333333333334</v>
      </c>
      <c r="U151" t="s">
        <v>8308</v>
      </c>
      <c r="V151" t="s">
        <v>8311</v>
      </c>
    </row>
    <row r="152" spans="1:22" ht="43.2">
      <c r="A152" s="5">
        <f t="shared" si="8"/>
        <v>0.23163076923076922</v>
      </c>
      <c r="B152">
        <v>150</v>
      </c>
      <c r="C152" s="3" t="s">
        <v>152</v>
      </c>
      <c r="D152" s="3" t="s">
        <v>4260</v>
      </c>
      <c r="E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 s="22">
        <f t="shared" si="9"/>
        <v>41998.124999999993</v>
      </c>
      <c r="L152">
        <v>1427428382</v>
      </c>
      <c r="M152" s="22">
        <f t="shared" si="10"/>
        <v>41967.963773148142</v>
      </c>
      <c r="N152" s="22" t="s">
        <v>8513</v>
      </c>
      <c r="O152" s="24">
        <f t="shared" si="11"/>
        <v>2014</v>
      </c>
      <c r="P152" t="b">
        <v>0</v>
      </c>
      <c r="Q152">
        <v>67</v>
      </c>
      <c r="R152" t="b">
        <v>0</v>
      </c>
      <c r="S152" t="s">
        <v>8267</v>
      </c>
      <c r="T152" s="7">
        <f>F152/Q152</f>
        <v>449.43283582089555</v>
      </c>
      <c r="U152" t="s">
        <v>8308</v>
      </c>
      <c r="V152" t="s">
        <v>8311</v>
      </c>
    </row>
    <row r="153" spans="1:22" ht="43.2">
      <c r="A153" s="5">
        <f t="shared" si="8"/>
        <v>5.5999999999999995E-4</v>
      </c>
      <c r="B153">
        <v>151</v>
      </c>
      <c r="C153" s="3" t="s">
        <v>153</v>
      </c>
      <c r="D153" s="3" t="s">
        <v>4261</v>
      </c>
      <c r="E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 s="22">
        <f t="shared" si="9"/>
        <v>42149.95349537037</v>
      </c>
      <c r="L153">
        <v>1429449191</v>
      </c>
      <c r="M153" s="22">
        <f t="shared" si="10"/>
        <v>42089.95349537037</v>
      </c>
      <c r="N153" s="22" t="s">
        <v>8424</v>
      </c>
      <c r="O153" s="24">
        <f t="shared" si="11"/>
        <v>2015</v>
      </c>
      <c r="P153" t="b">
        <v>0</v>
      </c>
      <c r="Q153">
        <v>5</v>
      </c>
      <c r="R153" t="b">
        <v>0</v>
      </c>
      <c r="S153" t="s">
        <v>8267</v>
      </c>
      <c r="T153" s="7">
        <f>F153/Q153</f>
        <v>28</v>
      </c>
      <c r="U153" t="s">
        <v>8308</v>
      </c>
      <c r="V153" t="s">
        <v>8311</v>
      </c>
    </row>
    <row r="154" spans="1:22" ht="28.8">
      <c r="A154" s="5">
        <f t="shared" si="8"/>
        <v>7.8947368421052633E-5</v>
      </c>
      <c r="B154">
        <v>152</v>
      </c>
      <c r="C154" s="3" t="s">
        <v>154</v>
      </c>
      <c r="D154" s="3" t="s">
        <v>4262</v>
      </c>
      <c r="E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 s="22">
        <f t="shared" si="9"/>
        <v>42173.342488425922</v>
      </c>
      <c r="L154">
        <v>1408845100</v>
      </c>
      <c r="M154" s="22">
        <f t="shared" si="10"/>
        <v>42113.342488425922</v>
      </c>
      <c r="N154" s="22" t="s">
        <v>8514</v>
      </c>
      <c r="O154" s="24">
        <f t="shared" si="11"/>
        <v>2015</v>
      </c>
      <c r="P154" t="b">
        <v>0</v>
      </c>
      <c r="Q154">
        <v>2</v>
      </c>
      <c r="R154" t="b">
        <v>0</v>
      </c>
      <c r="S154" t="s">
        <v>8267</v>
      </c>
      <c r="T154" s="7">
        <f>F154/Q154</f>
        <v>15</v>
      </c>
      <c r="U154" t="s">
        <v>8308</v>
      </c>
      <c r="V154" t="s">
        <v>8311</v>
      </c>
    </row>
    <row r="155" spans="1:22" ht="43.2">
      <c r="A155" s="5">
        <f t="shared" si="8"/>
        <v>7.1799999999999998E-3</v>
      </c>
      <c r="B155">
        <v>153</v>
      </c>
      <c r="C155" s="3" t="s">
        <v>155</v>
      </c>
      <c r="D155" s="3" t="s">
        <v>4263</v>
      </c>
      <c r="E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 s="22">
        <f t="shared" si="9"/>
        <v>41904.869212962956</v>
      </c>
      <c r="L155">
        <v>1413900244</v>
      </c>
      <c r="M155" s="22">
        <f t="shared" si="10"/>
        <v>41874.869212962956</v>
      </c>
      <c r="N155" s="22" t="s">
        <v>8515</v>
      </c>
      <c r="O155" s="24">
        <f t="shared" si="11"/>
        <v>2014</v>
      </c>
      <c r="P155" t="b">
        <v>0</v>
      </c>
      <c r="Q155">
        <v>10</v>
      </c>
      <c r="R155" t="b">
        <v>0</v>
      </c>
      <c r="S155" t="s">
        <v>8267</v>
      </c>
      <c r="T155" s="7">
        <f>F155/Q155</f>
        <v>35.9</v>
      </c>
      <c r="U155" t="s">
        <v>8308</v>
      </c>
      <c r="V155" t="s">
        <v>8311</v>
      </c>
    </row>
    <row r="156" spans="1:22" ht="43.2">
      <c r="A156" s="5">
        <f t="shared" si="8"/>
        <v>2.6666666666666668E-2</v>
      </c>
      <c r="B156">
        <v>154</v>
      </c>
      <c r="C156" s="3" t="s">
        <v>156</v>
      </c>
      <c r="D156" s="3" t="s">
        <v>4264</v>
      </c>
      <c r="E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 s="22">
        <f t="shared" si="9"/>
        <v>41975.419490740744</v>
      </c>
      <c r="L156">
        <v>1429621695</v>
      </c>
      <c r="M156" s="22">
        <f t="shared" si="10"/>
        <v>41933.377824074072</v>
      </c>
      <c r="N156" s="22" t="s">
        <v>8516</v>
      </c>
      <c r="O156" s="24">
        <f t="shared" si="11"/>
        <v>2014</v>
      </c>
      <c r="P156" t="b">
        <v>0</v>
      </c>
      <c r="Q156">
        <v>3</v>
      </c>
      <c r="R156" t="b">
        <v>0</v>
      </c>
      <c r="S156" t="s">
        <v>8267</v>
      </c>
      <c r="T156" s="7">
        <f>F156/Q156</f>
        <v>13.333333333333334</v>
      </c>
      <c r="U156" t="s">
        <v>8308</v>
      </c>
      <c r="V156" t="s">
        <v>8311</v>
      </c>
    </row>
    <row r="157" spans="1:22" ht="57.6">
      <c r="A157" s="5">
        <f t="shared" si="8"/>
        <v>6.0000000000000002E-5</v>
      </c>
      <c r="B157">
        <v>155</v>
      </c>
      <c r="C157" s="3" t="s">
        <v>157</v>
      </c>
      <c r="D157" s="3" t="s">
        <v>4265</v>
      </c>
      <c r="E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 s="22">
        <f t="shared" si="9"/>
        <v>42158.339062499996</v>
      </c>
      <c r="L157">
        <v>1434201935</v>
      </c>
      <c r="M157" s="22">
        <f t="shared" si="10"/>
        <v>42115.339062499996</v>
      </c>
      <c r="N157" s="22" t="s">
        <v>8517</v>
      </c>
      <c r="O157" s="24">
        <f t="shared" si="11"/>
        <v>2015</v>
      </c>
      <c r="P157" t="b">
        <v>0</v>
      </c>
      <c r="Q157">
        <v>4</v>
      </c>
      <c r="R157" t="b">
        <v>0</v>
      </c>
      <c r="S157" t="s">
        <v>8267</v>
      </c>
      <c r="T157" s="7">
        <f>F157/Q157</f>
        <v>20.25</v>
      </c>
      <c r="U157" t="s">
        <v>8308</v>
      </c>
      <c r="V157" t="s">
        <v>8311</v>
      </c>
    </row>
    <row r="158" spans="1:22" ht="57.6">
      <c r="A158" s="5">
        <f t="shared" si="8"/>
        <v>5.0999999999999997E-2</v>
      </c>
      <c r="B158">
        <v>156</v>
      </c>
      <c r="C158" s="3" t="s">
        <v>158</v>
      </c>
      <c r="D158" s="3" t="s">
        <v>4266</v>
      </c>
      <c r="E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 s="22">
        <f t="shared" si="9"/>
        <v>42208.351099537038</v>
      </c>
      <c r="L158">
        <v>1401850796</v>
      </c>
      <c r="M158" s="22">
        <f t="shared" si="10"/>
        <v>42168.351099537038</v>
      </c>
      <c r="N158" s="22" t="s">
        <v>8518</v>
      </c>
      <c r="O158" s="24">
        <f t="shared" si="11"/>
        <v>2015</v>
      </c>
      <c r="P158" t="b">
        <v>0</v>
      </c>
      <c r="Q158">
        <v>15</v>
      </c>
      <c r="R158" t="b">
        <v>0</v>
      </c>
      <c r="S158" t="s">
        <v>8267</v>
      </c>
      <c r="T158" s="7">
        <f>F158/Q158</f>
        <v>119</v>
      </c>
      <c r="U158" t="s">
        <v>8308</v>
      </c>
      <c r="V158" t="s">
        <v>8311</v>
      </c>
    </row>
    <row r="159" spans="1:22" ht="43.2">
      <c r="A159" s="5">
        <f t="shared" si="8"/>
        <v>2.671118530884808E-3</v>
      </c>
      <c r="B159">
        <v>157</v>
      </c>
      <c r="C159" s="3" t="s">
        <v>159</v>
      </c>
      <c r="D159" s="3" t="s">
        <v>4267</v>
      </c>
      <c r="E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 s="22">
        <f t="shared" si="9"/>
        <v>41853.916620370372</v>
      </c>
      <c r="L159">
        <v>1453931572</v>
      </c>
      <c r="M159" s="22">
        <f t="shared" si="10"/>
        <v>41793.916620370372</v>
      </c>
      <c r="N159" s="22" t="s">
        <v>8375</v>
      </c>
      <c r="O159" s="24">
        <f t="shared" si="11"/>
        <v>2014</v>
      </c>
      <c r="P159" t="b">
        <v>0</v>
      </c>
      <c r="Q159">
        <v>2</v>
      </c>
      <c r="R159" t="b">
        <v>0</v>
      </c>
      <c r="S159" t="s">
        <v>8267</v>
      </c>
      <c r="T159" s="7">
        <f>F159/Q159</f>
        <v>4</v>
      </c>
      <c r="U159" t="s">
        <v>8308</v>
      </c>
      <c r="V159" t="s">
        <v>8311</v>
      </c>
    </row>
    <row r="160" spans="1:22" ht="43.2">
      <c r="A160" s="5">
        <f t="shared" si="8"/>
        <v>0</v>
      </c>
      <c r="B160">
        <v>158</v>
      </c>
      <c r="C160" s="3" t="s">
        <v>160</v>
      </c>
      <c r="D160" s="3" t="s">
        <v>4268</v>
      </c>
      <c r="E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 s="22">
        <f t="shared" si="9"/>
        <v>42426.703379629624</v>
      </c>
      <c r="L160">
        <v>1411350628</v>
      </c>
      <c r="M160" s="22">
        <f t="shared" si="10"/>
        <v>42396.703379629624</v>
      </c>
      <c r="N160" s="22" t="s">
        <v>8519</v>
      </c>
      <c r="O160" s="24">
        <f t="shared" si="11"/>
        <v>2016</v>
      </c>
      <c r="P160" t="b">
        <v>0</v>
      </c>
      <c r="Q160">
        <v>0</v>
      </c>
      <c r="R160" t="b">
        <v>0</v>
      </c>
      <c r="S160" t="s">
        <v>8267</v>
      </c>
      <c r="T160" s="7" t="e">
        <f>F160/Q160</f>
        <v>#DIV/0!</v>
      </c>
      <c r="U160" t="s">
        <v>8308</v>
      </c>
      <c r="V160" t="s">
        <v>8311</v>
      </c>
    </row>
    <row r="161" spans="1:22" ht="43.2">
      <c r="A161" s="5">
        <f t="shared" si="8"/>
        <v>2.0000000000000002E-5</v>
      </c>
      <c r="B161">
        <v>159</v>
      </c>
      <c r="C161" s="3" t="s">
        <v>161</v>
      </c>
      <c r="D161" s="3" t="s">
        <v>4269</v>
      </c>
      <c r="E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 s="22">
        <f t="shared" si="9"/>
        <v>41933.868379629625</v>
      </c>
      <c r="L161">
        <v>1464085545</v>
      </c>
      <c r="M161" s="22">
        <f t="shared" si="10"/>
        <v>41903.868379629625</v>
      </c>
      <c r="N161" s="22" t="s">
        <v>8520</v>
      </c>
      <c r="O161" s="24">
        <f t="shared" si="11"/>
        <v>2014</v>
      </c>
      <c r="P161" t="b">
        <v>0</v>
      </c>
      <c r="Q161">
        <v>1</v>
      </c>
      <c r="R161" t="b">
        <v>0</v>
      </c>
      <c r="S161" t="s">
        <v>8267</v>
      </c>
      <c r="T161" s="7">
        <f>F161/Q161</f>
        <v>10</v>
      </c>
      <c r="U161" t="s">
        <v>8308</v>
      </c>
      <c r="V161" t="s">
        <v>8311</v>
      </c>
    </row>
    <row r="162" spans="1:22" ht="43.2">
      <c r="A162" s="5">
        <f t="shared" si="8"/>
        <v>0</v>
      </c>
      <c r="B162">
        <v>160</v>
      </c>
      <c r="C162" s="3" t="s">
        <v>162</v>
      </c>
      <c r="D162" s="3" t="s">
        <v>4270</v>
      </c>
      <c r="E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 s="22">
        <f t="shared" si="9"/>
        <v>42554.226215277777</v>
      </c>
      <c r="L162">
        <v>1434491691</v>
      </c>
      <c r="M162" s="22">
        <f t="shared" si="10"/>
        <v>42514.226215277777</v>
      </c>
      <c r="N162" s="22" t="s">
        <v>8521</v>
      </c>
      <c r="O162" s="24">
        <f t="shared" si="11"/>
        <v>2016</v>
      </c>
      <c r="P162" t="b">
        <v>0</v>
      </c>
      <c r="Q162">
        <v>0</v>
      </c>
      <c r="R162" t="b">
        <v>0</v>
      </c>
      <c r="S162" t="s">
        <v>8268</v>
      </c>
      <c r="T162" s="7" t="e">
        <f>F162/Q162</f>
        <v>#DIV/0!</v>
      </c>
      <c r="U162" t="s">
        <v>8308</v>
      </c>
      <c r="V162" t="s">
        <v>8312</v>
      </c>
    </row>
    <row r="163" spans="1:22" ht="43.2">
      <c r="A163" s="5">
        <f t="shared" si="8"/>
        <v>1E-4</v>
      </c>
      <c r="B163">
        <v>161</v>
      </c>
      <c r="C163" s="3" t="s">
        <v>163</v>
      </c>
      <c r="D163" s="3" t="s">
        <v>4271</v>
      </c>
      <c r="E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 s="22">
        <f t="shared" si="9"/>
        <v>42231.70475694444</v>
      </c>
      <c r="L163">
        <v>1401726595</v>
      </c>
      <c r="M163" s="22">
        <f t="shared" si="10"/>
        <v>42171.70475694444</v>
      </c>
      <c r="N163" s="22" t="s">
        <v>8522</v>
      </c>
      <c r="O163" s="24">
        <f t="shared" si="11"/>
        <v>2015</v>
      </c>
      <c r="P163" t="b">
        <v>0</v>
      </c>
      <c r="Q163">
        <v>1</v>
      </c>
      <c r="R163" t="b">
        <v>0</v>
      </c>
      <c r="S163" t="s">
        <v>8268</v>
      </c>
      <c r="T163" s="7">
        <f>F163/Q163</f>
        <v>5</v>
      </c>
      <c r="U163" t="s">
        <v>8308</v>
      </c>
      <c r="V163" t="s">
        <v>8312</v>
      </c>
    </row>
    <row r="164" spans="1:22" ht="43.2">
      <c r="A164" s="5">
        <f t="shared" si="8"/>
        <v>0.15535714285714286</v>
      </c>
      <c r="B164">
        <v>162</v>
      </c>
      <c r="C164" s="3" t="s">
        <v>164</v>
      </c>
      <c r="D164" s="3" t="s">
        <v>4272</v>
      </c>
      <c r="E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 s="22">
        <f t="shared" si="9"/>
        <v>41822.479108796295</v>
      </c>
      <c r="L164">
        <v>1405393356</v>
      </c>
      <c r="M164" s="22">
        <f t="shared" si="10"/>
        <v>41792.479108796295</v>
      </c>
      <c r="N164" s="22" t="s">
        <v>8523</v>
      </c>
      <c r="O164" s="24">
        <f t="shared" si="11"/>
        <v>2014</v>
      </c>
      <c r="P164" t="b">
        <v>0</v>
      </c>
      <c r="Q164">
        <v>10</v>
      </c>
      <c r="R164" t="b">
        <v>0</v>
      </c>
      <c r="S164" t="s">
        <v>8268</v>
      </c>
      <c r="T164" s="7">
        <f>F164/Q164</f>
        <v>43.5</v>
      </c>
      <c r="U164" t="s">
        <v>8308</v>
      </c>
      <c r="V164" t="s">
        <v>8312</v>
      </c>
    </row>
    <row r="165" spans="1:22" ht="57.6">
      <c r="A165" s="5">
        <f t="shared" si="8"/>
        <v>0</v>
      </c>
      <c r="B165">
        <v>163</v>
      </c>
      <c r="C165" s="3" t="s">
        <v>165</v>
      </c>
      <c r="D165" s="3" t="s">
        <v>4273</v>
      </c>
      <c r="E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 s="22">
        <f t="shared" si="9"/>
        <v>41867.779166666667</v>
      </c>
      <c r="L165">
        <v>1440716654</v>
      </c>
      <c r="M165" s="22">
        <f t="shared" si="10"/>
        <v>41834.91847222222</v>
      </c>
      <c r="N165" s="22" t="s">
        <v>8524</v>
      </c>
      <c r="O165" s="24">
        <f t="shared" si="11"/>
        <v>2014</v>
      </c>
      <c r="P165" t="b">
        <v>0</v>
      </c>
      <c r="Q165">
        <v>0</v>
      </c>
      <c r="R165" t="b">
        <v>0</v>
      </c>
      <c r="S165" t="s">
        <v>8268</v>
      </c>
      <c r="T165" s="7" t="e">
        <f>F165/Q165</f>
        <v>#DIV/0!</v>
      </c>
      <c r="U165" t="s">
        <v>8308</v>
      </c>
      <c r="V165" t="s">
        <v>8312</v>
      </c>
    </row>
    <row r="166" spans="1:22" ht="43.2">
      <c r="A166" s="5">
        <f t="shared" si="8"/>
        <v>5.3333333333333332E-3</v>
      </c>
      <c r="B166">
        <v>164</v>
      </c>
      <c r="C166" s="3" t="s">
        <v>166</v>
      </c>
      <c r="D166" s="3" t="s">
        <v>4274</v>
      </c>
      <c r="E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 s="22">
        <f t="shared" si="9"/>
        <v>42277.791666666664</v>
      </c>
      <c r="L166">
        <v>1405966701</v>
      </c>
      <c r="M166" s="22">
        <f t="shared" si="10"/>
        <v>42243.752939814811</v>
      </c>
      <c r="N166" s="22" t="s">
        <v>8525</v>
      </c>
      <c r="O166" s="24">
        <f t="shared" si="11"/>
        <v>2015</v>
      </c>
      <c r="P166" t="b">
        <v>0</v>
      </c>
      <c r="Q166">
        <v>7</v>
      </c>
      <c r="R166" t="b">
        <v>0</v>
      </c>
      <c r="S166" t="s">
        <v>8268</v>
      </c>
      <c r="T166" s="7">
        <f>F166/Q166</f>
        <v>91.428571428571431</v>
      </c>
      <c r="U166" t="s">
        <v>8308</v>
      </c>
      <c r="V166" t="s">
        <v>8312</v>
      </c>
    </row>
    <row r="167" spans="1:22" ht="28.8">
      <c r="A167" s="5">
        <f t="shared" si="8"/>
        <v>0</v>
      </c>
      <c r="B167">
        <v>165</v>
      </c>
      <c r="C167" s="3" t="s">
        <v>167</v>
      </c>
      <c r="D167" s="3" t="s">
        <v>4275</v>
      </c>
      <c r="E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 s="22">
        <f t="shared" si="9"/>
        <v>41901.554409722223</v>
      </c>
      <c r="L167">
        <v>1450021724</v>
      </c>
      <c r="M167" s="22">
        <f t="shared" si="10"/>
        <v>41841.554409722223</v>
      </c>
      <c r="N167" s="22" t="s">
        <v>8402</v>
      </c>
      <c r="O167" s="24">
        <f t="shared" si="11"/>
        <v>2014</v>
      </c>
      <c r="P167" t="b">
        <v>0</v>
      </c>
      <c r="Q167">
        <v>0</v>
      </c>
      <c r="R167" t="b">
        <v>0</v>
      </c>
      <c r="S167" t="s">
        <v>8268</v>
      </c>
      <c r="T167" s="7" t="e">
        <f>F167/Q167</f>
        <v>#DIV/0!</v>
      </c>
      <c r="U167" t="s">
        <v>8308</v>
      </c>
      <c r="V167" t="s">
        <v>8312</v>
      </c>
    </row>
    <row r="168" spans="1:22" ht="43.2">
      <c r="A168" s="5">
        <f t="shared" si="8"/>
        <v>0.6</v>
      </c>
      <c r="B168">
        <v>166</v>
      </c>
      <c r="C168" s="3" t="s">
        <v>168</v>
      </c>
      <c r="D168" s="3" t="s">
        <v>4276</v>
      </c>
      <c r="E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 s="22">
        <f t="shared" si="9"/>
        <v>42381.450509259252</v>
      </c>
      <c r="L168">
        <v>1481939362</v>
      </c>
      <c r="M168" s="22">
        <f t="shared" si="10"/>
        <v>42351.450509259252</v>
      </c>
      <c r="N168" s="22" t="s">
        <v>8526</v>
      </c>
      <c r="O168" s="24">
        <f t="shared" si="11"/>
        <v>2015</v>
      </c>
      <c r="P168" t="b">
        <v>0</v>
      </c>
      <c r="Q168">
        <v>1</v>
      </c>
      <c r="R168" t="b">
        <v>0</v>
      </c>
      <c r="S168" t="s">
        <v>8268</v>
      </c>
      <c r="T168" s="7">
        <f>F168/Q168</f>
        <v>3000</v>
      </c>
      <c r="U168" t="s">
        <v>8308</v>
      </c>
      <c r="V168" t="s">
        <v>8312</v>
      </c>
    </row>
    <row r="169" spans="1:22" ht="43.2">
      <c r="A169" s="5">
        <f t="shared" si="8"/>
        <v>1E-4</v>
      </c>
      <c r="B169">
        <v>167</v>
      </c>
      <c r="C169" s="3" t="s">
        <v>169</v>
      </c>
      <c r="D169" s="3" t="s">
        <v>4277</v>
      </c>
      <c r="E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 s="22">
        <f t="shared" si="9"/>
        <v>42750.867615740739</v>
      </c>
      <c r="L169">
        <v>1433542535</v>
      </c>
      <c r="M169" s="22">
        <f t="shared" si="10"/>
        <v>42720.867615740739</v>
      </c>
      <c r="N169" s="22" t="s">
        <v>8458</v>
      </c>
      <c r="O169" s="24">
        <f t="shared" si="11"/>
        <v>2016</v>
      </c>
      <c r="P169" t="b">
        <v>0</v>
      </c>
      <c r="Q169">
        <v>2</v>
      </c>
      <c r="R169" t="b">
        <v>0</v>
      </c>
      <c r="S169" t="s">
        <v>8268</v>
      </c>
      <c r="T169" s="7">
        <f>F169/Q169</f>
        <v>5.5</v>
      </c>
      <c r="U169" t="s">
        <v>8308</v>
      </c>
      <c r="V169" t="s">
        <v>8312</v>
      </c>
    </row>
    <row r="170" spans="1:22" ht="43.2">
      <c r="A170" s="5">
        <f t="shared" si="8"/>
        <v>4.0625000000000001E-2</v>
      </c>
      <c r="B170">
        <v>168</v>
      </c>
      <c r="C170" s="3" t="s">
        <v>170</v>
      </c>
      <c r="D170" s="3" t="s">
        <v>4278</v>
      </c>
      <c r="E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 s="22">
        <f t="shared" si="9"/>
        <v>42220.719155092585</v>
      </c>
      <c r="L170">
        <v>1424203370</v>
      </c>
      <c r="M170" s="22">
        <f t="shared" si="10"/>
        <v>42160.719155092585</v>
      </c>
      <c r="N170" s="22" t="s">
        <v>8527</v>
      </c>
      <c r="O170" s="24">
        <f t="shared" si="11"/>
        <v>2015</v>
      </c>
      <c r="P170" t="b">
        <v>0</v>
      </c>
      <c r="Q170">
        <v>3</v>
      </c>
      <c r="R170" t="b">
        <v>0</v>
      </c>
      <c r="S170" t="s">
        <v>8268</v>
      </c>
      <c r="T170" s="7">
        <f>F170/Q170</f>
        <v>108.33333333333333</v>
      </c>
      <c r="U170" t="s">
        <v>8308</v>
      </c>
      <c r="V170" t="s">
        <v>8312</v>
      </c>
    </row>
    <row r="171" spans="1:22" ht="43.2">
      <c r="A171" s="5">
        <f t="shared" si="8"/>
        <v>0.224</v>
      </c>
      <c r="B171">
        <v>169</v>
      </c>
      <c r="C171" s="3" t="s">
        <v>171</v>
      </c>
      <c r="D171" s="3" t="s">
        <v>4279</v>
      </c>
      <c r="E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 s="22">
        <f t="shared" si="9"/>
        <v>42082.585300925923</v>
      </c>
      <c r="L171">
        <v>1411042059</v>
      </c>
      <c r="M171" s="22">
        <f t="shared" si="10"/>
        <v>42052.626967592594</v>
      </c>
      <c r="N171" s="22" t="s">
        <v>8505</v>
      </c>
      <c r="O171" s="24">
        <f t="shared" si="11"/>
        <v>2015</v>
      </c>
      <c r="P171" t="b">
        <v>0</v>
      </c>
      <c r="Q171">
        <v>10</v>
      </c>
      <c r="R171" t="b">
        <v>0</v>
      </c>
      <c r="S171" t="s">
        <v>8268</v>
      </c>
      <c r="T171" s="7">
        <f>F171/Q171</f>
        <v>56</v>
      </c>
      <c r="U171" t="s">
        <v>8308</v>
      </c>
      <c r="V171" t="s">
        <v>8312</v>
      </c>
    </row>
    <row r="172" spans="1:22" ht="43.2">
      <c r="A172" s="5">
        <f t="shared" si="8"/>
        <v>3.2500000000000001E-2</v>
      </c>
      <c r="B172">
        <v>170</v>
      </c>
      <c r="C172" s="3" t="s">
        <v>172</v>
      </c>
      <c r="D172" s="3" t="s">
        <v>4280</v>
      </c>
      <c r="E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 s="22">
        <f t="shared" si="9"/>
        <v>41930.296979166662</v>
      </c>
      <c r="L172">
        <v>1438385283</v>
      </c>
      <c r="M172" s="22">
        <f t="shared" si="10"/>
        <v>41900.296979166662</v>
      </c>
      <c r="N172" s="22" t="s">
        <v>8528</v>
      </c>
      <c r="O172" s="24">
        <f t="shared" si="11"/>
        <v>2014</v>
      </c>
      <c r="P172" t="b">
        <v>0</v>
      </c>
      <c r="Q172">
        <v>10</v>
      </c>
      <c r="R172" t="b">
        <v>0</v>
      </c>
      <c r="S172" t="s">
        <v>8268</v>
      </c>
      <c r="T172" s="7">
        <f>F172/Q172</f>
        <v>32.5</v>
      </c>
      <c r="U172" t="s">
        <v>8308</v>
      </c>
      <c r="V172" t="s">
        <v>8312</v>
      </c>
    </row>
    <row r="173" spans="1:22" ht="43.2">
      <c r="A173" s="5">
        <f t="shared" si="8"/>
        <v>2.0000000000000002E-5</v>
      </c>
      <c r="B173">
        <v>171</v>
      </c>
      <c r="C173" s="3" t="s">
        <v>173</v>
      </c>
      <c r="D173" s="3" t="s">
        <v>4281</v>
      </c>
      <c r="E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 s="22">
        <f t="shared" si="9"/>
        <v>42246.019444444442</v>
      </c>
      <c r="L173">
        <v>1465791614</v>
      </c>
      <c r="M173" s="22">
        <f t="shared" si="10"/>
        <v>42216.769479166665</v>
      </c>
      <c r="N173" s="22" t="s">
        <v>8529</v>
      </c>
      <c r="O173" s="24">
        <f t="shared" si="11"/>
        <v>2015</v>
      </c>
      <c r="P173" t="b">
        <v>0</v>
      </c>
      <c r="Q173">
        <v>1</v>
      </c>
      <c r="R173" t="b">
        <v>0</v>
      </c>
      <c r="S173" t="s">
        <v>8268</v>
      </c>
      <c r="T173" s="7">
        <f>F173/Q173</f>
        <v>1</v>
      </c>
      <c r="U173" t="s">
        <v>8308</v>
      </c>
      <c r="V173" t="s">
        <v>8312</v>
      </c>
    </row>
    <row r="174" spans="1:22" ht="43.2">
      <c r="A174" s="5">
        <f t="shared" si="8"/>
        <v>0</v>
      </c>
      <c r="B174">
        <v>172</v>
      </c>
      <c r="C174" s="3" t="s">
        <v>174</v>
      </c>
      <c r="D174" s="3" t="s">
        <v>4282</v>
      </c>
      <c r="E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 s="22">
        <f t="shared" si="9"/>
        <v>42593.972384259258</v>
      </c>
      <c r="L174">
        <v>1423733323</v>
      </c>
      <c r="M174" s="22">
        <f t="shared" si="10"/>
        <v>42533.972384259258</v>
      </c>
      <c r="N174" s="22" t="s">
        <v>8530</v>
      </c>
      <c r="O174" s="24">
        <f t="shared" si="11"/>
        <v>2016</v>
      </c>
      <c r="P174" t="b">
        <v>0</v>
      </c>
      <c r="Q174">
        <v>0</v>
      </c>
      <c r="R174" t="b">
        <v>0</v>
      </c>
      <c r="S174" t="s">
        <v>8268</v>
      </c>
      <c r="T174" s="7" t="e">
        <f>F174/Q174</f>
        <v>#DIV/0!</v>
      </c>
      <c r="U174" t="s">
        <v>8308</v>
      </c>
      <c r="V174" t="s">
        <v>8312</v>
      </c>
    </row>
    <row r="175" spans="1:22" ht="43.2">
      <c r="A175" s="5">
        <f t="shared" si="8"/>
        <v>0</v>
      </c>
      <c r="B175">
        <v>173</v>
      </c>
      <c r="C175" s="3" t="s">
        <v>175</v>
      </c>
      <c r="D175" s="3" t="s">
        <v>4283</v>
      </c>
      <c r="E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 s="22">
        <f t="shared" si="9"/>
        <v>42082.144942129627</v>
      </c>
      <c r="L175">
        <v>1422539108</v>
      </c>
      <c r="M175" s="22">
        <f t="shared" si="10"/>
        <v>42047.186608796292</v>
      </c>
      <c r="N175" s="22" t="s">
        <v>8509</v>
      </c>
      <c r="O175" s="24">
        <f t="shared" si="11"/>
        <v>2015</v>
      </c>
      <c r="P175" t="b">
        <v>0</v>
      </c>
      <c r="Q175">
        <v>0</v>
      </c>
      <c r="R175" t="b">
        <v>0</v>
      </c>
      <c r="S175" t="s">
        <v>8268</v>
      </c>
      <c r="T175" s="7" t="e">
        <f>F175/Q175</f>
        <v>#DIV/0!</v>
      </c>
      <c r="U175" t="s">
        <v>8308</v>
      </c>
      <c r="V175" t="s">
        <v>8312</v>
      </c>
    </row>
    <row r="176" spans="1:22" ht="43.2">
      <c r="A176" s="5">
        <f t="shared" si="8"/>
        <v>0</v>
      </c>
      <c r="B176">
        <v>174</v>
      </c>
      <c r="C176" s="3" t="s">
        <v>176</v>
      </c>
      <c r="D176" s="3" t="s">
        <v>4284</v>
      </c>
      <c r="E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 s="22">
        <f t="shared" si="9"/>
        <v>42063.364675925921</v>
      </c>
      <c r="L176">
        <v>1425924776</v>
      </c>
      <c r="M176" s="22">
        <f t="shared" si="10"/>
        <v>42033.364675925921</v>
      </c>
      <c r="N176" s="22" t="s">
        <v>8416</v>
      </c>
      <c r="O176" s="24">
        <f t="shared" si="11"/>
        <v>2015</v>
      </c>
      <c r="P176" t="b">
        <v>0</v>
      </c>
      <c r="Q176">
        <v>0</v>
      </c>
      <c r="R176" t="b">
        <v>0</v>
      </c>
      <c r="S176" t="s">
        <v>8268</v>
      </c>
      <c r="T176" s="7" t="e">
        <f>F176/Q176</f>
        <v>#DIV/0!</v>
      </c>
      <c r="U176" t="s">
        <v>8308</v>
      </c>
      <c r="V176" t="s">
        <v>8312</v>
      </c>
    </row>
    <row r="177" spans="1:22" ht="43.2">
      <c r="A177" s="5">
        <f t="shared" si="8"/>
        <v>6.4850000000000005E-2</v>
      </c>
      <c r="B177">
        <v>175</v>
      </c>
      <c r="C177" s="3" t="s">
        <v>177</v>
      </c>
      <c r="D177" s="3" t="s">
        <v>4285</v>
      </c>
      <c r="E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 s="22">
        <f t="shared" si="9"/>
        <v>42132.55064814815</v>
      </c>
      <c r="L177">
        <v>1407177611</v>
      </c>
      <c r="M177" s="22">
        <f t="shared" si="10"/>
        <v>42072.55064814815</v>
      </c>
      <c r="N177" s="22" t="s">
        <v>8531</v>
      </c>
      <c r="O177" s="24">
        <f t="shared" si="11"/>
        <v>2015</v>
      </c>
      <c r="P177" t="b">
        <v>0</v>
      </c>
      <c r="Q177">
        <v>26</v>
      </c>
      <c r="R177" t="b">
        <v>0</v>
      </c>
      <c r="S177" t="s">
        <v>8268</v>
      </c>
      <c r="T177" s="7">
        <f>F177/Q177</f>
        <v>49.884615384615387</v>
      </c>
      <c r="U177" t="s">
        <v>8308</v>
      </c>
      <c r="V177" t="s">
        <v>8312</v>
      </c>
    </row>
    <row r="178" spans="1:22" ht="43.2">
      <c r="A178" s="5">
        <f t="shared" si="8"/>
        <v>0</v>
      </c>
      <c r="B178">
        <v>176</v>
      </c>
      <c r="C178" s="3" t="s">
        <v>178</v>
      </c>
      <c r="D178" s="3" t="s">
        <v>4286</v>
      </c>
      <c r="E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 s="22">
        <f t="shared" si="9"/>
        <v>41880.569571759253</v>
      </c>
      <c r="L178">
        <v>1436211999</v>
      </c>
      <c r="M178" s="22">
        <f t="shared" si="10"/>
        <v>41855.569571759253</v>
      </c>
      <c r="N178" s="22" t="s">
        <v>8532</v>
      </c>
      <c r="O178" s="24">
        <f t="shared" si="11"/>
        <v>2014</v>
      </c>
      <c r="P178" t="b">
        <v>0</v>
      </c>
      <c r="Q178">
        <v>0</v>
      </c>
      <c r="R178" t="b">
        <v>0</v>
      </c>
      <c r="S178" t="s">
        <v>8268</v>
      </c>
      <c r="T178" s="7" t="e">
        <f>F178/Q178</f>
        <v>#DIV/0!</v>
      </c>
      <c r="U178" t="s">
        <v>8308</v>
      </c>
      <c r="V178" t="s">
        <v>8312</v>
      </c>
    </row>
    <row r="179" spans="1:22" ht="28.8">
      <c r="A179" s="5">
        <f t="shared" si="8"/>
        <v>0.4</v>
      </c>
      <c r="B179">
        <v>177</v>
      </c>
      <c r="C179" s="3" t="s">
        <v>179</v>
      </c>
      <c r="D179" s="3" t="s">
        <v>4287</v>
      </c>
      <c r="E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 s="22">
        <f t="shared" si="9"/>
        <v>42221.615729166668</v>
      </c>
      <c r="L179">
        <v>1425690526</v>
      </c>
      <c r="M179" s="22">
        <f t="shared" si="10"/>
        <v>42191.615729166668</v>
      </c>
      <c r="N179" s="22" t="s">
        <v>8533</v>
      </c>
      <c r="O179" s="24">
        <f t="shared" si="11"/>
        <v>2015</v>
      </c>
      <c r="P179" t="b">
        <v>0</v>
      </c>
      <c r="Q179">
        <v>7</v>
      </c>
      <c r="R179" t="b">
        <v>0</v>
      </c>
      <c r="S179" t="s">
        <v>8268</v>
      </c>
      <c r="T179" s="7">
        <f>F179/Q179</f>
        <v>25.714285714285715</v>
      </c>
      <c r="U179" t="s">
        <v>8308</v>
      </c>
      <c r="V179" t="s">
        <v>8312</v>
      </c>
    </row>
    <row r="180" spans="1:22" ht="28.8">
      <c r="A180" s="5">
        <f t="shared" si="8"/>
        <v>0</v>
      </c>
      <c r="B180">
        <v>178</v>
      </c>
      <c r="C180" s="3" t="s">
        <v>180</v>
      </c>
      <c r="D180" s="3" t="s">
        <v>4288</v>
      </c>
      <c r="E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 s="22">
        <f t="shared" si="9"/>
        <v>42086.797754629624</v>
      </c>
      <c r="L180">
        <v>1445986545</v>
      </c>
      <c r="M180" s="22">
        <f t="shared" si="10"/>
        <v>42069.839421296296</v>
      </c>
      <c r="N180" s="22" t="s">
        <v>8534</v>
      </c>
      <c r="O180" s="24">
        <f t="shared" si="11"/>
        <v>2015</v>
      </c>
      <c r="P180" t="b">
        <v>0</v>
      </c>
      <c r="Q180">
        <v>0</v>
      </c>
      <c r="R180" t="b">
        <v>0</v>
      </c>
      <c r="S180" t="s">
        <v>8268</v>
      </c>
      <c r="T180" s="7" t="e">
        <f>F180/Q180</f>
        <v>#DIV/0!</v>
      </c>
      <c r="U180" t="s">
        <v>8308</v>
      </c>
      <c r="V180" t="s">
        <v>8312</v>
      </c>
    </row>
    <row r="181" spans="1:22" ht="28.8">
      <c r="A181" s="5">
        <f t="shared" si="8"/>
        <v>0.2</v>
      </c>
      <c r="B181">
        <v>179</v>
      </c>
      <c r="C181" s="3" t="s">
        <v>181</v>
      </c>
      <c r="D181" s="3" t="s">
        <v>4289</v>
      </c>
      <c r="E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 s="22">
        <f t="shared" si="9"/>
        <v>42334.788715277777</v>
      </c>
      <c r="L181">
        <v>1454464555</v>
      </c>
      <c r="M181" s="22">
        <f t="shared" si="10"/>
        <v>42304.747048611105</v>
      </c>
      <c r="N181" s="22" t="s">
        <v>8535</v>
      </c>
      <c r="O181" s="24">
        <f t="shared" si="11"/>
        <v>2015</v>
      </c>
      <c r="P181" t="b">
        <v>0</v>
      </c>
      <c r="Q181">
        <v>2</v>
      </c>
      <c r="R181" t="b">
        <v>0</v>
      </c>
      <c r="S181" t="s">
        <v>8268</v>
      </c>
      <c r="T181" s="7">
        <f>F181/Q181</f>
        <v>100</v>
      </c>
      <c r="U181" t="s">
        <v>8308</v>
      </c>
      <c r="V181" t="s">
        <v>8312</v>
      </c>
    </row>
    <row r="182" spans="1:22" ht="43.2">
      <c r="A182" s="5">
        <f t="shared" si="8"/>
        <v>0.33416666666666667</v>
      </c>
      <c r="B182">
        <v>180</v>
      </c>
      <c r="C182" s="3" t="s">
        <v>182</v>
      </c>
      <c r="D182" s="3" t="s">
        <v>4290</v>
      </c>
      <c r="E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 s="22">
        <f t="shared" si="9"/>
        <v>42432.872164351851</v>
      </c>
      <c r="L182">
        <v>1425512843</v>
      </c>
      <c r="M182" s="22">
        <f t="shared" si="10"/>
        <v>42402.872164351851</v>
      </c>
      <c r="N182" s="22" t="s">
        <v>8536</v>
      </c>
      <c r="O182" s="24">
        <f t="shared" si="11"/>
        <v>2016</v>
      </c>
      <c r="P182" t="b">
        <v>0</v>
      </c>
      <c r="Q182">
        <v>13</v>
      </c>
      <c r="R182" t="b">
        <v>0</v>
      </c>
      <c r="S182" t="s">
        <v>8268</v>
      </c>
      <c r="T182" s="7">
        <f>F182/Q182</f>
        <v>30.846153846153847</v>
      </c>
      <c r="U182" t="s">
        <v>8308</v>
      </c>
      <c r="V182" t="s">
        <v>8312</v>
      </c>
    </row>
    <row r="183" spans="1:22" ht="43.2">
      <c r="A183" s="5">
        <f t="shared" si="8"/>
        <v>0.21092608822670172</v>
      </c>
      <c r="B183">
        <v>181</v>
      </c>
      <c r="C183" s="3" t="s">
        <v>183</v>
      </c>
      <c r="D183" s="3" t="s">
        <v>4291</v>
      </c>
      <c r="E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 s="22">
        <f t="shared" si="9"/>
        <v>42107.583333333336</v>
      </c>
      <c r="L183">
        <v>1432403295</v>
      </c>
      <c r="M183" s="22">
        <f t="shared" si="10"/>
        <v>42067.782905092587</v>
      </c>
      <c r="N183" s="22" t="s">
        <v>8493</v>
      </c>
      <c r="O183" s="24">
        <f t="shared" si="11"/>
        <v>2015</v>
      </c>
      <c r="P183" t="b">
        <v>0</v>
      </c>
      <c r="Q183">
        <v>4</v>
      </c>
      <c r="R183" t="b">
        <v>0</v>
      </c>
      <c r="S183" t="s">
        <v>8268</v>
      </c>
      <c r="T183" s="7">
        <f>F183/Q183</f>
        <v>180.5</v>
      </c>
      <c r="U183" t="s">
        <v>8308</v>
      </c>
      <c r="V183" t="s">
        <v>8312</v>
      </c>
    </row>
    <row r="184" spans="1:22" ht="43.2">
      <c r="A184" s="5">
        <f t="shared" si="8"/>
        <v>0</v>
      </c>
      <c r="B184">
        <v>182</v>
      </c>
      <c r="C184" s="3" t="s">
        <v>184</v>
      </c>
      <c r="D184" s="3" t="s">
        <v>4292</v>
      </c>
      <c r="E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 s="22">
        <f t="shared" si="9"/>
        <v>42177.533506944441</v>
      </c>
      <c r="L184">
        <v>1481156232</v>
      </c>
      <c r="M184" s="22">
        <f t="shared" si="10"/>
        <v>42147.533506944441</v>
      </c>
      <c r="N184" s="22" t="s">
        <v>8537</v>
      </c>
      <c r="O184" s="24">
        <f t="shared" si="11"/>
        <v>2015</v>
      </c>
      <c r="P184" t="b">
        <v>0</v>
      </c>
      <c r="Q184">
        <v>0</v>
      </c>
      <c r="R184" t="b">
        <v>0</v>
      </c>
      <c r="S184" t="s">
        <v>8268</v>
      </c>
      <c r="T184" s="7" t="e">
        <f>F184/Q184</f>
        <v>#DIV/0!</v>
      </c>
      <c r="U184" t="s">
        <v>8308</v>
      </c>
      <c r="V184" t="s">
        <v>8312</v>
      </c>
    </row>
    <row r="185" spans="1:22">
      <c r="A185" s="5">
        <f t="shared" si="8"/>
        <v>0.35855999999999999</v>
      </c>
      <c r="B185">
        <v>183</v>
      </c>
      <c r="C185" s="3" t="s">
        <v>185</v>
      </c>
      <c r="D185" s="3" t="s">
        <v>4293</v>
      </c>
      <c r="E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 s="22">
        <f t="shared" si="9"/>
        <v>42741.803611111107</v>
      </c>
      <c r="L185">
        <v>1414438010</v>
      </c>
      <c r="M185" s="22">
        <f t="shared" si="10"/>
        <v>42711.803611111107</v>
      </c>
      <c r="N185" s="22" t="s">
        <v>8538</v>
      </c>
      <c r="O185" s="24">
        <f t="shared" si="11"/>
        <v>2016</v>
      </c>
      <c r="P185" t="b">
        <v>0</v>
      </c>
      <c r="Q185">
        <v>12</v>
      </c>
      <c r="R185" t="b">
        <v>0</v>
      </c>
      <c r="S185" t="s">
        <v>8268</v>
      </c>
      <c r="T185" s="7">
        <f>F185/Q185</f>
        <v>373.5</v>
      </c>
      <c r="U185" t="s">
        <v>8308</v>
      </c>
      <c r="V185" t="s">
        <v>8312</v>
      </c>
    </row>
    <row r="186" spans="1:22" ht="43.2">
      <c r="A186" s="5">
        <f t="shared" si="8"/>
        <v>3.4000000000000002E-2</v>
      </c>
      <c r="B186">
        <v>184</v>
      </c>
      <c r="C186" s="3" t="s">
        <v>186</v>
      </c>
      <c r="D186" s="3" t="s">
        <v>4294</v>
      </c>
      <c r="E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 s="22">
        <f t="shared" si="9"/>
        <v>41969.643634259257</v>
      </c>
      <c r="L186">
        <v>1404586762</v>
      </c>
      <c r="M186" s="22">
        <f t="shared" si="10"/>
        <v>41939.601967592593</v>
      </c>
      <c r="N186" s="22" t="s">
        <v>8539</v>
      </c>
      <c r="O186" s="24">
        <f t="shared" si="11"/>
        <v>2014</v>
      </c>
      <c r="P186" t="b">
        <v>0</v>
      </c>
      <c r="Q186">
        <v>2</v>
      </c>
      <c r="R186" t="b">
        <v>0</v>
      </c>
      <c r="S186" t="s">
        <v>8268</v>
      </c>
      <c r="T186" s="7">
        <f>F186/Q186</f>
        <v>25.5</v>
      </c>
      <c r="U186" t="s">
        <v>8308</v>
      </c>
      <c r="V186" t="s">
        <v>8312</v>
      </c>
    </row>
    <row r="187" spans="1:22">
      <c r="A187" s="5">
        <f t="shared" si="8"/>
        <v>5.5E-2</v>
      </c>
      <c r="B187">
        <v>185</v>
      </c>
      <c r="C187" s="3" t="s">
        <v>187</v>
      </c>
      <c r="D187" s="3" t="s">
        <v>4295</v>
      </c>
      <c r="E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 s="22">
        <f t="shared" si="9"/>
        <v>41882.957638888889</v>
      </c>
      <c r="L187">
        <v>1468965139</v>
      </c>
      <c r="M187" s="22">
        <f t="shared" si="10"/>
        <v>41825.58289351852</v>
      </c>
      <c r="N187" s="22" t="s">
        <v>8540</v>
      </c>
      <c r="O187" s="24">
        <f t="shared" si="11"/>
        <v>2014</v>
      </c>
      <c r="P187" t="b">
        <v>0</v>
      </c>
      <c r="Q187">
        <v>10</v>
      </c>
      <c r="R187" t="b">
        <v>0</v>
      </c>
      <c r="S187" t="s">
        <v>8268</v>
      </c>
      <c r="T187" s="7">
        <f>F187/Q187</f>
        <v>220</v>
      </c>
      <c r="U187" t="s">
        <v>8308</v>
      </c>
      <c r="V187" t="s">
        <v>8312</v>
      </c>
    </row>
    <row r="188" spans="1:22" ht="43.2">
      <c r="A188" s="5">
        <f t="shared" si="8"/>
        <v>0</v>
      </c>
      <c r="B188">
        <v>186</v>
      </c>
      <c r="C188" s="3" t="s">
        <v>188</v>
      </c>
      <c r="D188" s="3" t="s">
        <v>4296</v>
      </c>
      <c r="E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 s="22">
        <f t="shared" si="9"/>
        <v>42600.702997685185</v>
      </c>
      <c r="L188">
        <v>1485977434</v>
      </c>
      <c r="M188" s="22">
        <f t="shared" si="10"/>
        <v>42570.702997685185</v>
      </c>
      <c r="N188" s="22" t="s">
        <v>8541</v>
      </c>
      <c r="O188" s="24">
        <f t="shared" si="11"/>
        <v>2016</v>
      </c>
      <c r="P188" t="b">
        <v>0</v>
      </c>
      <c r="Q188">
        <v>0</v>
      </c>
      <c r="R188" t="b">
        <v>0</v>
      </c>
      <c r="S188" t="s">
        <v>8268</v>
      </c>
      <c r="T188" s="7" t="e">
        <f>F188/Q188</f>
        <v>#DIV/0!</v>
      </c>
      <c r="U188" t="s">
        <v>8308</v>
      </c>
      <c r="V188" t="s">
        <v>8312</v>
      </c>
    </row>
    <row r="189" spans="1:22" ht="43.2">
      <c r="A189" s="5">
        <f t="shared" si="8"/>
        <v>0.16</v>
      </c>
      <c r="B189">
        <v>187</v>
      </c>
      <c r="C189" s="3" t="s">
        <v>189</v>
      </c>
      <c r="D189" s="3" t="s">
        <v>4297</v>
      </c>
      <c r="E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 s="22">
        <f t="shared" si="9"/>
        <v>42797.624999999993</v>
      </c>
      <c r="L189">
        <v>1435383457</v>
      </c>
      <c r="M189" s="22">
        <f t="shared" si="10"/>
        <v>42767.604560185187</v>
      </c>
      <c r="N189" s="22" t="s">
        <v>8542</v>
      </c>
      <c r="O189" s="24">
        <f t="shared" si="11"/>
        <v>2017</v>
      </c>
      <c r="P189" t="b">
        <v>0</v>
      </c>
      <c r="Q189">
        <v>5</v>
      </c>
      <c r="R189" t="b">
        <v>0</v>
      </c>
      <c r="S189" t="s">
        <v>8268</v>
      </c>
      <c r="T189" s="7">
        <f>F189/Q189</f>
        <v>160</v>
      </c>
      <c r="U189" t="s">
        <v>8308</v>
      </c>
      <c r="V189" t="s">
        <v>8312</v>
      </c>
    </row>
    <row r="190" spans="1:22" ht="43.2">
      <c r="A190" s="5">
        <f t="shared" si="8"/>
        <v>0</v>
      </c>
      <c r="B190">
        <v>188</v>
      </c>
      <c r="C190" s="3" t="s">
        <v>190</v>
      </c>
      <c r="D190" s="3" t="s">
        <v>4298</v>
      </c>
      <c r="E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 s="22">
        <f t="shared" si="9"/>
        <v>42206.082638888889</v>
      </c>
      <c r="L190">
        <v>1407299015</v>
      </c>
      <c r="M190" s="22">
        <f t="shared" si="10"/>
        <v>42182.02612268518</v>
      </c>
      <c r="N190" s="22" t="s">
        <v>8543</v>
      </c>
      <c r="O190" s="24">
        <f t="shared" si="11"/>
        <v>2015</v>
      </c>
      <c r="P190" t="b">
        <v>0</v>
      </c>
      <c r="Q190">
        <v>0</v>
      </c>
      <c r="R190" t="b">
        <v>0</v>
      </c>
      <c r="S190" t="s">
        <v>8268</v>
      </c>
      <c r="T190" s="7" t="e">
        <f>F190/Q190</f>
        <v>#DIV/0!</v>
      </c>
      <c r="U190" t="s">
        <v>8308</v>
      </c>
      <c r="V190" t="s">
        <v>8312</v>
      </c>
    </row>
    <row r="191" spans="1:22" ht="43.2">
      <c r="A191" s="5">
        <f t="shared" si="8"/>
        <v>6.8999999999999997E-4</v>
      </c>
      <c r="B191">
        <v>189</v>
      </c>
      <c r="C191" s="3" t="s">
        <v>191</v>
      </c>
      <c r="D191" s="3" t="s">
        <v>4299</v>
      </c>
      <c r="E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 s="22">
        <f t="shared" si="9"/>
        <v>41886.974710648145</v>
      </c>
      <c r="L191">
        <v>1467736477</v>
      </c>
      <c r="M191" s="22">
        <f t="shared" si="10"/>
        <v>41856.974710648145</v>
      </c>
      <c r="N191" s="22" t="s">
        <v>8544</v>
      </c>
      <c r="O191" s="24">
        <f t="shared" si="11"/>
        <v>2014</v>
      </c>
      <c r="P191" t="b">
        <v>0</v>
      </c>
      <c r="Q191">
        <v>5</v>
      </c>
      <c r="R191" t="b">
        <v>0</v>
      </c>
      <c r="S191" t="s">
        <v>8268</v>
      </c>
      <c r="T191" s="7">
        <f>F191/Q191</f>
        <v>69</v>
      </c>
      <c r="U191" t="s">
        <v>8308</v>
      </c>
      <c r="V191" t="s">
        <v>8312</v>
      </c>
    </row>
    <row r="192" spans="1:22">
      <c r="A192" s="5">
        <f t="shared" si="8"/>
        <v>4.1666666666666666E-3</v>
      </c>
      <c r="B192">
        <v>190</v>
      </c>
      <c r="C192" s="3" t="s">
        <v>192</v>
      </c>
      <c r="D192" s="3" t="s">
        <v>4300</v>
      </c>
      <c r="E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 s="22">
        <f t="shared" si="9"/>
        <v>42616.482372685183</v>
      </c>
      <c r="L192">
        <v>1465227446</v>
      </c>
      <c r="M192" s="22">
        <f t="shared" si="10"/>
        <v>42556.482372685183</v>
      </c>
      <c r="N192" s="22" t="s">
        <v>8545</v>
      </c>
      <c r="O192" s="24">
        <f t="shared" si="11"/>
        <v>2016</v>
      </c>
      <c r="P192" t="b">
        <v>0</v>
      </c>
      <c r="Q192">
        <v>1</v>
      </c>
      <c r="R192" t="b">
        <v>0</v>
      </c>
      <c r="S192" t="s">
        <v>8268</v>
      </c>
      <c r="T192" s="7">
        <f>F192/Q192</f>
        <v>50</v>
      </c>
      <c r="U192" t="s">
        <v>8308</v>
      </c>
      <c r="V192" t="s">
        <v>8312</v>
      </c>
    </row>
    <row r="193" spans="1:22" ht="43.2">
      <c r="A193" s="5">
        <f t="shared" si="8"/>
        <v>0.05</v>
      </c>
      <c r="B193">
        <v>191</v>
      </c>
      <c r="C193" s="3" t="s">
        <v>193</v>
      </c>
      <c r="D193" s="3" t="s">
        <v>4301</v>
      </c>
      <c r="E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 s="22">
        <f t="shared" si="9"/>
        <v>42537.442662037036</v>
      </c>
      <c r="L193">
        <v>1440326138</v>
      </c>
      <c r="M193" s="22">
        <f t="shared" si="10"/>
        <v>42527.442662037036</v>
      </c>
      <c r="N193" s="22" t="s">
        <v>8546</v>
      </c>
      <c r="O193" s="24">
        <f t="shared" si="11"/>
        <v>2016</v>
      </c>
      <c r="P193" t="b">
        <v>0</v>
      </c>
      <c r="Q193">
        <v>3</v>
      </c>
      <c r="R193" t="b">
        <v>0</v>
      </c>
      <c r="S193" t="s">
        <v>8268</v>
      </c>
      <c r="T193" s="7">
        <f>F193/Q193</f>
        <v>83.333333333333329</v>
      </c>
      <c r="U193" t="s">
        <v>8308</v>
      </c>
      <c r="V193" t="s">
        <v>8312</v>
      </c>
    </row>
    <row r="194" spans="1:22" ht="57.6">
      <c r="A194" s="5">
        <f t="shared" si="8"/>
        <v>1.7E-5</v>
      </c>
      <c r="B194">
        <v>192</v>
      </c>
      <c r="C194" s="3" t="s">
        <v>194</v>
      </c>
      <c r="D194" s="3" t="s">
        <v>4302</v>
      </c>
      <c r="E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 s="22">
        <f t="shared" si="9"/>
        <v>42279.233078703699</v>
      </c>
      <c r="L194">
        <v>1410980432</v>
      </c>
      <c r="M194" s="22">
        <f t="shared" si="10"/>
        <v>42239.233078703699</v>
      </c>
      <c r="N194" s="22" t="s">
        <v>8502</v>
      </c>
      <c r="O194" s="24">
        <f t="shared" si="11"/>
        <v>2015</v>
      </c>
      <c r="P194" t="b">
        <v>0</v>
      </c>
      <c r="Q194">
        <v>3</v>
      </c>
      <c r="R194" t="b">
        <v>0</v>
      </c>
      <c r="S194" t="s">
        <v>8268</v>
      </c>
      <c r="T194" s="7">
        <f>F194/Q194</f>
        <v>5.666666666666667</v>
      </c>
      <c r="U194" t="s">
        <v>8308</v>
      </c>
      <c r="V194" t="s">
        <v>8312</v>
      </c>
    </row>
    <row r="195" spans="1:22" ht="57.6">
      <c r="A195" s="5">
        <f t="shared" ref="A195:A258" si="12">F195/E195</f>
        <v>0</v>
      </c>
      <c r="B195">
        <v>193</v>
      </c>
      <c r="C195" s="3" t="s">
        <v>195</v>
      </c>
      <c r="D195" s="3" t="s">
        <v>4303</v>
      </c>
      <c r="E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 s="22">
        <f t="shared" ref="K195:K258" si="13">(J194/86400)+25569+(-5/24)</f>
        <v>41929.583703703705</v>
      </c>
      <c r="L195">
        <v>1412029566</v>
      </c>
      <c r="M195" s="22">
        <f t="shared" ref="M195:M258" si="14">(L194/86400)+25569+(-5/24)</f>
        <v>41899.583703703705</v>
      </c>
      <c r="N195" s="22" t="s">
        <v>8547</v>
      </c>
      <c r="O195" s="24">
        <f t="shared" si="11"/>
        <v>2014</v>
      </c>
      <c r="P195" t="b">
        <v>0</v>
      </c>
      <c r="Q195">
        <v>0</v>
      </c>
      <c r="R195" t="b">
        <v>0</v>
      </c>
      <c r="S195" t="s">
        <v>8268</v>
      </c>
      <c r="T195" s="7" t="e">
        <f>F195/Q195</f>
        <v>#DIV/0!</v>
      </c>
      <c r="U195" t="s">
        <v>8308</v>
      </c>
      <c r="V195" t="s">
        <v>8312</v>
      </c>
    </row>
    <row r="196" spans="1:22" ht="43.2">
      <c r="A196" s="5">
        <f t="shared" si="12"/>
        <v>1.1999999999999999E-3</v>
      </c>
      <c r="B196">
        <v>194</v>
      </c>
      <c r="C196" s="3" t="s">
        <v>196</v>
      </c>
      <c r="D196" s="3" t="s">
        <v>4304</v>
      </c>
      <c r="E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 s="22">
        <f t="shared" si="13"/>
        <v>41971.768124999995</v>
      </c>
      <c r="L196">
        <v>1452124531</v>
      </c>
      <c r="M196" s="22">
        <f t="shared" si="14"/>
        <v>41911.726458333331</v>
      </c>
      <c r="N196" s="22" t="s">
        <v>8548</v>
      </c>
      <c r="O196" s="24">
        <f t="shared" ref="O196:O259" si="15">YEAR(N196)</f>
        <v>2014</v>
      </c>
      <c r="P196" t="b">
        <v>0</v>
      </c>
      <c r="Q196">
        <v>3</v>
      </c>
      <c r="R196" t="b">
        <v>0</v>
      </c>
      <c r="S196" t="s">
        <v>8268</v>
      </c>
      <c r="T196" s="7">
        <f>F196/Q196</f>
        <v>1</v>
      </c>
      <c r="U196" t="s">
        <v>8308</v>
      </c>
      <c r="V196" t="s">
        <v>8312</v>
      </c>
    </row>
    <row r="197" spans="1:22" ht="43.2">
      <c r="A197" s="5">
        <f t="shared" si="12"/>
        <v>0</v>
      </c>
      <c r="B197">
        <v>195</v>
      </c>
      <c r="C197" s="3" t="s">
        <v>197</v>
      </c>
      <c r="D197" s="3" t="s">
        <v>4305</v>
      </c>
      <c r="E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 s="22">
        <f t="shared" si="13"/>
        <v>42435.788553240738</v>
      </c>
      <c r="L197">
        <v>1431360332</v>
      </c>
      <c r="M197" s="22">
        <f t="shared" si="14"/>
        <v>42375.788553240738</v>
      </c>
      <c r="N197" s="22" t="s">
        <v>8549</v>
      </c>
      <c r="O197" s="24">
        <f t="shared" si="15"/>
        <v>2016</v>
      </c>
      <c r="P197" t="b">
        <v>0</v>
      </c>
      <c r="Q197">
        <v>0</v>
      </c>
      <c r="R197" t="b">
        <v>0</v>
      </c>
      <c r="S197" t="s">
        <v>8268</v>
      </c>
      <c r="T197" s="7" t="e">
        <f>F197/Q197</f>
        <v>#DIV/0!</v>
      </c>
      <c r="U197" t="s">
        <v>8308</v>
      </c>
      <c r="V197" t="s">
        <v>8312</v>
      </c>
    </row>
    <row r="198" spans="1:22" ht="43.2">
      <c r="A198" s="5">
        <f t="shared" si="12"/>
        <v>0.41857142857142859</v>
      </c>
      <c r="B198">
        <v>196</v>
      </c>
      <c r="C198" s="3" t="s">
        <v>198</v>
      </c>
      <c r="D198" s="3" t="s">
        <v>4306</v>
      </c>
      <c r="E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 s="22">
        <f t="shared" si="13"/>
        <v>42195.462175925924</v>
      </c>
      <c r="L198">
        <v>1442062898</v>
      </c>
      <c r="M198" s="22">
        <f t="shared" si="14"/>
        <v>42135.462175925924</v>
      </c>
      <c r="N198" s="22" t="s">
        <v>8492</v>
      </c>
      <c r="O198" s="24">
        <f t="shared" si="15"/>
        <v>2015</v>
      </c>
      <c r="P198" t="b">
        <v>0</v>
      </c>
      <c r="Q198">
        <v>19</v>
      </c>
      <c r="R198" t="b">
        <v>0</v>
      </c>
      <c r="S198" t="s">
        <v>8268</v>
      </c>
      <c r="T198" s="7">
        <f>F198/Q198</f>
        <v>77.10526315789474</v>
      </c>
      <c r="U198" t="s">
        <v>8308</v>
      </c>
      <c r="V198" t="s">
        <v>8312</v>
      </c>
    </row>
    <row r="199" spans="1:22" ht="43.2">
      <c r="A199" s="5">
        <f t="shared" si="12"/>
        <v>0.1048</v>
      </c>
      <c r="B199">
        <v>197</v>
      </c>
      <c r="C199" s="3" t="s">
        <v>199</v>
      </c>
      <c r="D199" s="3" t="s">
        <v>4307</v>
      </c>
      <c r="E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 s="22">
        <f t="shared" si="13"/>
        <v>42287.666666666664</v>
      </c>
      <c r="L199">
        <v>1483734100</v>
      </c>
      <c r="M199" s="22">
        <f t="shared" si="14"/>
        <v>42259.334467592591</v>
      </c>
      <c r="N199" s="22" t="s">
        <v>8550</v>
      </c>
      <c r="O199" s="24">
        <f t="shared" si="15"/>
        <v>2015</v>
      </c>
      <c r="P199" t="b">
        <v>0</v>
      </c>
      <c r="Q199">
        <v>8</v>
      </c>
      <c r="R199" t="b">
        <v>0</v>
      </c>
      <c r="S199" t="s">
        <v>8268</v>
      </c>
      <c r="T199" s="7">
        <f>F199/Q199</f>
        <v>32.75</v>
      </c>
      <c r="U199" t="s">
        <v>8308</v>
      </c>
      <c r="V199" t="s">
        <v>8312</v>
      </c>
    </row>
    <row r="200" spans="1:22" ht="43.2">
      <c r="A200" s="5">
        <f t="shared" si="12"/>
        <v>1.116E-2</v>
      </c>
      <c r="B200">
        <v>198</v>
      </c>
      <c r="C200" s="3" t="s">
        <v>200</v>
      </c>
      <c r="D200" s="3" t="s">
        <v>4308</v>
      </c>
      <c r="E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 s="22">
        <f t="shared" si="13"/>
        <v>42783.666666666664</v>
      </c>
      <c r="L200">
        <v>1409908322</v>
      </c>
      <c r="M200" s="22">
        <f t="shared" si="14"/>
        <v>42741.640046296299</v>
      </c>
      <c r="N200" s="22" t="s">
        <v>8551</v>
      </c>
      <c r="O200" s="24">
        <f t="shared" si="15"/>
        <v>2017</v>
      </c>
      <c r="P200" t="b">
        <v>0</v>
      </c>
      <c r="Q200">
        <v>6</v>
      </c>
      <c r="R200" t="b">
        <v>0</v>
      </c>
      <c r="S200" t="s">
        <v>8268</v>
      </c>
      <c r="T200" s="7">
        <f>F200/Q200</f>
        <v>46.5</v>
      </c>
      <c r="U200" t="s">
        <v>8308</v>
      </c>
      <c r="V200" t="s">
        <v>8312</v>
      </c>
    </row>
    <row r="201" spans="1:22" ht="43.2">
      <c r="A201" s="5">
        <f t="shared" si="12"/>
        <v>0</v>
      </c>
      <c r="B201">
        <v>199</v>
      </c>
      <c r="C201" s="3" t="s">
        <v>201</v>
      </c>
      <c r="D201" s="3" t="s">
        <v>4309</v>
      </c>
      <c r="E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 s="22">
        <f t="shared" si="13"/>
        <v>41917.175023148149</v>
      </c>
      <c r="L201">
        <v>1470106702</v>
      </c>
      <c r="M201" s="22">
        <f t="shared" si="14"/>
        <v>41887.175023148149</v>
      </c>
      <c r="N201" s="22" t="s">
        <v>8409</v>
      </c>
      <c r="O201" s="24">
        <f t="shared" si="15"/>
        <v>2014</v>
      </c>
      <c r="P201" t="b">
        <v>0</v>
      </c>
      <c r="Q201">
        <v>0</v>
      </c>
      <c r="R201" t="b">
        <v>0</v>
      </c>
      <c r="S201" t="s">
        <v>8268</v>
      </c>
      <c r="T201" s="7" t="e">
        <f>F201/Q201</f>
        <v>#DIV/0!</v>
      </c>
      <c r="U201" t="s">
        <v>8308</v>
      </c>
      <c r="V201" t="s">
        <v>8312</v>
      </c>
    </row>
    <row r="202" spans="1:22" ht="28.8">
      <c r="A202" s="5">
        <f t="shared" si="12"/>
        <v>0.26192500000000002</v>
      </c>
      <c r="B202">
        <v>200</v>
      </c>
      <c r="C202" s="3" t="s">
        <v>202</v>
      </c>
      <c r="D202" s="3" t="s">
        <v>4310</v>
      </c>
      <c r="E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 s="22">
        <f t="shared" si="13"/>
        <v>42613.915532407402</v>
      </c>
      <c r="L202">
        <v>1408154403</v>
      </c>
      <c r="M202" s="22">
        <f t="shared" si="14"/>
        <v>42583.915532407402</v>
      </c>
      <c r="N202" s="22" t="s">
        <v>8552</v>
      </c>
      <c r="O202" s="24">
        <f t="shared" si="15"/>
        <v>2016</v>
      </c>
      <c r="P202" t="b">
        <v>0</v>
      </c>
      <c r="Q202">
        <v>18</v>
      </c>
      <c r="R202" t="b">
        <v>0</v>
      </c>
      <c r="S202" t="s">
        <v>8268</v>
      </c>
      <c r="T202" s="7">
        <f>F202/Q202</f>
        <v>87.308333333333337</v>
      </c>
      <c r="U202" t="s">
        <v>8308</v>
      </c>
      <c r="V202" t="s">
        <v>8312</v>
      </c>
    </row>
    <row r="203" spans="1:22" ht="43.2">
      <c r="A203" s="5">
        <f t="shared" si="12"/>
        <v>0.58461538461538465</v>
      </c>
      <c r="B203">
        <v>201</v>
      </c>
      <c r="C203" s="3" t="s">
        <v>203</v>
      </c>
      <c r="D203" s="3" t="s">
        <v>4311</v>
      </c>
      <c r="E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 s="22">
        <f t="shared" si="13"/>
        <v>41896.875034722216</v>
      </c>
      <c r="L203">
        <v>1421696329</v>
      </c>
      <c r="M203" s="22">
        <f t="shared" si="14"/>
        <v>41866.875034722216</v>
      </c>
      <c r="N203" s="22" t="s">
        <v>8553</v>
      </c>
      <c r="O203" s="24">
        <f t="shared" si="15"/>
        <v>2014</v>
      </c>
      <c r="P203" t="b">
        <v>0</v>
      </c>
      <c r="Q203">
        <v>7</v>
      </c>
      <c r="R203" t="b">
        <v>0</v>
      </c>
      <c r="S203" t="s">
        <v>8268</v>
      </c>
      <c r="T203" s="7">
        <f>F203/Q203</f>
        <v>54.285714285714285</v>
      </c>
      <c r="U203" t="s">
        <v>8308</v>
      </c>
      <c r="V203" t="s">
        <v>8312</v>
      </c>
    </row>
    <row r="204" spans="1:22">
      <c r="A204" s="5">
        <f t="shared" si="12"/>
        <v>0</v>
      </c>
      <c r="B204">
        <v>202</v>
      </c>
      <c r="C204" s="3" t="s">
        <v>204</v>
      </c>
      <c r="D204" s="3" t="s">
        <v>4312</v>
      </c>
      <c r="E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 s="22">
        <f t="shared" si="13"/>
        <v>42043.610289351847</v>
      </c>
      <c r="L204">
        <v>1441750564</v>
      </c>
      <c r="M204" s="22">
        <f t="shared" si="14"/>
        <v>42023.610289351847</v>
      </c>
      <c r="N204" s="22" t="s">
        <v>8554</v>
      </c>
      <c r="O204" s="24">
        <f t="shared" si="15"/>
        <v>2015</v>
      </c>
      <c r="P204" t="b">
        <v>0</v>
      </c>
      <c r="Q204">
        <v>0</v>
      </c>
      <c r="R204" t="b">
        <v>0</v>
      </c>
      <c r="S204" t="s">
        <v>8268</v>
      </c>
      <c r="T204" s="7" t="e">
        <f>F204/Q204</f>
        <v>#DIV/0!</v>
      </c>
      <c r="U204" t="s">
        <v>8308</v>
      </c>
      <c r="V204" t="s">
        <v>8312</v>
      </c>
    </row>
    <row r="205" spans="1:22" ht="43.2">
      <c r="A205" s="5">
        <f t="shared" si="12"/>
        <v>0.2984</v>
      </c>
      <c r="B205">
        <v>203</v>
      </c>
      <c r="C205" s="3" t="s">
        <v>205</v>
      </c>
      <c r="D205" s="3" t="s">
        <v>4313</v>
      </c>
      <c r="E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 s="22">
        <f t="shared" si="13"/>
        <v>42285.665972222218</v>
      </c>
      <c r="L205">
        <v>1417378864</v>
      </c>
      <c r="M205" s="22">
        <f t="shared" si="14"/>
        <v>42255.719490740739</v>
      </c>
      <c r="N205" s="22" t="s">
        <v>8555</v>
      </c>
      <c r="O205" s="24">
        <f t="shared" si="15"/>
        <v>2015</v>
      </c>
      <c r="P205" t="b">
        <v>0</v>
      </c>
      <c r="Q205">
        <v>8</v>
      </c>
      <c r="R205" t="b">
        <v>0</v>
      </c>
      <c r="S205" t="s">
        <v>8268</v>
      </c>
      <c r="T205" s="7">
        <f>F205/Q205</f>
        <v>93.25</v>
      </c>
      <c r="U205" t="s">
        <v>8308</v>
      </c>
      <c r="V205" t="s">
        <v>8312</v>
      </c>
    </row>
    <row r="206" spans="1:22" ht="43.2">
      <c r="A206" s="5">
        <f t="shared" si="12"/>
        <v>0.50721666666666665</v>
      </c>
      <c r="B206">
        <v>204</v>
      </c>
      <c r="C206" s="3" t="s">
        <v>206</v>
      </c>
      <c r="D206" s="3" t="s">
        <v>4314</v>
      </c>
      <c r="E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 s="22">
        <f t="shared" si="13"/>
        <v>42033.639629629623</v>
      </c>
      <c r="L206">
        <v>1467727203</v>
      </c>
      <c r="M206" s="22">
        <f t="shared" si="14"/>
        <v>41973.639629629623</v>
      </c>
      <c r="N206" s="22" t="s">
        <v>8556</v>
      </c>
      <c r="O206" s="24">
        <f t="shared" si="15"/>
        <v>2014</v>
      </c>
      <c r="P206" t="b">
        <v>0</v>
      </c>
      <c r="Q206">
        <v>1293</v>
      </c>
      <c r="R206" t="b">
        <v>0</v>
      </c>
      <c r="S206" t="s">
        <v>8268</v>
      </c>
      <c r="T206" s="7">
        <f>F206/Q206</f>
        <v>117.68368136117556</v>
      </c>
      <c r="U206" t="s">
        <v>8308</v>
      </c>
      <c r="V206" t="s">
        <v>8312</v>
      </c>
    </row>
    <row r="207" spans="1:22" ht="43.2">
      <c r="A207" s="5">
        <f t="shared" si="12"/>
        <v>0.16250000000000001</v>
      </c>
      <c r="B207">
        <v>205</v>
      </c>
      <c r="C207" s="3" t="s">
        <v>207</v>
      </c>
      <c r="D207" s="3" t="s">
        <v>4315</v>
      </c>
      <c r="E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 s="22">
        <f t="shared" si="13"/>
        <v>42586.375034722216</v>
      </c>
      <c r="L207">
        <v>1441120222</v>
      </c>
      <c r="M207" s="22">
        <f t="shared" si="14"/>
        <v>42556.375034722216</v>
      </c>
      <c r="N207" s="22" t="s">
        <v>8545</v>
      </c>
      <c r="O207" s="24">
        <f t="shared" si="15"/>
        <v>2016</v>
      </c>
      <c r="P207" t="b">
        <v>0</v>
      </c>
      <c r="Q207">
        <v>17</v>
      </c>
      <c r="R207" t="b">
        <v>0</v>
      </c>
      <c r="S207" t="s">
        <v>8268</v>
      </c>
      <c r="T207" s="7">
        <f>F207/Q207</f>
        <v>76.470588235294116</v>
      </c>
      <c r="U207" t="s">
        <v>8308</v>
      </c>
      <c r="V207" t="s">
        <v>8312</v>
      </c>
    </row>
    <row r="208" spans="1:22" ht="43.2">
      <c r="A208" s="5">
        <f t="shared" si="12"/>
        <v>0</v>
      </c>
      <c r="B208">
        <v>206</v>
      </c>
      <c r="C208" s="3" t="s">
        <v>208</v>
      </c>
      <c r="D208" s="3" t="s">
        <v>4316</v>
      </c>
      <c r="E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 s="22">
        <f t="shared" si="13"/>
        <v>42283.423865740733</v>
      </c>
      <c r="L208">
        <v>1468627583</v>
      </c>
      <c r="M208" s="22">
        <f t="shared" si="14"/>
        <v>42248.423865740733</v>
      </c>
      <c r="N208" s="22" t="s">
        <v>8557</v>
      </c>
      <c r="O208" s="24">
        <f t="shared" si="15"/>
        <v>2015</v>
      </c>
      <c r="P208" t="b">
        <v>0</v>
      </c>
      <c r="Q208">
        <v>0</v>
      </c>
      <c r="R208" t="b">
        <v>0</v>
      </c>
      <c r="S208" t="s">
        <v>8268</v>
      </c>
      <c r="T208" s="7" t="e">
        <f>F208/Q208</f>
        <v>#DIV/0!</v>
      </c>
      <c r="U208" t="s">
        <v>8308</v>
      </c>
      <c r="V208" t="s">
        <v>8312</v>
      </c>
    </row>
    <row r="209" spans="1:22" ht="43.2">
      <c r="A209" s="5">
        <f t="shared" si="12"/>
        <v>0.15214285714285714</v>
      </c>
      <c r="B209">
        <v>207</v>
      </c>
      <c r="C209" s="3" t="s">
        <v>209</v>
      </c>
      <c r="D209" s="3" t="s">
        <v>4317</v>
      </c>
      <c r="E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 s="22">
        <f t="shared" si="13"/>
        <v>42587.79609953703</v>
      </c>
      <c r="L209">
        <v>1417754638</v>
      </c>
      <c r="M209" s="22">
        <f t="shared" si="14"/>
        <v>42566.79609953703</v>
      </c>
      <c r="N209" s="22" t="s">
        <v>8558</v>
      </c>
      <c r="O209" s="24">
        <f t="shared" si="15"/>
        <v>2016</v>
      </c>
      <c r="P209" t="b">
        <v>0</v>
      </c>
      <c r="Q209">
        <v>13</v>
      </c>
      <c r="R209" t="b">
        <v>0</v>
      </c>
      <c r="S209" t="s">
        <v>8268</v>
      </c>
      <c r="T209" s="7">
        <f>F209/Q209</f>
        <v>163.84615384615384</v>
      </c>
      <c r="U209" t="s">
        <v>8308</v>
      </c>
      <c r="V209" t="s">
        <v>8312</v>
      </c>
    </row>
    <row r="210" spans="1:22" ht="43.2">
      <c r="A210" s="5">
        <f t="shared" si="12"/>
        <v>0</v>
      </c>
      <c r="B210">
        <v>208</v>
      </c>
      <c r="C210" s="3" t="s">
        <v>210</v>
      </c>
      <c r="D210" s="3" t="s">
        <v>4318</v>
      </c>
      <c r="E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 s="22">
        <f t="shared" si="13"/>
        <v>42007.988865740735</v>
      </c>
      <c r="L210">
        <v>1416127967</v>
      </c>
      <c r="M210" s="22">
        <f t="shared" si="14"/>
        <v>41977.988865740735</v>
      </c>
      <c r="N210" s="22" t="s">
        <v>8559</v>
      </c>
      <c r="O210" s="24">
        <f t="shared" si="15"/>
        <v>2014</v>
      </c>
      <c r="P210" t="b">
        <v>0</v>
      </c>
      <c r="Q210">
        <v>0</v>
      </c>
      <c r="R210" t="b">
        <v>0</v>
      </c>
      <c r="S210" t="s">
        <v>8268</v>
      </c>
      <c r="T210" s="7" t="e">
        <f>F210/Q210</f>
        <v>#DIV/0!</v>
      </c>
      <c r="U210" t="s">
        <v>8308</v>
      </c>
      <c r="V210" t="s">
        <v>8312</v>
      </c>
    </row>
    <row r="211" spans="1:22" ht="43.2">
      <c r="A211" s="5">
        <f t="shared" si="12"/>
        <v>0</v>
      </c>
      <c r="B211">
        <v>209</v>
      </c>
      <c r="C211" s="3" t="s">
        <v>211</v>
      </c>
      <c r="D211" s="3" t="s">
        <v>4319</v>
      </c>
      <c r="E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 s="22">
        <f t="shared" si="13"/>
        <v>41989.16165509259</v>
      </c>
      <c r="L211">
        <v>1433974135</v>
      </c>
      <c r="M211" s="22">
        <f t="shared" si="14"/>
        <v>41959.16165509259</v>
      </c>
      <c r="N211" s="22" t="s">
        <v>8560</v>
      </c>
      <c r="O211" s="24">
        <f t="shared" si="15"/>
        <v>2014</v>
      </c>
      <c r="P211" t="b">
        <v>0</v>
      </c>
      <c r="Q211">
        <v>0</v>
      </c>
      <c r="R211" t="b">
        <v>0</v>
      </c>
      <c r="S211" t="s">
        <v>8268</v>
      </c>
      <c r="T211" s="7" t="e">
        <f>F211/Q211</f>
        <v>#DIV/0!</v>
      </c>
      <c r="U211" t="s">
        <v>8308</v>
      </c>
      <c r="V211" t="s">
        <v>8312</v>
      </c>
    </row>
    <row r="212" spans="1:22" ht="43.2">
      <c r="A212" s="5">
        <f t="shared" si="12"/>
        <v>0.2525</v>
      </c>
      <c r="B212">
        <v>210</v>
      </c>
      <c r="C212" s="3" t="s">
        <v>212</v>
      </c>
      <c r="D212" s="3" t="s">
        <v>4320</v>
      </c>
      <c r="E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 s="22">
        <f t="shared" si="13"/>
        <v>42195.714525462965</v>
      </c>
      <c r="L212">
        <v>1441157592</v>
      </c>
      <c r="M212" s="22">
        <f t="shared" si="14"/>
        <v>42165.714525462965</v>
      </c>
      <c r="N212" s="22" t="s">
        <v>8561</v>
      </c>
      <c r="O212" s="24">
        <f t="shared" si="15"/>
        <v>2015</v>
      </c>
      <c r="P212" t="b">
        <v>0</v>
      </c>
      <c r="Q212">
        <v>33</v>
      </c>
      <c r="R212" t="b">
        <v>0</v>
      </c>
      <c r="S212" t="s">
        <v>8268</v>
      </c>
      <c r="T212" s="7">
        <f>F212/Q212</f>
        <v>91.818181818181813</v>
      </c>
      <c r="U212" t="s">
        <v>8308</v>
      </c>
      <c r="V212" t="s">
        <v>8312</v>
      </c>
    </row>
    <row r="213" spans="1:22" ht="43.2">
      <c r="A213" s="5">
        <f t="shared" si="12"/>
        <v>0.44600000000000001</v>
      </c>
      <c r="B213">
        <v>211</v>
      </c>
      <c r="C213" s="3" t="s">
        <v>213</v>
      </c>
      <c r="D213" s="3" t="s">
        <v>4321</v>
      </c>
      <c r="E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 s="22">
        <f t="shared" si="13"/>
        <v>42277.999999999993</v>
      </c>
      <c r="L213">
        <v>1440042617</v>
      </c>
      <c r="M213" s="22">
        <f t="shared" si="14"/>
        <v>42248.856388888882</v>
      </c>
      <c r="N213" s="22" t="s">
        <v>8557</v>
      </c>
      <c r="O213" s="24">
        <f t="shared" si="15"/>
        <v>2015</v>
      </c>
      <c r="P213" t="b">
        <v>0</v>
      </c>
      <c r="Q213">
        <v>12</v>
      </c>
      <c r="R213" t="b">
        <v>0</v>
      </c>
      <c r="S213" t="s">
        <v>8268</v>
      </c>
      <c r="T213" s="7">
        <f>F213/Q213</f>
        <v>185.83333333333334</v>
      </c>
      <c r="U213" t="s">
        <v>8308</v>
      </c>
      <c r="V213" t="s">
        <v>8312</v>
      </c>
    </row>
    <row r="214" spans="1:22" ht="28.8">
      <c r="A214" s="5">
        <f t="shared" si="12"/>
        <v>1.5873015873015873E-4</v>
      </c>
      <c r="B214">
        <v>212</v>
      </c>
      <c r="C214" s="3" t="s">
        <v>214</v>
      </c>
      <c r="D214" s="3" t="s">
        <v>4322</v>
      </c>
      <c r="E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 s="22">
        <f t="shared" si="13"/>
        <v>42265.951585648145</v>
      </c>
      <c r="L214">
        <v>1455656920</v>
      </c>
      <c r="M214" s="22">
        <f t="shared" si="14"/>
        <v>42235.951585648145</v>
      </c>
      <c r="N214" s="22" t="s">
        <v>8562</v>
      </c>
      <c r="O214" s="24">
        <f t="shared" si="15"/>
        <v>2015</v>
      </c>
      <c r="P214" t="b">
        <v>0</v>
      </c>
      <c r="Q214">
        <v>1</v>
      </c>
      <c r="R214" t="b">
        <v>0</v>
      </c>
      <c r="S214" t="s">
        <v>8268</v>
      </c>
      <c r="T214" s="7">
        <f>F214/Q214</f>
        <v>1</v>
      </c>
      <c r="U214" t="s">
        <v>8308</v>
      </c>
      <c r="V214" t="s">
        <v>8312</v>
      </c>
    </row>
    <row r="215" spans="1:22" ht="43.2">
      <c r="A215" s="5">
        <f t="shared" si="12"/>
        <v>4.0000000000000002E-4</v>
      </c>
      <c r="B215">
        <v>213</v>
      </c>
      <c r="C215" s="3" t="s">
        <v>215</v>
      </c>
      <c r="D215" s="3" t="s">
        <v>4323</v>
      </c>
      <c r="E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 s="22">
        <f t="shared" si="13"/>
        <v>42476.631018518521</v>
      </c>
      <c r="L215">
        <v>1437142547</v>
      </c>
      <c r="M215" s="22">
        <f t="shared" si="14"/>
        <v>42416.672685185178</v>
      </c>
      <c r="N215" s="22" t="s">
        <v>8563</v>
      </c>
      <c r="O215" s="24">
        <f t="shared" si="15"/>
        <v>2016</v>
      </c>
      <c r="P215" t="b">
        <v>0</v>
      </c>
      <c r="Q215">
        <v>1</v>
      </c>
      <c r="R215" t="b">
        <v>0</v>
      </c>
      <c r="S215" t="s">
        <v>8268</v>
      </c>
      <c r="T215" s="7">
        <f>F215/Q215</f>
        <v>20</v>
      </c>
      <c r="U215" t="s">
        <v>8308</v>
      </c>
      <c r="V215" t="s">
        <v>8312</v>
      </c>
    </row>
    <row r="216" spans="1:22" ht="43.2">
      <c r="A216" s="5">
        <f t="shared" si="12"/>
        <v>8.0000000000000007E-5</v>
      </c>
      <c r="B216">
        <v>214</v>
      </c>
      <c r="C216" s="3" t="s">
        <v>216</v>
      </c>
      <c r="D216" s="3" t="s">
        <v>4324</v>
      </c>
      <c r="E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 s="22">
        <f t="shared" si="13"/>
        <v>42232.379641203697</v>
      </c>
      <c r="L216">
        <v>1420471349</v>
      </c>
      <c r="M216" s="22">
        <f t="shared" si="14"/>
        <v>42202.385960648149</v>
      </c>
      <c r="N216" s="22" t="s">
        <v>8564</v>
      </c>
      <c r="O216" s="24">
        <f t="shared" si="15"/>
        <v>2015</v>
      </c>
      <c r="P216" t="b">
        <v>0</v>
      </c>
      <c r="Q216">
        <v>1</v>
      </c>
      <c r="R216" t="b">
        <v>0</v>
      </c>
      <c r="S216" t="s">
        <v>8268</v>
      </c>
      <c r="T216" s="7">
        <f>F216/Q216</f>
        <v>1</v>
      </c>
      <c r="U216" t="s">
        <v>8308</v>
      </c>
      <c r="V216" t="s">
        <v>8312</v>
      </c>
    </row>
    <row r="217" spans="1:22" ht="43.2">
      <c r="A217" s="5">
        <f t="shared" si="12"/>
        <v>2.2727272727272726E-3</v>
      </c>
      <c r="B217">
        <v>215</v>
      </c>
      <c r="C217" s="3" t="s">
        <v>217</v>
      </c>
      <c r="D217" s="3" t="s">
        <v>4325</v>
      </c>
      <c r="E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 s="22">
        <f t="shared" si="13"/>
        <v>42069.432280092595</v>
      </c>
      <c r="L217">
        <v>1452058282</v>
      </c>
      <c r="M217" s="22">
        <f t="shared" si="14"/>
        <v>42009.432280092595</v>
      </c>
      <c r="N217" s="22" t="s">
        <v>8565</v>
      </c>
      <c r="O217" s="24">
        <f t="shared" si="15"/>
        <v>2015</v>
      </c>
      <c r="P217" t="b">
        <v>0</v>
      </c>
      <c r="Q217">
        <v>1</v>
      </c>
      <c r="R217" t="b">
        <v>0</v>
      </c>
      <c r="S217" t="s">
        <v>8268</v>
      </c>
      <c r="T217" s="7">
        <f>F217/Q217</f>
        <v>10</v>
      </c>
      <c r="U217" t="s">
        <v>8308</v>
      </c>
      <c r="V217" t="s">
        <v>8312</v>
      </c>
    </row>
    <row r="218" spans="1:22" ht="43.2">
      <c r="A218" s="5">
        <f t="shared" si="12"/>
        <v>0.55698440000000005</v>
      </c>
      <c r="B218">
        <v>216</v>
      </c>
      <c r="C218" s="3" t="s">
        <v>218</v>
      </c>
      <c r="D218" s="3" t="s">
        <v>4326</v>
      </c>
      <c r="E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 s="22">
        <f t="shared" si="13"/>
        <v>42417.790972222218</v>
      </c>
      <c r="L218">
        <v>1425423637</v>
      </c>
      <c r="M218" s="22">
        <f t="shared" si="14"/>
        <v>42375.021782407406</v>
      </c>
      <c r="N218" s="22" t="s">
        <v>8549</v>
      </c>
      <c r="O218" s="24">
        <f t="shared" si="15"/>
        <v>2016</v>
      </c>
      <c r="P218" t="b">
        <v>0</v>
      </c>
      <c r="Q218">
        <v>84</v>
      </c>
      <c r="R218" t="b">
        <v>0</v>
      </c>
      <c r="S218" t="s">
        <v>8268</v>
      </c>
      <c r="T218" s="7">
        <f>F218/Q218</f>
        <v>331.53833333333336</v>
      </c>
      <c r="U218" t="s">
        <v>8308</v>
      </c>
      <c r="V218" t="s">
        <v>8312</v>
      </c>
    </row>
    <row r="219" spans="1:22">
      <c r="A219" s="5">
        <f t="shared" si="12"/>
        <v>0.11942999999999999</v>
      </c>
      <c r="B219">
        <v>217</v>
      </c>
      <c r="C219" s="3" t="s">
        <v>219</v>
      </c>
      <c r="D219" s="3" t="s">
        <v>4327</v>
      </c>
      <c r="E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 s="22">
        <f t="shared" si="13"/>
        <v>42116.708761574067</v>
      </c>
      <c r="L219">
        <v>1417101749</v>
      </c>
      <c r="M219" s="22">
        <f t="shared" si="14"/>
        <v>42066.750428240739</v>
      </c>
      <c r="N219" s="22" t="s">
        <v>8566</v>
      </c>
      <c r="O219" s="24">
        <f t="shared" si="15"/>
        <v>2015</v>
      </c>
      <c r="P219" t="b">
        <v>0</v>
      </c>
      <c r="Q219">
        <v>38</v>
      </c>
      <c r="R219" t="b">
        <v>0</v>
      </c>
      <c r="S219" t="s">
        <v>8268</v>
      </c>
      <c r="T219" s="7">
        <f>F219/Q219</f>
        <v>314.28947368421052</v>
      </c>
      <c r="U219" t="s">
        <v>8308</v>
      </c>
      <c r="V219" t="s">
        <v>8312</v>
      </c>
    </row>
    <row r="220" spans="1:22" ht="43.2">
      <c r="A220" s="5">
        <f t="shared" si="12"/>
        <v>0.02</v>
      </c>
      <c r="B220">
        <v>218</v>
      </c>
      <c r="C220" s="3" t="s">
        <v>220</v>
      </c>
      <c r="D220" s="3" t="s">
        <v>4328</v>
      </c>
      <c r="E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 s="22">
        <f t="shared" si="13"/>
        <v>42001.432280092595</v>
      </c>
      <c r="L220">
        <v>1426518289</v>
      </c>
      <c r="M220" s="22">
        <f t="shared" si="14"/>
        <v>41970.432280092595</v>
      </c>
      <c r="N220" s="22" t="s">
        <v>8567</v>
      </c>
      <c r="O220" s="24">
        <f t="shared" si="15"/>
        <v>2014</v>
      </c>
      <c r="P220" t="b">
        <v>0</v>
      </c>
      <c r="Q220">
        <v>1</v>
      </c>
      <c r="R220" t="b">
        <v>0</v>
      </c>
      <c r="S220" t="s">
        <v>8268</v>
      </c>
      <c r="T220" s="7">
        <f>F220/Q220</f>
        <v>100</v>
      </c>
      <c r="U220" t="s">
        <v>8308</v>
      </c>
      <c r="V220" t="s">
        <v>8312</v>
      </c>
    </row>
    <row r="221" spans="1:22" ht="28.8">
      <c r="A221" s="5">
        <f t="shared" si="12"/>
        <v>0.17630000000000001</v>
      </c>
      <c r="B221">
        <v>219</v>
      </c>
      <c r="C221" s="3" t="s">
        <v>221</v>
      </c>
      <c r="D221" s="3" t="s">
        <v>4329</v>
      </c>
      <c r="E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 s="22">
        <f t="shared" si="13"/>
        <v>42139.420011574075</v>
      </c>
      <c r="L221">
        <v>1456732225</v>
      </c>
      <c r="M221" s="22">
        <f t="shared" si="14"/>
        <v>42079.420011574075</v>
      </c>
      <c r="N221" s="22" t="s">
        <v>8568</v>
      </c>
      <c r="O221" s="24">
        <f t="shared" si="15"/>
        <v>2015</v>
      </c>
      <c r="P221" t="b">
        <v>0</v>
      </c>
      <c r="Q221">
        <v>76</v>
      </c>
      <c r="R221" t="b">
        <v>0</v>
      </c>
      <c r="S221" t="s">
        <v>8268</v>
      </c>
      <c r="T221" s="7">
        <f>F221/Q221</f>
        <v>115.98684210526316</v>
      </c>
      <c r="U221" t="s">
        <v>8308</v>
      </c>
      <c r="V221" t="s">
        <v>8312</v>
      </c>
    </row>
    <row r="222" spans="1:22" ht="43.2">
      <c r="A222" s="5">
        <f t="shared" si="12"/>
        <v>7.1999999999999998E-3</v>
      </c>
      <c r="B222">
        <v>220</v>
      </c>
      <c r="C222" s="3" t="s">
        <v>222</v>
      </c>
      <c r="D222" s="3" t="s">
        <v>4330</v>
      </c>
      <c r="E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 s="22">
        <f t="shared" si="13"/>
        <v>42461.082638888889</v>
      </c>
      <c r="L222">
        <v>1436542030</v>
      </c>
      <c r="M222" s="22">
        <f t="shared" si="14"/>
        <v>42429.118344907409</v>
      </c>
      <c r="N222" s="22" t="s">
        <v>8569</v>
      </c>
      <c r="O222" s="24">
        <f t="shared" si="15"/>
        <v>2016</v>
      </c>
      <c r="P222" t="b">
        <v>0</v>
      </c>
      <c r="Q222">
        <v>3</v>
      </c>
      <c r="R222" t="b">
        <v>0</v>
      </c>
      <c r="S222" t="s">
        <v>8268</v>
      </c>
      <c r="T222" s="7">
        <f>F222/Q222</f>
        <v>120</v>
      </c>
      <c r="U222" t="s">
        <v>8308</v>
      </c>
      <c r="V222" t="s">
        <v>8312</v>
      </c>
    </row>
    <row r="223" spans="1:22">
      <c r="A223" s="5">
        <f t="shared" si="12"/>
        <v>0</v>
      </c>
      <c r="B223">
        <v>221</v>
      </c>
      <c r="C223" s="3" t="s">
        <v>223</v>
      </c>
      <c r="D223" s="3" t="s">
        <v>4331</v>
      </c>
      <c r="E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 s="22">
        <f t="shared" si="13"/>
        <v>42236.629166666666</v>
      </c>
      <c r="L223">
        <v>1422389164</v>
      </c>
      <c r="M223" s="22">
        <f t="shared" si="14"/>
        <v>42195.435532407406</v>
      </c>
      <c r="N223" s="22" t="s">
        <v>8570</v>
      </c>
      <c r="O223" s="24">
        <f t="shared" si="15"/>
        <v>2015</v>
      </c>
      <c r="P223" t="b">
        <v>0</v>
      </c>
      <c r="Q223">
        <v>0</v>
      </c>
      <c r="R223" t="b">
        <v>0</v>
      </c>
      <c r="S223" t="s">
        <v>8268</v>
      </c>
      <c r="T223" s="7" t="e">
        <f>F223/Q223</f>
        <v>#DIV/0!</v>
      </c>
      <c r="U223" t="s">
        <v>8308</v>
      </c>
      <c r="V223" t="s">
        <v>8312</v>
      </c>
    </row>
    <row r="224" spans="1:22" ht="43.2">
      <c r="A224" s="5">
        <f t="shared" si="12"/>
        <v>0.13</v>
      </c>
      <c r="B224">
        <v>222</v>
      </c>
      <c r="C224" s="3" t="s">
        <v>224</v>
      </c>
      <c r="D224" s="3" t="s">
        <v>4332</v>
      </c>
      <c r="E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 s="22">
        <f t="shared" si="13"/>
        <v>42091.587546296294</v>
      </c>
      <c r="L224">
        <v>1422383318</v>
      </c>
      <c r="M224" s="22">
        <f t="shared" si="14"/>
        <v>42031.629212962966</v>
      </c>
      <c r="N224" s="22" t="s">
        <v>8571</v>
      </c>
      <c r="O224" s="24">
        <f t="shared" si="15"/>
        <v>2015</v>
      </c>
      <c r="P224" t="b">
        <v>0</v>
      </c>
      <c r="Q224">
        <v>2</v>
      </c>
      <c r="R224" t="b">
        <v>0</v>
      </c>
      <c r="S224" t="s">
        <v>8268</v>
      </c>
      <c r="T224" s="7">
        <f>F224/Q224</f>
        <v>65</v>
      </c>
      <c r="U224" t="s">
        <v>8308</v>
      </c>
      <c r="V224" t="s">
        <v>8312</v>
      </c>
    </row>
    <row r="225" spans="1:22" ht="43.2">
      <c r="A225" s="5">
        <f t="shared" si="12"/>
        <v>0</v>
      </c>
      <c r="B225">
        <v>223</v>
      </c>
      <c r="C225" s="3" t="s">
        <v>225</v>
      </c>
      <c r="D225" s="3" t="s">
        <v>4333</v>
      </c>
      <c r="E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 s="22">
        <f t="shared" si="13"/>
        <v>42089.902083333327</v>
      </c>
      <c r="L225">
        <v>1461287350</v>
      </c>
      <c r="M225" s="22">
        <f t="shared" si="14"/>
        <v>42031.561550925922</v>
      </c>
      <c r="N225" s="22" t="s">
        <v>8571</v>
      </c>
      <c r="O225" s="24">
        <f t="shared" si="15"/>
        <v>2015</v>
      </c>
      <c r="P225" t="b">
        <v>0</v>
      </c>
      <c r="Q225">
        <v>0</v>
      </c>
      <c r="R225" t="b">
        <v>0</v>
      </c>
      <c r="S225" t="s">
        <v>8268</v>
      </c>
      <c r="T225" s="7" t="e">
        <f>F225/Q225</f>
        <v>#DIV/0!</v>
      </c>
      <c r="U225" t="s">
        <v>8308</v>
      </c>
      <c r="V225" t="s">
        <v>8312</v>
      </c>
    </row>
    <row r="226" spans="1:22" ht="43.2">
      <c r="A226" s="5">
        <f t="shared" si="12"/>
        <v>0</v>
      </c>
      <c r="B226">
        <v>224</v>
      </c>
      <c r="C226" s="3" t="s">
        <v>226</v>
      </c>
      <c r="D226" s="3" t="s">
        <v>4334</v>
      </c>
      <c r="E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 s="22">
        <f t="shared" si="13"/>
        <v>42511.836805555555</v>
      </c>
      <c r="L226">
        <v>1431322726</v>
      </c>
      <c r="M226" s="22">
        <f t="shared" si="14"/>
        <v>42481.839699074073</v>
      </c>
      <c r="N226" s="22" t="s">
        <v>8572</v>
      </c>
      <c r="O226" s="24">
        <f t="shared" si="15"/>
        <v>2016</v>
      </c>
      <c r="P226" t="b">
        <v>0</v>
      </c>
      <c r="Q226">
        <v>0</v>
      </c>
      <c r="R226" t="b">
        <v>0</v>
      </c>
      <c r="S226" t="s">
        <v>8268</v>
      </c>
      <c r="T226" s="7" t="e">
        <f>F226/Q226</f>
        <v>#DIV/0!</v>
      </c>
      <c r="U226" t="s">
        <v>8308</v>
      </c>
      <c r="V226" t="s">
        <v>8312</v>
      </c>
    </row>
    <row r="227" spans="1:22" ht="43.2">
      <c r="A227" s="5">
        <f t="shared" si="12"/>
        <v>0</v>
      </c>
      <c r="B227">
        <v>225</v>
      </c>
      <c r="C227" s="3" t="s">
        <v>227</v>
      </c>
      <c r="D227" s="3" t="s">
        <v>4335</v>
      </c>
      <c r="E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 s="22">
        <f t="shared" si="13"/>
        <v>42195.026921296296</v>
      </c>
      <c r="L227">
        <v>1457564654</v>
      </c>
      <c r="M227" s="22">
        <f t="shared" si="14"/>
        <v>42135.026921296296</v>
      </c>
      <c r="N227" s="22" t="s">
        <v>8492</v>
      </c>
      <c r="O227" s="24">
        <f t="shared" si="15"/>
        <v>2015</v>
      </c>
      <c r="P227" t="b">
        <v>0</v>
      </c>
      <c r="Q227">
        <v>0</v>
      </c>
      <c r="R227" t="b">
        <v>0</v>
      </c>
      <c r="S227" t="s">
        <v>8268</v>
      </c>
      <c r="T227" s="7" t="e">
        <f>F227/Q227</f>
        <v>#DIV/0!</v>
      </c>
      <c r="U227" t="s">
        <v>8308</v>
      </c>
      <c r="V227" t="s">
        <v>8312</v>
      </c>
    </row>
    <row r="228" spans="1:22" ht="43.2">
      <c r="A228" s="5">
        <f t="shared" si="12"/>
        <v>8.6206896551724137E-3</v>
      </c>
      <c r="B228">
        <v>226</v>
      </c>
      <c r="C228" s="3" t="s">
        <v>228</v>
      </c>
      <c r="D228" s="3" t="s">
        <v>4336</v>
      </c>
      <c r="E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 s="22">
        <f t="shared" si="13"/>
        <v>42468.711273148147</v>
      </c>
      <c r="L228">
        <v>1428854344</v>
      </c>
      <c r="M228" s="22">
        <f t="shared" si="14"/>
        <v>42438.752939814811</v>
      </c>
      <c r="N228" s="22" t="s">
        <v>8573</v>
      </c>
      <c r="O228" s="24">
        <f t="shared" si="15"/>
        <v>2016</v>
      </c>
      <c r="P228" t="b">
        <v>0</v>
      </c>
      <c r="Q228">
        <v>2</v>
      </c>
      <c r="R228" t="b">
        <v>0</v>
      </c>
      <c r="S228" t="s">
        <v>8268</v>
      </c>
      <c r="T228" s="7">
        <f>F228/Q228</f>
        <v>125</v>
      </c>
      <c r="U228" t="s">
        <v>8308</v>
      </c>
      <c r="V228" t="s">
        <v>8312</v>
      </c>
    </row>
    <row r="229" spans="1:22" ht="43.2">
      <c r="A229" s="5">
        <f t="shared" si="12"/>
        <v>0</v>
      </c>
      <c r="B229">
        <v>227</v>
      </c>
      <c r="C229" s="3" t="s">
        <v>229</v>
      </c>
      <c r="D229" s="3" t="s">
        <v>4337</v>
      </c>
      <c r="E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 s="22">
        <f t="shared" si="13"/>
        <v>42155.186805555553</v>
      </c>
      <c r="L229">
        <v>1433885241</v>
      </c>
      <c r="M229" s="22">
        <f t="shared" si="14"/>
        <v>42106.457685185182</v>
      </c>
      <c r="N229" s="22" t="s">
        <v>8574</v>
      </c>
      <c r="O229" s="24">
        <f t="shared" si="15"/>
        <v>2015</v>
      </c>
      <c r="P229" t="b">
        <v>0</v>
      </c>
      <c r="Q229">
        <v>0</v>
      </c>
      <c r="R229" t="b">
        <v>0</v>
      </c>
      <c r="S229" t="s">
        <v>8268</v>
      </c>
      <c r="T229" s="7" t="e">
        <f>F229/Q229</f>
        <v>#DIV/0!</v>
      </c>
      <c r="U229" t="s">
        <v>8308</v>
      </c>
      <c r="V229" t="s">
        <v>8312</v>
      </c>
    </row>
    <row r="230" spans="1:22" ht="28.8">
      <c r="A230" s="5">
        <f t="shared" si="12"/>
        <v>0</v>
      </c>
      <c r="B230">
        <v>228</v>
      </c>
      <c r="C230" s="3" t="s">
        <v>230</v>
      </c>
      <c r="D230" s="3" t="s">
        <v>4338</v>
      </c>
      <c r="E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 s="22">
        <f t="shared" si="13"/>
        <v>42194.685659722221</v>
      </c>
      <c r="L230">
        <v>1427992105</v>
      </c>
      <c r="M230" s="22">
        <f t="shared" si="14"/>
        <v>42164.685659722221</v>
      </c>
      <c r="N230" s="22" t="s">
        <v>8575</v>
      </c>
      <c r="O230" s="24">
        <f t="shared" si="15"/>
        <v>2015</v>
      </c>
      <c r="P230" t="b">
        <v>0</v>
      </c>
      <c r="Q230">
        <v>0</v>
      </c>
      <c r="R230" t="b">
        <v>0</v>
      </c>
      <c r="S230" t="s">
        <v>8268</v>
      </c>
      <c r="T230" s="7" t="e">
        <f>F230/Q230</f>
        <v>#DIV/0!</v>
      </c>
      <c r="U230" t="s">
        <v>8308</v>
      </c>
      <c r="V230" t="s">
        <v>8312</v>
      </c>
    </row>
    <row r="231" spans="1:22" ht="43.2">
      <c r="A231" s="5">
        <f t="shared" si="12"/>
        <v>0</v>
      </c>
      <c r="B231">
        <v>229</v>
      </c>
      <c r="C231" s="3" t="s">
        <v>231</v>
      </c>
      <c r="D231" s="3" t="s">
        <v>4339</v>
      </c>
      <c r="E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 s="22">
        <f t="shared" si="13"/>
        <v>42156.478067129625</v>
      </c>
      <c r="L231">
        <v>1452810297</v>
      </c>
      <c r="M231" s="22">
        <f t="shared" si="14"/>
        <v>42096.478067129625</v>
      </c>
      <c r="N231" s="22" t="s">
        <v>8487</v>
      </c>
      <c r="O231" s="24">
        <f t="shared" si="15"/>
        <v>2015</v>
      </c>
      <c r="P231" t="b">
        <v>0</v>
      </c>
      <c r="Q231">
        <v>0</v>
      </c>
      <c r="R231" t="b">
        <v>0</v>
      </c>
      <c r="S231" t="s">
        <v>8268</v>
      </c>
      <c r="T231" s="7" t="e">
        <f>F231/Q231</f>
        <v>#DIV/0!</v>
      </c>
      <c r="U231" t="s">
        <v>8308</v>
      </c>
      <c r="V231" t="s">
        <v>8312</v>
      </c>
    </row>
    <row r="232" spans="1:22" ht="43.2">
      <c r="A232" s="5">
        <f t="shared" si="12"/>
        <v>4.0000000000000001E-3</v>
      </c>
      <c r="B232">
        <v>230</v>
      </c>
      <c r="C232" s="3" t="s">
        <v>232</v>
      </c>
      <c r="D232" s="3" t="s">
        <v>4340</v>
      </c>
      <c r="E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 s="22">
        <f t="shared" si="13"/>
        <v>42413.725659722222</v>
      </c>
      <c r="L232">
        <v>1430851151</v>
      </c>
      <c r="M232" s="22">
        <f t="shared" si="14"/>
        <v>42383.725659722222</v>
      </c>
      <c r="N232" s="22" t="s">
        <v>8576</v>
      </c>
      <c r="O232" s="24">
        <f t="shared" si="15"/>
        <v>2016</v>
      </c>
      <c r="P232" t="b">
        <v>0</v>
      </c>
      <c r="Q232">
        <v>2</v>
      </c>
      <c r="R232" t="b">
        <v>0</v>
      </c>
      <c r="S232" t="s">
        <v>8268</v>
      </c>
      <c r="T232" s="7">
        <f>F232/Q232</f>
        <v>30</v>
      </c>
      <c r="U232" t="s">
        <v>8308</v>
      </c>
      <c r="V232" t="s">
        <v>8312</v>
      </c>
    </row>
    <row r="233" spans="1:22" ht="43.2">
      <c r="A233" s="5">
        <f t="shared" si="12"/>
        <v>0</v>
      </c>
      <c r="B233">
        <v>231</v>
      </c>
      <c r="C233" s="3" t="s">
        <v>233</v>
      </c>
      <c r="D233" s="3" t="s">
        <v>4341</v>
      </c>
      <c r="E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 s="22">
        <f t="shared" si="13"/>
        <v>42159.568877314814</v>
      </c>
      <c r="L233">
        <v>1449183651</v>
      </c>
      <c r="M233" s="22">
        <f t="shared" si="14"/>
        <v>42129.568877314814</v>
      </c>
      <c r="N233" s="22" t="s">
        <v>8577</v>
      </c>
      <c r="O233" s="24">
        <f t="shared" si="15"/>
        <v>2015</v>
      </c>
      <c r="P233" t="b">
        <v>0</v>
      </c>
      <c r="Q233">
        <v>0</v>
      </c>
      <c r="R233" t="b">
        <v>0</v>
      </c>
      <c r="S233" t="s">
        <v>8268</v>
      </c>
      <c r="T233" s="7" t="e">
        <f>F233/Q233</f>
        <v>#DIV/0!</v>
      </c>
      <c r="U233" t="s">
        <v>8308</v>
      </c>
      <c r="V233" t="s">
        <v>8312</v>
      </c>
    </row>
    <row r="234" spans="1:22" ht="43.2">
      <c r="A234" s="5">
        <f t="shared" si="12"/>
        <v>2.75E-2</v>
      </c>
      <c r="B234">
        <v>232</v>
      </c>
      <c r="C234" s="3" t="s">
        <v>234</v>
      </c>
      <c r="D234" s="3" t="s">
        <v>4342</v>
      </c>
      <c r="E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 s="22">
        <f t="shared" si="13"/>
        <v>42371.75059027777</v>
      </c>
      <c r="L234">
        <v>1422474546</v>
      </c>
      <c r="M234" s="22">
        <f t="shared" si="14"/>
        <v>42341.75059027777</v>
      </c>
      <c r="N234" s="22" t="s">
        <v>8578</v>
      </c>
      <c r="O234" s="24">
        <f t="shared" si="15"/>
        <v>2015</v>
      </c>
      <c r="P234" t="b">
        <v>0</v>
      </c>
      <c r="Q234">
        <v>7</v>
      </c>
      <c r="R234" t="b">
        <v>0</v>
      </c>
      <c r="S234" t="s">
        <v>8268</v>
      </c>
      <c r="T234" s="7">
        <f>F234/Q234</f>
        <v>15.714285714285714</v>
      </c>
      <c r="U234" t="s">
        <v>8308</v>
      </c>
      <c r="V234" t="s">
        <v>8312</v>
      </c>
    </row>
    <row r="235" spans="1:22" ht="43.2">
      <c r="A235" s="5">
        <f t="shared" si="12"/>
        <v>0</v>
      </c>
      <c r="B235">
        <v>233</v>
      </c>
      <c r="C235" s="3" t="s">
        <v>235</v>
      </c>
      <c r="D235" s="3" t="s">
        <v>4343</v>
      </c>
      <c r="E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 s="22">
        <f t="shared" si="13"/>
        <v>42062.617430555554</v>
      </c>
      <c r="L235">
        <v>1472593972</v>
      </c>
      <c r="M235" s="22">
        <f t="shared" si="14"/>
        <v>42032.617430555554</v>
      </c>
      <c r="N235" s="22" t="s">
        <v>8405</v>
      </c>
      <c r="O235" s="24">
        <f t="shared" si="15"/>
        <v>2015</v>
      </c>
      <c r="P235" t="b">
        <v>0</v>
      </c>
      <c r="Q235">
        <v>0</v>
      </c>
      <c r="R235" t="b">
        <v>0</v>
      </c>
      <c r="S235" t="s">
        <v>8268</v>
      </c>
      <c r="T235" s="7" t="e">
        <f>F235/Q235</f>
        <v>#DIV/0!</v>
      </c>
      <c r="U235" t="s">
        <v>8308</v>
      </c>
      <c r="V235" t="s">
        <v>8312</v>
      </c>
    </row>
    <row r="236" spans="1:22" ht="43.2">
      <c r="A236" s="5">
        <f t="shared" si="12"/>
        <v>0.40100000000000002</v>
      </c>
      <c r="B236">
        <v>234</v>
      </c>
      <c r="C236" s="3" t="s">
        <v>236</v>
      </c>
      <c r="D236" s="3" t="s">
        <v>4344</v>
      </c>
      <c r="E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 s="22">
        <f t="shared" si="13"/>
        <v>42642.703379629624</v>
      </c>
      <c r="L236">
        <v>1431391859</v>
      </c>
      <c r="M236" s="22">
        <f t="shared" si="14"/>
        <v>42612.703379629624</v>
      </c>
      <c r="N236" s="22" t="s">
        <v>8579</v>
      </c>
      <c r="O236" s="24">
        <f t="shared" si="15"/>
        <v>2016</v>
      </c>
      <c r="P236" t="b">
        <v>0</v>
      </c>
      <c r="Q236">
        <v>5</v>
      </c>
      <c r="R236" t="b">
        <v>0</v>
      </c>
      <c r="S236" t="s">
        <v>8268</v>
      </c>
      <c r="T236" s="7">
        <f>F236/Q236</f>
        <v>80.2</v>
      </c>
      <c r="U236" t="s">
        <v>8308</v>
      </c>
      <c r="V236" t="s">
        <v>8312</v>
      </c>
    </row>
    <row r="237" spans="1:22" ht="43.2">
      <c r="A237" s="5">
        <f t="shared" si="12"/>
        <v>0</v>
      </c>
      <c r="B237">
        <v>235</v>
      </c>
      <c r="C237" s="3" t="s">
        <v>237</v>
      </c>
      <c r="D237" s="3" t="s">
        <v>4345</v>
      </c>
      <c r="E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 s="22">
        <f t="shared" si="13"/>
        <v>42175.82707175926</v>
      </c>
      <c r="L237">
        <v>1433886497</v>
      </c>
      <c r="M237" s="22">
        <f t="shared" si="14"/>
        <v>42135.82707175926</v>
      </c>
      <c r="N237" s="22" t="s">
        <v>8492</v>
      </c>
      <c r="O237" s="24">
        <f t="shared" si="15"/>
        <v>2015</v>
      </c>
      <c r="P237" t="b">
        <v>0</v>
      </c>
      <c r="Q237">
        <v>0</v>
      </c>
      <c r="R237" t="b">
        <v>0</v>
      </c>
      <c r="S237" t="s">
        <v>8268</v>
      </c>
      <c r="T237" s="7" t="e">
        <f>F237/Q237</f>
        <v>#DIV/0!</v>
      </c>
      <c r="U237" t="s">
        <v>8308</v>
      </c>
      <c r="V237" t="s">
        <v>8312</v>
      </c>
    </row>
    <row r="238" spans="1:22" ht="43.2">
      <c r="A238" s="5">
        <f t="shared" si="12"/>
        <v>0</v>
      </c>
      <c r="B238">
        <v>236</v>
      </c>
      <c r="C238" s="3" t="s">
        <v>238</v>
      </c>
      <c r="D238" s="3" t="s">
        <v>4346</v>
      </c>
      <c r="E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 s="22">
        <f t="shared" si="13"/>
        <v>42194.700196759259</v>
      </c>
      <c r="L238">
        <v>1447380099</v>
      </c>
      <c r="M238" s="22">
        <f t="shared" si="14"/>
        <v>42164.700196759259</v>
      </c>
      <c r="N238" s="22" t="s">
        <v>8575</v>
      </c>
      <c r="O238" s="24">
        <f t="shared" si="15"/>
        <v>2015</v>
      </c>
      <c r="P238" t="b">
        <v>0</v>
      </c>
      <c r="Q238">
        <v>0</v>
      </c>
      <c r="R238" t="b">
        <v>0</v>
      </c>
      <c r="S238" t="s">
        <v>8268</v>
      </c>
      <c r="T238" s="7" t="e">
        <f>F238/Q238</f>
        <v>#DIV/0!</v>
      </c>
      <c r="U238" t="s">
        <v>8308</v>
      </c>
      <c r="V238" t="s">
        <v>8312</v>
      </c>
    </row>
    <row r="239" spans="1:22" ht="28.8">
      <c r="A239" s="5">
        <f t="shared" si="12"/>
        <v>3.3333333333333335E-3</v>
      </c>
      <c r="B239">
        <v>237</v>
      </c>
      <c r="C239" s="3" t="s">
        <v>239</v>
      </c>
      <c r="D239" s="3" t="s">
        <v>4347</v>
      </c>
      <c r="E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 s="22">
        <f t="shared" si="13"/>
        <v>42373.791666666664</v>
      </c>
      <c r="L239">
        <v>1452261069</v>
      </c>
      <c r="M239" s="22">
        <f t="shared" si="14"/>
        <v>42320.876145833332</v>
      </c>
      <c r="N239" s="22" t="s">
        <v>8580</v>
      </c>
      <c r="O239" s="24">
        <f t="shared" si="15"/>
        <v>2015</v>
      </c>
      <c r="P239" t="b">
        <v>0</v>
      </c>
      <c r="Q239">
        <v>1</v>
      </c>
      <c r="R239" t="b">
        <v>0</v>
      </c>
      <c r="S239" t="s">
        <v>8268</v>
      </c>
      <c r="T239" s="7">
        <f>F239/Q239</f>
        <v>50</v>
      </c>
      <c r="U239" t="s">
        <v>8308</v>
      </c>
      <c r="V239" t="s">
        <v>8312</v>
      </c>
    </row>
    <row r="240" spans="1:22" ht="43.2">
      <c r="A240" s="5">
        <f t="shared" si="12"/>
        <v>0</v>
      </c>
      <c r="B240">
        <v>238</v>
      </c>
      <c r="C240" s="3" t="s">
        <v>240</v>
      </c>
      <c r="D240" s="3" t="s">
        <v>4348</v>
      </c>
      <c r="E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 s="22">
        <f t="shared" si="13"/>
        <v>42437.368854166663</v>
      </c>
      <c r="L240">
        <v>1481324760</v>
      </c>
      <c r="M240" s="22">
        <f t="shared" si="14"/>
        <v>42377.368854166663</v>
      </c>
      <c r="N240" s="22" t="s">
        <v>8581</v>
      </c>
      <c r="O240" s="24">
        <f t="shared" si="15"/>
        <v>2016</v>
      </c>
      <c r="P240" t="b">
        <v>0</v>
      </c>
      <c r="Q240">
        <v>0</v>
      </c>
      <c r="R240" t="b">
        <v>0</v>
      </c>
      <c r="S240" t="s">
        <v>8268</v>
      </c>
      <c r="T240" s="7" t="e">
        <f>F240/Q240</f>
        <v>#DIV/0!</v>
      </c>
      <c r="U240" t="s">
        <v>8308</v>
      </c>
      <c r="V240" t="s">
        <v>8312</v>
      </c>
    </row>
    <row r="241" spans="1:22" ht="43.2">
      <c r="A241" s="5">
        <f t="shared" si="12"/>
        <v>0.25</v>
      </c>
      <c r="B241">
        <v>239</v>
      </c>
      <c r="C241" s="3" t="s">
        <v>241</v>
      </c>
      <c r="D241" s="3" t="s">
        <v>4349</v>
      </c>
      <c r="E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 s="22">
        <f t="shared" si="13"/>
        <v>42734.166666666664</v>
      </c>
      <c r="L241">
        <v>1445308730</v>
      </c>
      <c r="M241" s="22">
        <f t="shared" si="14"/>
        <v>42713.754166666666</v>
      </c>
      <c r="N241" s="22" t="s">
        <v>8582</v>
      </c>
      <c r="O241" s="24">
        <f t="shared" si="15"/>
        <v>2016</v>
      </c>
      <c r="P241" t="b">
        <v>0</v>
      </c>
      <c r="Q241">
        <v>5</v>
      </c>
      <c r="R241" t="b">
        <v>0</v>
      </c>
      <c r="S241" t="s">
        <v>8268</v>
      </c>
      <c r="T241" s="7">
        <f>F241/Q241</f>
        <v>50</v>
      </c>
      <c r="U241" t="s">
        <v>8308</v>
      </c>
      <c r="V241" t="s">
        <v>8312</v>
      </c>
    </row>
    <row r="242" spans="1:22" ht="57.6">
      <c r="A242" s="5">
        <f t="shared" si="12"/>
        <v>1.0763413333333334</v>
      </c>
      <c r="B242">
        <v>240</v>
      </c>
      <c r="C242" s="3" t="s">
        <v>242</v>
      </c>
      <c r="D242" s="3" t="s">
        <v>4350</v>
      </c>
      <c r="E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 s="22">
        <f t="shared" si="13"/>
        <v>42316.291666666664</v>
      </c>
      <c r="L242">
        <v>1363885211</v>
      </c>
      <c r="M242" s="22">
        <f t="shared" si="14"/>
        <v>42296.901967592588</v>
      </c>
      <c r="N242" s="22" t="s">
        <v>8583</v>
      </c>
      <c r="O242" s="24">
        <f t="shared" si="15"/>
        <v>2015</v>
      </c>
      <c r="P242" t="b">
        <v>1</v>
      </c>
      <c r="Q242">
        <v>137</v>
      </c>
      <c r="R242" t="b">
        <v>1</v>
      </c>
      <c r="S242" t="s">
        <v>8269</v>
      </c>
      <c r="T242" s="7">
        <f>F242/Q242</f>
        <v>117.84759124087591</v>
      </c>
      <c r="U242" t="s">
        <v>8308</v>
      </c>
      <c r="V242" t="s">
        <v>8313</v>
      </c>
    </row>
    <row r="243" spans="1:22" ht="43.2">
      <c r="A243" s="5">
        <f t="shared" si="12"/>
        <v>1.1263736263736264</v>
      </c>
      <c r="B243">
        <v>241</v>
      </c>
      <c r="C243" s="3" t="s">
        <v>243</v>
      </c>
      <c r="D243" s="3" t="s">
        <v>4351</v>
      </c>
      <c r="E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 s="22">
        <f t="shared" si="13"/>
        <v>41399.500127314815</v>
      </c>
      <c r="L243">
        <v>1415292304</v>
      </c>
      <c r="M243" s="22">
        <f t="shared" si="14"/>
        <v>41354.500127314815</v>
      </c>
      <c r="N243" s="22" t="s">
        <v>8584</v>
      </c>
      <c r="O243" s="24">
        <f t="shared" si="15"/>
        <v>2013</v>
      </c>
      <c r="P243" t="b">
        <v>1</v>
      </c>
      <c r="Q243">
        <v>376</v>
      </c>
      <c r="R243" t="b">
        <v>1</v>
      </c>
      <c r="S243" t="s">
        <v>8269</v>
      </c>
      <c r="T243" s="7">
        <f>F243/Q243</f>
        <v>109.04255319148936</v>
      </c>
      <c r="U243" t="s">
        <v>8308</v>
      </c>
      <c r="V243" t="s">
        <v>8313</v>
      </c>
    </row>
    <row r="244" spans="1:22" ht="43.2">
      <c r="A244" s="5">
        <f t="shared" si="12"/>
        <v>1.1346153846153846</v>
      </c>
      <c r="B244">
        <v>242</v>
      </c>
      <c r="C244" s="3" t="s">
        <v>244</v>
      </c>
      <c r="D244" s="3" t="s">
        <v>4352</v>
      </c>
      <c r="E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 s="22">
        <f t="shared" si="13"/>
        <v>41994.489629629628</v>
      </c>
      <c r="L244">
        <v>1321357790</v>
      </c>
      <c r="M244" s="22">
        <f t="shared" si="14"/>
        <v>41949.489629629628</v>
      </c>
      <c r="N244" s="22" t="s">
        <v>8585</v>
      </c>
      <c r="O244" s="24">
        <f t="shared" si="15"/>
        <v>2014</v>
      </c>
      <c r="P244" t="b">
        <v>1</v>
      </c>
      <c r="Q244">
        <v>202</v>
      </c>
      <c r="R244" t="b">
        <v>1</v>
      </c>
      <c r="S244" t="s">
        <v>8269</v>
      </c>
      <c r="T244" s="7">
        <f>F244/Q244</f>
        <v>73.019801980198025</v>
      </c>
      <c r="U244" t="s">
        <v>8308</v>
      </c>
      <c r="V244" t="s">
        <v>8313</v>
      </c>
    </row>
    <row r="245" spans="1:22" ht="43.2">
      <c r="A245" s="5">
        <f t="shared" si="12"/>
        <v>1.0259199999999999</v>
      </c>
      <c r="B245">
        <v>243</v>
      </c>
      <c r="C245" s="3" t="s">
        <v>245</v>
      </c>
      <c r="D245" s="3" t="s">
        <v>4353</v>
      </c>
      <c r="E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 s="22">
        <f t="shared" si="13"/>
        <v>40897.28460648148</v>
      </c>
      <c r="L245">
        <v>1390439304</v>
      </c>
      <c r="M245" s="22">
        <f t="shared" si="14"/>
        <v>40862.28460648148</v>
      </c>
      <c r="N245" s="22" t="s">
        <v>8586</v>
      </c>
      <c r="O245" s="24">
        <f t="shared" si="15"/>
        <v>2011</v>
      </c>
      <c r="P245" t="b">
        <v>1</v>
      </c>
      <c r="Q245">
        <v>328</v>
      </c>
      <c r="R245" t="b">
        <v>1</v>
      </c>
      <c r="S245" t="s">
        <v>8269</v>
      </c>
      <c r="T245" s="7">
        <f>F245/Q245</f>
        <v>78.195121951219505</v>
      </c>
      <c r="U245" t="s">
        <v>8308</v>
      </c>
      <c r="V245" t="s">
        <v>8313</v>
      </c>
    </row>
    <row r="246" spans="1:22" ht="57.6">
      <c r="A246" s="5">
        <f t="shared" si="12"/>
        <v>1.1375714285714287</v>
      </c>
      <c r="B246">
        <v>244</v>
      </c>
      <c r="C246" s="4">
        <v>39756</v>
      </c>
      <c r="D246" s="3" t="s">
        <v>4354</v>
      </c>
      <c r="E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 s="22">
        <f t="shared" si="13"/>
        <v>41691.839166666665</v>
      </c>
      <c r="L246">
        <v>1265269559</v>
      </c>
      <c r="M246" s="22">
        <f t="shared" si="14"/>
        <v>41661.839166666665</v>
      </c>
      <c r="N246" s="22" t="s">
        <v>8587</v>
      </c>
      <c r="O246" s="24">
        <f t="shared" si="15"/>
        <v>2014</v>
      </c>
      <c r="P246" t="b">
        <v>1</v>
      </c>
      <c r="Q246">
        <v>84</v>
      </c>
      <c r="R246" t="b">
        <v>1</v>
      </c>
      <c r="S246" t="s">
        <v>8269</v>
      </c>
      <c r="T246" s="7">
        <f>F246/Q246</f>
        <v>47.398809523809526</v>
      </c>
      <c r="U246" t="s">
        <v>8308</v>
      </c>
      <c r="V246" t="s">
        <v>8313</v>
      </c>
    </row>
    <row r="247" spans="1:22" ht="43.2">
      <c r="A247" s="5">
        <f t="shared" si="12"/>
        <v>1.0371999999999999</v>
      </c>
      <c r="B247">
        <v>245</v>
      </c>
      <c r="C247" s="3" t="s">
        <v>246</v>
      </c>
      <c r="D247" s="3" t="s">
        <v>4355</v>
      </c>
      <c r="E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 s="22">
        <f t="shared" si="13"/>
        <v>40253.087500000001</v>
      </c>
      <c r="L247">
        <v>1342487785</v>
      </c>
      <c r="M247" s="22">
        <f t="shared" si="14"/>
        <v>40213.115266203698</v>
      </c>
      <c r="N247" s="22" t="s">
        <v>8588</v>
      </c>
      <c r="O247" s="24">
        <f t="shared" si="15"/>
        <v>2010</v>
      </c>
      <c r="P247" t="b">
        <v>1</v>
      </c>
      <c r="Q247">
        <v>96</v>
      </c>
      <c r="R247" t="b">
        <v>1</v>
      </c>
      <c r="S247" t="s">
        <v>8269</v>
      </c>
      <c r="T247" s="7">
        <f>F247/Q247</f>
        <v>54.020833333333336</v>
      </c>
      <c r="U247" t="s">
        <v>8308</v>
      </c>
      <c r="V247" t="s">
        <v>8313</v>
      </c>
    </row>
    <row r="248" spans="1:22" ht="43.2">
      <c r="A248" s="5">
        <f t="shared" si="12"/>
        <v>3.0546000000000002</v>
      </c>
      <c r="B248">
        <v>246</v>
      </c>
      <c r="C248" s="3" t="s">
        <v>247</v>
      </c>
      <c r="D248" s="3" t="s">
        <v>4356</v>
      </c>
      <c r="E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 s="22">
        <f t="shared" si="13"/>
        <v>41136.844733796293</v>
      </c>
      <c r="L248">
        <v>1288341805</v>
      </c>
      <c r="M248" s="22">
        <f t="shared" si="14"/>
        <v>41106.844733796293</v>
      </c>
      <c r="N248" s="22" t="s">
        <v>8589</v>
      </c>
      <c r="O248" s="24">
        <f t="shared" si="15"/>
        <v>2012</v>
      </c>
      <c r="P248" t="b">
        <v>1</v>
      </c>
      <c r="Q248">
        <v>223</v>
      </c>
      <c r="R248" t="b">
        <v>1</v>
      </c>
      <c r="S248" t="s">
        <v>8269</v>
      </c>
      <c r="T248" s="7">
        <f>F248/Q248</f>
        <v>68.488789237668158</v>
      </c>
      <c r="U248" t="s">
        <v>8308</v>
      </c>
      <c r="V248" t="s">
        <v>8313</v>
      </c>
    </row>
    <row r="249" spans="1:22" ht="57.6">
      <c r="A249" s="5">
        <f t="shared" si="12"/>
        <v>1.341</v>
      </c>
      <c r="B249">
        <v>247</v>
      </c>
      <c r="C249" s="3" t="s">
        <v>248</v>
      </c>
      <c r="D249" s="3" t="s">
        <v>4357</v>
      </c>
      <c r="E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 s="22">
        <f t="shared" si="13"/>
        <v>40530.196817129625</v>
      </c>
      <c r="L249">
        <v>1284042614</v>
      </c>
      <c r="M249" s="22">
        <f t="shared" si="14"/>
        <v>40480.155150462961</v>
      </c>
      <c r="N249" s="22" t="s">
        <v>8590</v>
      </c>
      <c r="O249" s="24">
        <f t="shared" si="15"/>
        <v>2010</v>
      </c>
      <c r="P249" t="b">
        <v>1</v>
      </c>
      <c r="Q249">
        <v>62</v>
      </c>
      <c r="R249" t="b">
        <v>1</v>
      </c>
      <c r="S249" t="s">
        <v>8269</v>
      </c>
      <c r="T249" s="7">
        <f>F249/Q249</f>
        <v>108.14516129032258</v>
      </c>
      <c r="U249" t="s">
        <v>8308</v>
      </c>
      <c r="V249" t="s">
        <v>8313</v>
      </c>
    </row>
    <row r="250" spans="1:22" ht="43.2">
      <c r="A250" s="5">
        <f t="shared" si="12"/>
        <v>1.0133294117647058</v>
      </c>
      <c r="B250">
        <v>248</v>
      </c>
      <c r="C250" s="3" t="s">
        <v>249</v>
      </c>
      <c r="D250" s="3" t="s">
        <v>4358</v>
      </c>
      <c r="E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 s="22">
        <f t="shared" si="13"/>
        <v>40466.943749999999</v>
      </c>
      <c r="L250">
        <v>1322073309</v>
      </c>
      <c r="M250" s="22">
        <f t="shared" si="14"/>
        <v>40430.395995370367</v>
      </c>
      <c r="N250" s="22" t="s">
        <v>8591</v>
      </c>
      <c r="O250" s="24">
        <f t="shared" si="15"/>
        <v>2010</v>
      </c>
      <c r="P250" t="b">
        <v>1</v>
      </c>
      <c r="Q250">
        <v>146</v>
      </c>
      <c r="R250" t="b">
        <v>1</v>
      </c>
      <c r="S250" t="s">
        <v>8269</v>
      </c>
      <c r="T250" s="7">
        <f>F250/Q250</f>
        <v>589.95205479452056</v>
      </c>
      <c r="U250" t="s">
        <v>8308</v>
      </c>
      <c r="V250" t="s">
        <v>8313</v>
      </c>
    </row>
    <row r="251" spans="1:22" ht="57.6">
      <c r="A251" s="5">
        <f t="shared" si="12"/>
        <v>1.1292</v>
      </c>
      <c r="B251">
        <v>249</v>
      </c>
      <c r="C251" s="3" t="s">
        <v>250</v>
      </c>
      <c r="D251" s="3" t="s">
        <v>4359</v>
      </c>
      <c r="E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 s="22">
        <f t="shared" si="13"/>
        <v>40915.566076388888</v>
      </c>
      <c r="L251">
        <v>1275603020</v>
      </c>
      <c r="M251" s="22">
        <f t="shared" si="14"/>
        <v>40870.566076388888</v>
      </c>
      <c r="N251" s="22" t="s">
        <v>8592</v>
      </c>
      <c r="O251" s="24">
        <f t="shared" si="15"/>
        <v>2011</v>
      </c>
      <c r="P251" t="b">
        <v>1</v>
      </c>
      <c r="Q251">
        <v>235</v>
      </c>
      <c r="R251" t="b">
        <v>1</v>
      </c>
      <c r="S251" t="s">
        <v>8269</v>
      </c>
      <c r="T251" s="7">
        <f>F251/Q251</f>
        <v>48.051063829787232</v>
      </c>
      <c r="U251" t="s">
        <v>8308</v>
      </c>
      <c r="V251" t="s">
        <v>8313</v>
      </c>
    </row>
    <row r="252" spans="1:22" ht="43.2">
      <c r="A252" s="5">
        <f t="shared" si="12"/>
        <v>1.0558333333333334</v>
      </c>
      <c r="B252">
        <v>250</v>
      </c>
      <c r="C252" s="3" t="s">
        <v>251</v>
      </c>
      <c r="D252" s="3" t="s">
        <v>4360</v>
      </c>
      <c r="E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 s="22">
        <f t="shared" si="13"/>
        <v>40412.527777777774</v>
      </c>
      <c r="L252">
        <v>1367933691</v>
      </c>
      <c r="M252" s="22">
        <f t="shared" si="14"/>
        <v>40332.715509259258</v>
      </c>
      <c r="N252" s="22" t="s">
        <v>8593</v>
      </c>
      <c r="O252" s="24">
        <f t="shared" si="15"/>
        <v>2010</v>
      </c>
      <c r="P252" t="b">
        <v>1</v>
      </c>
      <c r="Q252">
        <v>437</v>
      </c>
      <c r="R252" t="b">
        <v>1</v>
      </c>
      <c r="S252" t="s">
        <v>8269</v>
      </c>
      <c r="T252" s="7">
        <f>F252/Q252</f>
        <v>72.482837528604122</v>
      </c>
      <c r="U252" t="s">
        <v>8308</v>
      </c>
      <c r="V252" t="s">
        <v>8313</v>
      </c>
    </row>
    <row r="253" spans="1:22" ht="43.2">
      <c r="A253" s="5">
        <f t="shared" si="12"/>
        <v>1.2557142857142858</v>
      </c>
      <c r="B253">
        <v>251</v>
      </c>
      <c r="C253" s="3" t="s">
        <v>252</v>
      </c>
      <c r="D253" s="3" t="s">
        <v>4361</v>
      </c>
      <c r="E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 s="22">
        <f t="shared" si="13"/>
        <v>41431.357534722221</v>
      </c>
      <c r="L253">
        <v>1334429646</v>
      </c>
      <c r="M253" s="22">
        <f t="shared" si="14"/>
        <v>41401.357534722221</v>
      </c>
      <c r="N253" s="22" t="s">
        <v>8594</v>
      </c>
      <c r="O253" s="24">
        <f t="shared" si="15"/>
        <v>2013</v>
      </c>
      <c r="P253" t="b">
        <v>1</v>
      </c>
      <c r="Q253">
        <v>77</v>
      </c>
      <c r="R253" t="b">
        <v>1</v>
      </c>
      <c r="S253" t="s">
        <v>8269</v>
      </c>
      <c r="T253" s="7">
        <f>F253/Q253</f>
        <v>57.077922077922075</v>
      </c>
      <c r="U253" t="s">
        <v>8308</v>
      </c>
      <c r="V253" t="s">
        <v>8313</v>
      </c>
    </row>
    <row r="254" spans="1:22" ht="43.2">
      <c r="A254" s="5">
        <f t="shared" si="12"/>
        <v>1.8455999999999999</v>
      </c>
      <c r="B254">
        <v>252</v>
      </c>
      <c r="C254" s="3" t="s">
        <v>253</v>
      </c>
      <c r="D254" s="3" t="s">
        <v>4362</v>
      </c>
      <c r="E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 s="22">
        <f t="shared" si="13"/>
        <v>41045.583333333328</v>
      </c>
      <c r="L254">
        <v>1269878058</v>
      </c>
      <c r="M254" s="22">
        <f t="shared" si="14"/>
        <v>41013.579236111109</v>
      </c>
      <c r="N254" s="22" t="s">
        <v>8595</v>
      </c>
      <c r="O254" s="24">
        <f t="shared" si="15"/>
        <v>2012</v>
      </c>
      <c r="P254" t="b">
        <v>1</v>
      </c>
      <c r="Q254">
        <v>108</v>
      </c>
      <c r="R254" t="b">
        <v>1</v>
      </c>
      <c r="S254" t="s">
        <v>8269</v>
      </c>
      <c r="T254" s="7">
        <f>F254/Q254</f>
        <v>85.444444444444443</v>
      </c>
      <c r="U254" t="s">
        <v>8308</v>
      </c>
      <c r="V254" t="s">
        <v>8313</v>
      </c>
    </row>
    <row r="255" spans="1:22" ht="57.6">
      <c r="A255" s="5">
        <f t="shared" si="12"/>
        <v>1.0073333333333334</v>
      </c>
      <c r="B255">
        <v>253</v>
      </c>
      <c r="C255" s="3" t="s">
        <v>254</v>
      </c>
      <c r="D255" s="3" t="s">
        <v>4363</v>
      </c>
      <c r="E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 s="22">
        <f t="shared" si="13"/>
        <v>40329.957638888889</v>
      </c>
      <c r="L255">
        <v>1326728235</v>
      </c>
      <c r="M255" s="22">
        <f t="shared" si="14"/>
        <v>40266.454374999994</v>
      </c>
      <c r="N255" s="22" t="s">
        <v>8596</v>
      </c>
      <c r="O255" s="24">
        <f t="shared" si="15"/>
        <v>2010</v>
      </c>
      <c r="P255" t="b">
        <v>1</v>
      </c>
      <c r="Q255">
        <v>7</v>
      </c>
      <c r="R255" t="b">
        <v>1</v>
      </c>
      <c r="S255" t="s">
        <v>8269</v>
      </c>
      <c r="T255" s="7">
        <f>F255/Q255</f>
        <v>215.85714285714286</v>
      </c>
      <c r="U255" t="s">
        <v>8308</v>
      </c>
      <c r="V255" t="s">
        <v>8313</v>
      </c>
    </row>
    <row r="256" spans="1:22" ht="43.2">
      <c r="A256" s="5">
        <f t="shared" si="12"/>
        <v>1.1694724999999999</v>
      </c>
      <c r="B256">
        <v>254</v>
      </c>
      <c r="C256" s="3" t="s">
        <v>255</v>
      </c>
      <c r="D256" s="3" t="s">
        <v>4364</v>
      </c>
      <c r="E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 s="22">
        <f t="shared" si="13"/>
        <v>40954.44253472222</v>
      </c>
      <c r="L256">
        <v>1442443910</v>
      </c>
      <c r="M256" s="22">
        <f t="shared" si="14"/>
        <v>40924.44253472222</v>
      </c>
      <c r="N256" s="22" t="s">
        <v>8597</v>
      </c>
      <c r="O256" s="24">
        <f t="shared" si="15"/>
        <v>2012</v>
      </c>
      <c r="P256" t="b">
        <v>1</v>
      </c>
      <c r="Q256">
        <v>314</v>
      </c>
      <c r="R256" t="b">
        <v>1</v>
      </c>
      <c r="S256" t="s">
        <v>8269</v>
      </c>
      <c r="T256" s="7">
        <f>F256/Q256</f>
        <v>89.38643312101911</v>
      </c>
      <c r="U256" t="s">
        <v>8308</v>
      </c>
      <c r="V256" t="s">
        <v>8313</v>
      </c>
    </row>
    <row r="257" spans="1:22" ht="28.8">
      <c r="A257" s="5">
        <f t="shared" si="12"/>
        <v>1.0673325</v>
      </c>
      <c r="B257">
        <v>255</v>
      </c>
      <c r="C257" s="3" t="s">
        <v>256</v>
      </c>
      <c r="D257" s="3" t="s">
        <v>4365</v>
      </c>
      <c r="E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 s="22">
        <f t="shared" si="13"/>
        <v>42293.874999999993</v>
      </c>
      <c r="L257">
        <v>1297687082</v>
      </c>
      <c r="M257" s="22">
        <f t="shared" si="14"/>
        <v>42263.744328703702</v>
      </c>
      <c r="N257" s="22" t="s">
        <v>8598</v>
      </c>
      <c r="O257" s="24">
        <f t="shared" si="15"/>
        <v>2015</v>
      </c>
      <c r="P257" t="b">
        <v>1</v>
      </c>
      <c r="Q257">
        <v>188</v>
      </c>
      <c r="R257" t="b">
        <v>1</v>
      </c>
      <c r="S257" t="s">
        <v>8269</v>
      </c>
      <c r="T257" s="7">
        <f>F257/Q257</f>
        <v>45.418404255319146</v>
      </c>
      <c r="U257" t="s">
        <v>8308</v>
      </c>
      <c r="V257" t="s">
        <v>8313</v>
      </c>
    </row>
    <row r="258" spans="1:22" ht="43.2">
      <c r="A258" s="5">
        <f t="shared" si="12"/>
        <v>1.391</v>
      </c>
      <c r="B258">
        <v>256</v>
      </c>
      <c r="C258" s="3" t="s">
        <v>257</v>
      </c>
      <c r="D258" s="3" t="s">
        <v>4366</v>
      </c>
      <c r="E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 s="22">
        <f t="shared" si="13"/>
        <v>40618.276412037034</v>
      </c>
      <c r="L258">
        <v>1360866467</v>
      </c>
      <c r="M258" s="22">
        <f t="shared" si="14"/>
        <v>40588.318078703705</v>
      </c>
      <c r="N258" s="22" t="s">
        <v>8599</v>
      </c>
      <c r="O258" s="24">
        <f t="shared" si="15"/>
        <v>2011</v>
      </c>
      <c r="P258" t="b">
        <v>1</v>
      </c>
      <c r="Q258">
        <v>275</v>
      </c>
      <c r="R258" t="b">
        <v>1</v>
      </c>
      <c r="S258" t="s">
        <v>8269</v>
      </c>
      <c r="T258" s="7">
        <f>F258/Q258</f>
        <v>65.756363636363631</v>
      </c>
      <c r="U258" t="s">
        <v>8308</v>
      </c>
      <c r="V258" t="s">
        <v>8313</v>
      </c>
    </row>
    <row r="259" spans="1:22" ht="43.2">
      <c r="A259" s="5">
        <f t="shared" ref="A259:A322" si="16">F259/E259</f>
        <v>1.0672648571428571</v>
      </c>
      <c r="B259">
        <v>257</v>
      </c>
      <c r="C259" s="3" t="s">
        <v>258</v>
      </c>
      <c r="D259" s="3" t="s">
        <v>4367</v>
      </c>
      <c r="E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 s="22">
        <f t="shared" ref="K259:K322" si="17">(J258/86400)+25569+(-5/24)</f>
        <v>41349.560960648145</v>
      </c>
      <c r="L259">
        <v>1461078162</v>
      </c>
      <c r="M259" s="22">
        <f t="shared" ref="M259:M322" si="18">(L258/86400)+25569+(-5/24)</f>
        <v>41319.560960648145</v>
      </c>
      <c r="N259" s="22" t="s">
        <v>8600</v>
      </c>
      <c r="O259" s="24">
        <f t="shared" si="15"/>
        <v>2013</v>
      </c>
      <c r="P259" t="b">
        <v>1</v>
      </c>
      <c r="Q259">
        <v>560</v>
      </c>
      <c r="R259" t="b">
        <v>1</v>
      </c>
      <c r="S259" t="s">
        <v>8269</v>
      </c>
      <c r="T259" s="7">
        <f>F259/Q259</f>
        <v>66.70405357142856</v>
      </c>
      <c r="U259" t="s">
        <v>8308</v>
      </c>
      <c r="V259" t="s">
        <v>8313</v>
      </c>
    </row>
    <row r="260" spans="1:22" ht="43.2">
      <c r="A260" s="5">
        <f t="shared" si="16"/>
        <v>1.9114</v>
      </c>
      <c r="B260">
        <v>258</v>
      </c>
      <c r="C260" s="3" t="s">
        <v>259</v>
      </c>
      <c r="D260" s="3" t="s">
        <v>4368</v>
      </c>
      <c r="E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 s="22">
        <f t="shared" si="17"/>
        <v>42509.418541666666</v>
      </c>
      <c r="L260">
        <v>1305767666</v>
      </c>
      <c r="M260" s="22">
        <f t="shared" si="18"/>
        <v>42479.418541666666</v>
      </c>
      <c r="N260" s="22" t="s">
        <v>8601</v>
      </c>
      <c r="O260" s="24">
        <f t="shared" ref="O260:O323" si="19">YEAR(N260)</f>
        <v>2016</v>
      </c>
      <c r="P260" t="b">
        <v>1</v>
      </c>
      <c r="Q260">
        <v>688</v>
      </c>
      <c r="R260" t="b">
        <v>1</v>
      </c>
      <c r="S260" t="s">
        <v>8269</v>
      </c>
      <c r="T260" s="7">
        <f>F260/Q260</f>
        <v>83.345930232558146</v>
      </c>
      <c r="U260" t="s">
        <v>8308</v>
      </c>
      <c r="V260" t="s">
        <v>8313</v>
      </c>
    </row>
    <row r="261" spans="1:22" ht="57.6">
      <c r="A261" s="5">
        <f t="shared" si="16"/>
        <v>1.3193789333333332</v>
      </c>
      <c r="B261">
        <v>259</v>
      </c>
      <c r="C261" s="3" t="s">
        <v>260</v>
      </c>
      <c r="D261" s="3" t="s">
        <v>4369</v>
      </c>
      <c r="E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 s="22">
        <f t="shared" si="17"/>
        <v>40711.843356481477</v>
      </c>
      <c r="L261">
        <v>1425922969</v>
      </c>
      <c r="M261" s="22">
        <f t="shared" si="18"/>
        <v>40681.843356481477</v>
      </c>
      <c r="N261" s="22" t="s">
        <v>8602</v>
      </c>
      <c r="O261" s="24">
        <f t="shared" si="19"/>
        <v>2011</v>
      </c>
      <c r="P261" t="b">
        <v>1</v>
      </c>
      <c r="Q261">
        <v>942</v>
      </c>
      <c r="R261" t="b">
        <v>1</v>
      </c>
      <c r="S261" t="s">
        <v>8269</v>
      </c>
      <c r="T261" s="7">
        <f>F261/Q261</f>
        <v>105.04609341825902</v>
      </c>
      <c r="U261" t="s">
        <v>8308</v>
      </c>
      <c r="V261" t="s">
        <v>8313</v>
      </c>
    </row>
    <row r="262" spans="1:22" ht="43.2">
      <c r="A262" s="5">
        <f t="shared" si="16"/>
        <v>1.0640000000000001</v>
      </c>
      <c r="B262">
        <v>260</v>
      </c>
      <c r="C262" s="3" t="s">
        <v>261</v>
      </c>
      <c r="D262" s="3" t="s">
        <v>4370</v>
      </c>
      <c r="E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 s="22">
        <f t="shared" si="17"/>
        <v>42102.529733796291</v>
      </c>
      <c r="L262">
        <v>1275415679</v>
      </c>
      <c r="M262" s="22">
        <f t="shared" si="18"/>
        <v>42072.529733796291</v>
      </c>
      <c r="N262" s="22" t="s">
        <v>8531</v>
      </c>
      <c r="O262" s="24">
        <f t="shared" si="19"/>
        <v>2015</v>
      </c>
      <c r="P262" t="b">
        <v>1</v>
      </c>
      <c r="Q262">
        <v>88</v>
      </c>
      <c r="R262" t="b">
        <v>1</v>
      </c>
      <c r="S262" t="s">
        <v>8269</v>
      </c>
      <c r="T262" s="7">
        <f>F262/Q262</f>
        <v>120.90909090909091</v>
      </c>
      <c r="U262" t="s">
        <v>8308</v>
      </c>
      <c r="V262" t="s">
        <v>8313</v>
      </c>
    </row>
    <row r="263" spans="1:22" ht="28.8">
      <c r="A263" s="5">
        <f t="shared" si="16"/>
        <v>1.0740000000000001</v>
      </c>
      <c r="B263">
        <v>261</v>
      </c>
      <c r="C263" s="3" t="s">
        <v>262</v>
      </c>
      <c r="D263" s="3" t="s">
        <v>4371</v>
      </c>
      <c r="E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 s="22">
        <f t="shared" si="17"/>
        <v>40376.207638888889</v>
      </c>
      <c r="L263">
        <v>1334783704</v>
      </c>
      <c r="M263" s="22">
        <f t="shared" si="18"/>
        <v>40330.547210648147</v>
      </c>
      <c r="N263" s="22" t="s">
        <v>8603</v>
      </c>
      <c r="O263" s="24">
        <f t="shared" si="19"/>
        <v>2010</v>
      </c>
      <c r="P263" t="b">
        <v>1</v>
      </c>
      <c r="Q263">
        <v>220</v>
      </c>
      <c r="R263" t="b">
        <v>1</v>
      </c>
      <c r="S263" t="s">
        <v>8269</v>
      </c>
      <c r="T263" s="7">
        <f>F263/Q263</f>
        <v>97.63636363636364</v>
      </c>
      <c r="U263" t="s">
        <v>8308</v>
      </c>
      <c r="V263" t="s">
        <v>8313</v>
      </c>
    </row>
    <row r="264" spans="1:22" ht="28.8">
      <c r="A264" s="5">
        <f t="shared" si="16"/>
        <v>2.4</v>
      </c>
      <c r="B264">
        <v>262</v>
      </c>
      <c r="C264" s="3" t="s">
        <v>263</v>
      </c>
      <c r="D264" s="3" t="s">
        <v>4372</v>
      </c>
      <c r="E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 s="22">
        <f t="shared" si="17"/>
        <v>41067.413194444445</v>
      </c>
      <c r="L264">
        <v>1294811828</v>
      </c>
      <c r="M264" s="22">
        <f t="shared" si="18"/>
        <v>41017.677129629628</v>
      </c>
      <c r="N264" s="22" t="s">
        <v>8604</v>
      </c>
      <c r="O264" s="24">
        <f t="shared" si="19"/>
        <v>2012</v>
      </c>
      <c r="P264" t="b">
        <v>1</v>
      </c>
      <c r="Q264">
        <v>145</v>
      </c>
      <c r="R264" t="b">
        <v>1</v>
      </c>
      <c r="S264" t="s">
        <v>8269</v>
      </c>
      <c r="T264" s="7">
        <f>F264/Q264</f>
        <v>41.379310344827587</v>
      </c>
      <c r="U264" t="s">
        <v>8308</v>
      </c>
      <c r="V264" t="s">
        <v>8313</v>
      </c>
    </row>
    <row r="265" spans="1:22" ht="57.6">
      <c r="A265" s="5">
        <f t="shared" si="16"/>
        <v>1.1808107999999999</v>
      </c>
      <c r="B265">
        <v>263</v>
      </c>
      <c r="C265" s="3" t="s">
        <v>264</v>
      </c>
      <c r="D265" s="3" t="s">
        <v>4373</v>
      </c>
      <c r="E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 s="22">
        <f t="shared" si="17"/>
        <v>40600.039675925924</v>
      </c>
      <c r="L265">
        <v>1346194494</v>
      </c>
      <c r="M265" s="22">
        <f t="shared" si="18"/>
        <v>40555.039675925924</v>
      </c>
      <c r="N265" s="22" t="s">
        <v>8605</v>
      </c>
      <c r="O265" s="24">
        <f t="shared" si="19"/>
        <v>2011</v>
      </c>
      <c r="P265" t="b">
        <v>1</v>
      </c>
      <c r="Q265">
        <v>963</v>
      </c>
      <c r="R265" t="b">
        <v>1</v>
      </c>
      <c r="S265" t="s">
        <v>8269</v>
      </c>
      <c r="T265" s="7">
        <f>F265/Q265</f>
        <v>30.654485981308412</v>
      </c>
      <c r="U265" t="s">
        <v>8308</v>
      </c>
      <c r="V265" t="s">
        <v>8313</v>
      </c>
    </row>
    <row r="266" spans="1:22" ht="57.6">
      <c r="A266" s="5">
        <f t="shared" si="16"/>
        <v>1.1819999999999999</v>
      </c>
      <c r="B266">
        <v>264</v>
      </c>
      <c r="C266" s="3" t="s">
        <v>265</v>
      </c>
      <c r="D266" s="3" t="s">
        <v>4374</v>
      </c>
      <c r="E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 s="22">
        <f t="shared" si="17"/>
        <v>41179.746458333328</v>
      </c>
      <c r="L266">
        <v>1334155995</v>
      </c>
      <c r="M266" s="22">
        <f t="shared" si="18"/>
        <v>41149.746458333328</v>
      </c>
      <c r="N266" s="22" t="s">
        <v>8606</v>
      </c>
      <c r="O266" s="24">
        <f t="shared" si="19"/>
        <v>2012</v>
      </c>
      <c r="P266" t="b">
        <v>1</v>
      </c>
      <c r="Q266">
        <v>91</v>
      </c>
      <c r="R266" t="b">
        <v>1</v>
      </c>
      <c r="S266" t="s">
        <v>8269</v>
      </c>
      <c r="T266" s="7">
        <f>F266/Q266</f>
        <v>64.945054945054949</v>
      </c>
      <c r="U266" t="s">
        <v>8308</v>
      </c>
      <c r="V266" t="s">
        <v>8313</v>
      </c>
    </row>
    <row r="267" spans="1:22" ht="57.6">
      <c r="A267" s="5">
        <f t="shared" si="16"/>
        <v>1.111</v>
      </c>
      <c r="B267">
        <v>265</v>
      </c>
      <c r="C267" s="3" t="s">
        <v>266</v>
      </c>
      <c r="D267" s="3" t="s">
        <v>4375</v>
      </c>
      <c r="E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 s="22">
        <f t="shared" si="17"/>
        <v>41040.411979166667</v>
      </c>
      <c r="L267">
        <v>1269928430</v>
      </c>
      <c r="M267" s="22">
        <f t="shared" si="18"/>
        <v>41010.411979166667</v>
      </c>
      <c r="N267" s="22" t="s">
        <v>8607</v>
      </c>
      <c r="O267" s="24">
        <f t="shared" si="19"/>
        <v>2012</v>
      </c>
      <c r="P267" t="b">
        <v>1</v>
      </c>
      <c r="Q267">
        <v>58</v>
      </c>
      <c r="R267" t="b">
        <v>1</v>
      </c>
      <c r="S267" t="s">
        <v>8269</v>
      </c>
      <c r="T267" s="7">
        <f>F267/Q267</f>
        <v>95.775862068965523</v>
      </c>
      <c r="U267" t="s">
        <v>8308</v>
      </c>
      <c r="V267" t="s">
        <v>8313</v>
      </c>
    </row>
    <row r="268" spans="1:22" ht="57.6">
      <c r="A268" s="5">
        <f t="shared" si="16"/>
        <v>1.4550000000000001</v>
      </c>
      <c r="B268">
        <v>266</v>
      </c>
      <c r="C268" s="3" t="s">
        <v>267</v>
      </c>
      <c r="D268" s="3" t="s">
        <v>4376</v>
      </c>
      <c r="E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 s="22">
        <f t="shared" si="17"/>
        <v>40308.636111111111</v>
      </c>
      <c r="L268">
        <v>1264565507</v>
      </c>
      <c r="M268" s="22">
        <f t="shared" si="18"/>
        <v>40267.03738425926</v>
      </c>
      <c r="N268" s="22" t="s">
        <v>8608</v>
      </c>
      <c r="O268" s="24">
        <f t="shared" si="19"/>
        <v>2010</v>
      </c>
      <c r="P268" t="b">
        <v>1</v>
      </c>
      <c r="Q268">
        <v>36</v>
      </c>
      <c r="R268" t="b">
        <v>1</v>
      </c>
      <c r="S268" t="s">
        <v>8269</v>
      </c>
      <c r="T268" s="7">
        <f>F268/Q268</f>
        <v>40.416666666666664</v>
      </c>
      <c r="U268" t="s">
        <v>8308</v>
      </c>
      <c r="V268" t="s">
        <v>8313</v>
      </c>
    </row>
    <row r="269" spans="1:22" ht="43.2">
      <c r="A269" s="5">
        <f t="shared" si="16"/>
        <v>1.3162883248730965</v>
      </c>
      <c r="B269">
        <v>267</v>
      </c>
      <c r="C269" s="3" t="s">
        <v>268</v>
      </c>
      <c r="D269" s="3" t="s">
        <v>4377</v>
      </c>
      <c r="E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 s="22">
        <f t="shared" si="17"/>
        <v>40290.95208333333</v>
      </c>
      <c r="L269">
        <v>1401101499</v>
      </c>
      <c r="M269" s="22">
        <f t="shared" si="18"/>
        <v>40204.966516203705</v>
      </c>
      <c r="N269" s="22" t="s">
        <v>8609</v>
      </c>
      <c r="O269" s="24">
        <f t="shared" si="19"/>
        <v>2010</v>
      </c>
      <c r="P269" t="b">
        <v>1</v>
      </c>
      <c r="Q269">
        <v>165</v>
      </c>
      <c r="R269" t="b">
        <v>1</v>
      </c>
      <c r="S269" t="s">
        <v>8269</v>
      </c>
      <c r="T269" s="7">
        <f>F269/Q269</f>
        <v>78.578424242424248</v>
      </c>
      <c r="U269" t="s">
        <v>8308</v>
      </c>
      <c r="V269" t="s">
        <v>8313</v>
      </c>
    </row>
    <row r="270" spans="1:22" ht="43.2">
      <c r="A270" s="5">
        <f t="shared" si="16"/>
        <v>1.1140000000000001</v>
      </c>
      <c r="B270">
        <v>268</v>
      </c>
      <c r="C270" s="3" t="s">
        <v>269</v>
      </c>
      <c r="D270" s="3" t="s">
        <v>4378</v>
      </c>
      <c r="E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 s="22">
        <f t="shared" si="17"/>
        <v>41815.244201388887</v>
      </c>
      <c r="L270">
        <v>1316749178</v>
      </c>
      <c r="M270" s="22">
        <f t="shared" si="18"/>
        <v>41785.244201388887</v>
      </c>
      <c r="N270" s="22" t="s">
        <v>8610</v>
      </c>
      <c r="O270" s="24">
        <f t="shared" si="19"/>
        <v>2014</v>
      </c>
      <c r="P270" t="b">
        <v>1</v>
      </c>
      <c r="Q270">
        <v>111</v>
      </c>
      <c r="R270" t="b">
        <v>1</v>
      </c>
      <c r="S270" t="s">
        <v>8269</v>
      </c>
      <c r="T270" s="7">
        <f>F270/Q270</f>
        <v>50.18018018018018</v>
      </c>
      <c r="U270" t="s">
        <v>8308</v>
      </c>
      <c r="V270" t="s">
        <v>8313</v>
      </c>
    </row>
    <row r="271" spans="1:22" ht="43.2">
      <c r="A271" s="5">
        <f t="shared" si="16"/>
        <v>1.4723377</v>
      </c>
      <c r="B271">
        <v>269</v>
      </c>
      <c r="C271" s="3" t="s">
        <v>270</v>
      </c>
      <c r="D271" s="3" t="s">
        <v>4379</v>
      </c>
      <c r="E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 s="22">
        <f t="shared" si="17"/>
        <v>40853.985856481479</v>
      </c>
      <c r="L271">
        <v>1485146622</v>
      </c>
      <c r="M271" s="22">
        <f t="shared" si="18"/>
        <v>40808.944189814814</v>
      </c>
      <c r="N271" s="22" t="s">
        <v>8611</v>
      </c>
      <c r="O271" s="24">
        <f t="shared" si="19"/>
        <v>2011</v>
      </c>
      <c r="P271" t="b">
        <v>1</v>
      </c>
      <c r="Q271">
        <v>1596</v>
      </c>
      <c r="R271" t="b">
        <v>1</v>
      </c>
      <c r="S271" t="s">
        <v>8269</v>
      </c>
      <c r="T271" s="7">
        <f>F271/Q271</f>
        <v>92.251735588972423</v>
      </c>
      <c r="U271" t="s">
        <v>8308</v>
      </c>
      <c r="V271" t="s">
        <v>8313</v>
      </c>
    </row>
    <row r="272" spans="1:22" ht="43.2">
      <c r="A272" s="5">
        <f t="shared" si="16"/>
        <v>1.5260869565217392</v>
      </c>
      <c r="B272">
        <v>270</v>
      </c>
      <c r="C272" s="3" t="s">
        <v>271</v>
      </c>
      <c r="D272" s="3" t="s">
        <v>4380</v>
      </c>
      <c r="E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 s="22">
        <f t="shared" si="17"/>
        <v>42787.988680555551</v>
      </c>
      <c r="L272">
        <v>1301950070</v>
      </c>
      <c r="M272" s="22">
        <f t="shared" si="18"/>
        <v>42757.988680555551</v>
      </c>
      <c r="N272" s="22" t="s">
        <v>8612</v>
      </c>
      <c r="O272" s="24">
        <f t="shared" si="19"/>
        <v>2017</v>
      </c>
      <c r="P272" t="b">
        <v>1</v>
      </c>
      <c r="Q272">
        <v>61</v>
      </c>
      <c r="R272" t="b">
        <v>1</v>
      </c>
      <c r="S272" t="s">
        <v>8269</v>
      </c>
      <c r="T272" s="7">
        <f>F272/Q272</f>
        <v>57.540983606557376</v>
      </c>
      <c r="U272" t="s">
        <v>8308</v>
      </c>
      <c r="V272" t="s">
        <v>8313</v>
      </c>
    </row>
    <row r="273" spans="1:22" ht="43.2">
      <c r="A273" s="5">
        <f t="shared" si="16"/>
        <v>1.0468</v>
      </c>
      <c r="B273">
        <v>271</v>
      </c>
      <c r="C273" s="3" t="s">
        <v>272</v>
      </c>
      <c r="D273" s="3" t="s">
        <v>4381</v>
      </c>
      <c r="E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 s="22">
        <f t="shared" si="17"/>
        <v>40687.958333333328</v>
      </c>
      <c r="L273">
        <v>1386123861</v>
      </c>
      <c r="M273" s="22">
        <f t="shared" si="18"/>
        <v>40637.658217592594</v>
      </c>
      <c r="N273" s="22" t="s">
        <v>8613</v>
      </c>
      <c r="O273" s="24">
        <f t="shared" si="19"/>
        <v>2011</v>
      </c>
      <c r="P273" t="b">
        <v>1</v>
      </c>
      <c r="Q273">
        <v>287</v>
      </c>
      <c r="R273" t="b">
        <v>1</v>
      </c>
      <c r="S273" t="s">
        <v>8269</v>
      </c>
      <c r="T273" s="7">
        <f>F273/Q273</f>
        <v>109.42160278745645</v>
      </c>
      <c r="U273" t="s">
        <v>8308</v>
      </c>
      <c r="V273" t="s">
        <v>8313</v>
      </c>
    </row>
    <row r="274" spans="1:22" ht="43.2">
      <c r="A274" s="5">
        <f t="shared" si="16"/>
        <v>1.7743366666666667</v>
      </c>
      <c r="B274">
        <v>272</v>
      </c>
      <c r="C274" s="3" t="s">
        <v>273</v>
      </c>
      <c r="D274" s="3" t="s">
        <v>4382</v>
      </c>
      <c r="E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 s="22">
        <f t="shared" si="17"/>
        <v>41641.125</v>
      </c>
      <c r="L274">
        <v>1267220191</v>
      </c>
      <c r="M274" s="22">
        <f t="shared" si="18"/>
        <v>41611.891909722217</v>
      </c>
      <c r="N274" s="22" t="s">
        <v>8614</v>
      </c>
      <c r="O274" s="24">
        <f t="shared" si="19"/>
        <v>2013</v>
      </c>
      <c r="P274" t="b">
        <v>1</v>
      </c>
      <c r="Q274">
        <v>65</v>
      </c>
      <c r="R274" t="b">
        <v>1</v>
      </c>
      <c r="S274" t="s">
        <v>8269</v>
      </c>
      <c r="T274" s="7">
        <f>F274/Q274</f>
        <v>81.892461538461546</v>
      </c>
      <c r="U274" t="s">
        <v>8308</v>
      </c>
      <c r="V274" t="s">
        <v>8313</v>
      </c>
    </row>
    <row r="275" spans="1:22" ht="43.2">
      <c r="A275" s="5">
        <f t="shared" si="16"/>
        <v>1.077758</v>
      </c>
      <c r="B275">
        <v>273</v>
      </c>
      <c r="C275" s="3" t="s">
        <v>274</v>
      </c>
      <c r="D275" s="3" t="s">
        <v>4383</v>
      </c>
      <c r="E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 s="22">
        <f t="shared" si="17"/>
        <v>40296.575694444444</v>
      </c>
      <c r="L275">
        <v>1307102266</v>
      </c>
      <c r="M275" s="22">
        <f t="shared" si="18"/>
        <v>40235.692025462959</v>
      </c>
      <c r="N275" s="22" t="s">
        <v>8615</v>
      </c>
      <c r="O275" s="24">
        <f t="shared" si="19"/>
        <v>2010</v>
      </c>
      <c r="P275" t="b">
        <v>1</v>
      </c>
      <c r="Q275">
        <v>118</v>
      </c>
      <c r="R275" t="b">
        <v>1</v>
      </c>
      <c r="S275" t="s">
        <v>8269</v>
      </c>
      <c r="T275" s="7">
        <f>F275/Q275</f>
        <v>45.667711864406776</v>
      </c>
      <c r="U275" t="s">
        <v>8308</v>
      </c>
      <c r="V275" t="s">
        <v>8313</v>
      </c>
    </row>
    <row r="276" spans="1:22" ht="43.2">
      <c r="A276" s="5">
        <f t="shared" si="16"/>
        <v>1.56</v>
      </c>
      <c r="B276">
        <v>274</v>
      </c>
      <c r="C276" s="3" t="s">
        <v>275</v>
      </c>
      <c r="D276" s="3" t="s">
        <v>4384</v>
      </c>
      <c r="E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 s="22">
        <f t="shared" si="17"/>
        <v>40727.29011574074</v>
      </c>
      <c r="L276">
        <v>1330638829</v>
      </c>
      <c r="M276" s="22">
        <f t="shared" si="18"/>
        <v>40697.29011574074</v>
      </c>
      <c r="N276" s="22" t="s">
        <v>8616</v>
      </c>
      <c r="O276" s="24">
        <f t="shared" si="19"/>
        <v>2011</v>
      </c>
      <c r="P276" t="b">
        <v>1</v>
      </c>
      <c r="Q276">
        <v>113</v>
      </c>
      <c r="R276" t="b">
        <v>1</v>
      </c>
      <c r="S276" t="s">
        <v>8269</v>
      </c>
      <c r="T276" s="7">
        <f>F276/Q276</f>
        <v>55.221238938053098</v>
      </c>
      <c r="U276" t="s">
        <v>8308</v>
      </c>
      <c r="V276" t="s">
        <v>8313</v>
      </c>
    </row>
    <row r="277" spans="1:22" ht="43.2">
      <c r="A277" s="5">
        <f t="shared" si="16"/>
        <v>1.08395</v>
      </c>
      <c r="B277">
        <v>275</v>
      </c>
      <c r="C277" s="3" t="s">
        <v>276</v>
      </c>
      <c r="D277" s="3" t="s">
        <v>4385</v>
      </c>
      <c r="E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 s="22">
        <f t="shared" si="17"/>
        <v>41004.082638888889</v>
      </c>
      <c r="L277">
        <v>1349916366</v>
      </c>
      <c r="M277" s="22">
        <f t="shared" si="18"/>
        <v>40969.704039351847</v>
      </c>
      <c r="N277" s="22" t="s">
        <v>8617</v>
      </c>
      <c r="O277" s="24">
        <f t="shared" si="19"/>
        <v>2012</v>
      </c>
      <c r="P277" t="b">
        <v>1</v>
      </c>
      <c r="Q277">
        <v>332</v>
      </c>
      <c r="R277" t="b">
        <v>1</v>
      </c>
      <c r="S277" t="s">
        <v>8269</v>
      </c>
      <c r="T277" s="7">
        <f>F277/Q277</f>
        <v>65.298192771084331</v>
      </c>
      <c r="U277" t="s">
        <v>8308</v>
      </c>
      <c r="V277" t="s">
        <v>8313</v>
      </c>
    </row>
    <row r="278" spans="1:22" ht="43.2">
      <c r="A278" s="5">
        <f t="shared" si="16"/>
        <v>1.476</v>
      </c>
      <c r="B278">
        <v>276</v>
      </c>
      <c r="C278" s="3" t="s">
        <v>277</v>
      </c>
      <c r="D278" s="3" t="s">
        <v>4386</v>
      </c>
      <c r="E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 s="22">
        <f t="shared" si="17"/>
        <v>41222.865347222221</v>
      </c>
      <c r="L278">
        <v>1330394274</v>
      </c>
      <c r="M278" s="22">
        <f t="shared" si="18"/>
        <v>41192.823680555557</v>
      </c>
      <c r="N278" s="22" t="s">
        <v>8618</v>
      </c>
      <c r="O278" s="24">
        <f t="shared" si="19"/>
        <v>2012</v>
      </c>
      <c r="P278" t="b">
        <v>1</v>
      </c>
      <c r="Q278">
        <v>62</v>
      </c>
      <c r="R278" t="b">
        <v>1</v>
      </c>
      <c r="S278" t="s">
        <v>8269</v>
      </c>
      <c r="T278" s="7">
        <f>F278/Q278</f>
        <v>95.225806451612897</v>
      </c>
      <c r="U278" t="s">
        <v>8308</v>
      </c>
      <c r="V278" t="s">
        <v>8313</v>
      </c>
    </row>
    <row r="279" spans="1:22" ht="43.2">
      <c r="A279" s="5">
        <f t="shared" si="16"/>
        <v>1.1038153846153846</v>
      </c>
      <c r="B279">
        <v>277</v>
      </c>
      <c r="C279" s="3" t="s">
        <v>278</v>
      </c>
      <c r="D279" s="3" t="s">
        <v>4387</v>
      </c>
      <c r="E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 s="22">
        <f t="shared" si="17"/>
        <v>41026.831874999996</v>
      </c>
      <c r="L279">
        <v>1429824219</v>
      </c>
      <c r="M279" s="22">
        <f t="shared" si="18"/>
        <v>40966.873541666668</v>
      </c>
      <c r="N279" s="22" t="s">
        <v>8619</v>
      </c>
      <c r="O279" s="24">
        <f t="shared" si="19"/>
        <v>2012</v>
      </c>
      <c r="P279" t="b">
        <v>1</v>
      </c>
      <c r="Q279">
        <v>951</v>
      </c>
      <c r="R279" t="b">
        <v>1</v>
      </c>
      <c r="S279" t="s">
        <v>8269</v>
      </c>
      <c r="T279" s="7">
        <f>F279/Q279</f>
        <v>75.444794952681391</v>
      </c>
      <c r="U279" t="s">
        <v>8308</v>
      </c>
      <c r="V279" t="s">
        <v>8313</v>
      </c>
    </row>
    <row r="280" spans="1:22" ht="28.8">
      <c r="A280" s="5">
        <f t="shared" si="16"/>
        <v>1.5034814814814814</v>
      </c>
      <c r="B280">
        <v>278</v>
      </c>
      <c r="C280" s="3" t="s">
        <v>279</v>
      </c>
      <c r="D280" s="3" t="s">
        <v>4388</v>
      </c>
      <c r="E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 s="22">
        <f t="shared" si="17"/>
        <v>42147.68309027778</v>
      </c>
      <c r="L280">
        <v>1347411539</v>
      </c>
      <c r="M280" s="22">
        <f t="shared" si="18"/>
        <v>42117.68309027778</v>
      </c>
      <c r="N280" s="22" t="s">
        <v>8620</v>
      </c>
      <c r="O280" s="24">
        <f t="shared" si="19"/>
        <v>2015</v>
      </c>
      <c r="P280" t="b">
        <v>1</v>
      </c>
      <c r="Q280">
        <v>415</v>
      </c>
      <c r="R280" t="b">
        <v>1</v>
      </c>
      <c r="S280" t="s">
        <v>8269</v>
      </c>
      <c r="T280" s="7">
        <f>F280/Q280</f>
        <v>97.816867469879512</v>
      </c>
      <c r="U280" t="s">
        <v>8308</v>
      </c>
      <c r="V280" t="s">
        <v>8313</v>
      </c>
    </row>
    <row r="281" spans="1:22" ht="43.2">
      <c r="A281" s="5">
        <f t="shared" si="16"/>
        <v>1.5731829411764706</v>
      </c>
      <c r="B281">
        <v>279</v>
      </c>
      <c r="C281" s="3" t="s">
        <v>280</v>
      </c>
      <c r="D281" s="3" t="s">
        <v>4389</v>
      </c>
      <c r="E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 s="22">
        <f t="shared" si="17"/>
        <v>41193.832627314812</v>
      </c>
      <c r="L281">
        <v>1485237096</v>
      </c>
      <c r="M281" s="22">
        <f t="shared" si="18"/>
        <v>41163.832627314812</v>
      </c>
      <c r="N281" s="22" t="s">
        <v>8621</v>
      </c>
      <c r="O281" s="24">
        <f t="shared" si="19"/>
        <v>2012</v>
      </c>
      <c r="P281" t="b">
        <v>1</v>
      </c>
      <c r="Q281">
        <v>305</v>
      </c>
      <c r="R281" t="b">
        <v>1</v>
      </c>
      <c r="S281" t="s">
        <v>8269</v>
      </c>
      <c r="T281" s="7">
        <f>F281/Q281</f>
        <v>87.685606557377056</v>
      </c>
      <c r="U281" t="s">
        <v>8308</v>
      </c>
      <c r="V281" t="s">
        <v>8313</v>
      </c>
    </row>
    <row r="282" spans="1:22" ht="43.2">
      <c r="A282" s="5">
        <f t="shared" si="16"/>
        <v>1.5614399999999999</v>
      </c>
      <c r="B282">
        <v>280</v>
      </c>
      <c r="C282" s="3" t="s">
        <v>281</v>
      </c>
      <c r="D282" s="3" t="s">
        <v>4390</v>
      </c>
      <c r="E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 s="22">
        <f t="shared" si="17"/>
        <v>42792.875694444439</v>
      </c>
      <c r="L282">
        <v>1397571035</v>
      </c>
      <c r="M282" s="22">
        <f t="shared" si="18"/>
        <v>42759.035833333335</v>
      </c>
      <c r="N282" s="22" t="s">
        <v>8622</v>
      </c>
      <c r="O282" s="24">
        <f t="shared" si="19"/>
        <v>2017</v>
      </c>
      <c r="P282" t="b">
        <v>1</v>
      </c>
      <c r="Q282">
        <v>2139</v>
      </c>
      <c r="R282" t="b">
        <v>1</v>
      </c>
      <c r="S282" t="s">
        <v>8269</v>
      </c>
      <c r="T282" s="7">
        <f>F282/Q282</f>
        <v>54.748948106591868</v>
      </c>
      <c r="U282" t="s">
        <v>8308</v>
      </c>
      <c r="V282" t="s">
        <v>8313</v>
      </c>
    </row>
    <row r="283" spans="1:22" ht="43.2">
      <c r="A283" s="5">
        <f t="shared" si="16"/>
        <v>1.2058763636363636</v>
      </c>
      <c r="B283">
        <v>281</v>
      </c>
      <c r="C283" s="3" t="s">
        <v>282</v>
      </c>
      <c r="D283" s="3" t="s">
        <v>4391</v>
      </c>
      <c r="E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 s="22">
        <f t="shared" si="17"/>
        <v>41789.382349537038</v>
      </c>
      <c r="L283">
        <v>1242532513</v>
      </c>
      <c r="M283" s="22">
        <f t="shared" si="18"/>
        <v>41744.382349537038</v>
      </c>
      <c r="N283" s="22" t="s">
        <v>8623</v>
      </c>
      <c r="O283" s="24">
        <f t="shared" si="19"/>
        <v>2014</v>
      </c>
      <c r="P283" t="b">
        <v>1</v>
      </c>
      <c r="Q283">
        <v>79</v>
      </c>
      <c r="R283" t="b">
        <v>1</v>
      </c>
      <c r="S283" t="s">
        <v>8269</v>
      </c>
      <c r="T283" s="7">
        <f>F283/Q283</f>
        <v>83.953417721518989</v>
      </c>
      <c r="U283" t="s">
        <v>8308</v>
      </c>
      <c r="V283" t="s">
        <v>8313</v>
      </c>
    </row>
    <row r="284" spans="1:22" ht="43.2">
      <c r="A284" s="5">
        <f t="shared" si="16"/>
        <v>1.0118888888888888</v>
      </c>
      <c r="B284">
        <v>282</v>
      </c>
      <c r="C284" s="3" t="s">
        <v>283</v>
      </c>
      <c r="D284" s="3" t="s">
        <v>4392</v>
      </c>
      <c r="E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 s="22">
        <f t="shared" si="17"/>
        <v>40035.601388888885</v>
      </c>
      <c r="L284">
        <v>1263679492</v>
      </c>
      <c r="M284" s="22">
        <f t="shared" si="18"/>
        <v>39949.955011574071</v>
      </c>
      <c r="N284" s="22" t="s">
        <v>8624</v>
      </c>
      <c r="O284" s="24">
        <f t="shared" si="19"/>
        <v>2009</v>
      </c>
      <c r="P284" t="b">
        <v>1</v>
      </c>
      <c r="Q284">
        <v>179</v>
      </c>
      <c r="R284" t="b">
        <v>1</v>
      </c>
      <c r="S284" t="s">
        <v>8269</v>
      </c>
      <c r="T284" s="7">
        <f>F284/Q284</f>
        <v>254.38547486033519</v>
      </c>
      <c r="U284" t="s">
        <v>8308</v>
      </c>
      <c r="V284" t="s">
        <v>8313</v>
      </c>
    </row>
    <row r="285" spans="1:22" ht="28.8">
      <c r="A285" s="5">
        <f t="shared" si="16"/>
        <v>1.142725</v>
      </c>
      <c r="B285">
        <v>283</v>
      </c>
      <c r="C285" s="3" t="s">
        <v>284</v>
      </c>
      <c r="D285" s="3" t="s">
        <v>4393</v>
      </c>
      <c r="E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 s="22">
        <f t="shared" si="17"/>
        <v>40231.708333333328</v>
      </c>
      <c r="L285">
        <v>1305219744</v>
      </c>
      <c r="M285" s="22">
        <f t="shared" si="18"/>
        <v>40194.711712962962</v>
      </c>
      <c r="N285" s="22" t="s">
        <v>8625</v>
      </c>
      <c r="O285" s="24">
        <f t="shared" si="19"/>
        <v>2010</v>
      </c>
      <c r="P285" t="b">
        <v>1</v>
      </c>
      <c r="Q285">
        <v>202</v>
      </c>
      <c r="R285" t="b">
        <v>1</v>
      </c>
      <c r="S285" t="s">
        <v>8269</v>
      </c>
      <c r="T285" s="7">
        <f>F285/Q285</f>
        <v>101.8269801980198</v>
      </c>
      <c r="U285" t="s">
        <v>8308</v>
      </c>
      <c r="V285" t="s">
        <v>8313</v>
      </c>
    </row>
    <row r="286" spans="1:22" ht="43.2">
      <c r="A286" s="5">
        <f t="shared" si="16"/>
        <v>1.0462615</v>
      </c>
      <c r="B286">
        <v>284</v>
      </c>
      <c r="C286" s="3" t="s">
        <v>285</v>
      </c>
      <c r="D286" s="3" t="s">
        <v>4394</v>
      </c>
      <c r="E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 s="22">
        <f t="shared" si="17"/>
        <v>40694.999305555553</v>
      </c>
      <c r="L286">
        <v>1325007780</v>
      </c>
      <c r="M286" s="22">
        <f t="shared" si="18"/>
        <v>40675.501666666663</v>
      </c>
      <c r="N286" s="22" t="s">
        <v>8626</v>
      </c>
      <c r="O286" s="24">
        <f t="shared" si="19"/>
        <v>2011</v>
      </c>
      <c r="P286" t="b">
        <v>1</v>
      </c>
      <c r="Q286">
        <v>760</v>
      </c>
      <c r="R286" t="b">
        <v>1</v>
      </c>
      <c r="S286" t="s">
        <v>8269</v>
      </c>
      <c r="T286" s="7">
        <f>F286/Q286</f>
        <v>55.066394736842106</v>
      </c>
      <c r="U286" t="s">
        <v>8308</v>
      </c>
      <c r="V286" t="s">
        <v>8313</v>
      </c>
    </row>
    <row r="287" spans="1:22" ht="43.2">
      <c r="A287" s="5">
        <f t="shared" si="16"/>
        <v>2.2882507142857142</v>
      </c>
      <c r="B287">
        <v>285</v>
      </c>
      <c r="C287" s="3" t="s">
        <v>286</v>
      </c>
      <c r="D287" s="3" t="s">
        <v>4395</v>
      </c>
      <c r="E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 s="22">
        <f t="shared" si="17"/>
        <v>40929.529861111107</v>
      </c>
      <c r="L287">
        <v>1377022128</v>
      </c>
      <c r="M287" s="22">
        <f t="shared" si="18"/>
        <v>40904.529861111107</v>
      </c>
      <c r="N287" s="22" t="s">
        <v>8627</v>
      </c>
      <c r="O287" s="24">
        <f t="shared" si="19"/>
        <v>2011</v>
      </c>
      <c r="P287" t="b">
        <v>1</v>
      </c>
      <c r="Q287">
        <v>563</v>
      </c>
      <c r="R287" t="b">
        <v>1</v>
      </c>
      <c r="S287" t="s">
        <v>8269</v>
      </c>
      <c r="T287" s="7">
        <f>F287/Q287</f>
        <v>56.901438721136763</v>
      </c>
      <c r="U287" t="s">
        <v>8308</v>
      </c>
      <c r="V287" t="s">
        <v>8313</v>
      </c>
    </row>
    <row r="288" spans="1:22" ht="43.2">
      <c r="A288" s="5">
        <f t="shared" si="16"/>
        <v>1.0915333333333332</v>
      </c>
      <c r="B288">
        <v>286</v>
      </c>
      <c r="C288" s="3" t="s">
        <v>287</v>
      </c>
      <c r="D288" s="3" t="s">
        <v>4396</v>
      </c>
      <c r="E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 s="22">
        <f t="shared" si="17"/>
        <v>41536.547777777778</v>
      </c>
      <c r="L288">
        <v>1360352124</v>
      </c>
      <c r="M288" s="22">
        <f t="shared" si="18"/>
        <v>41506.547777777778</v>
      </c>
      <c r="N288" s="22" t="s">
        <v>8628</v>
      </c>
      <c r="O288" s="24">
        <f t="shared" si="19"/>
        <v>2013</v>
      </c>
      <c r="P288" t="b">
        <v>1</v>
      </c>
      <c r="Q288">
        <v>135</v>
      </c>
      <c r="R288" t="b">
        <v>1</v>
      </c>
      <c r="S288" t="s">
        <v>8269</v>
      </c>
      <c r="T288" s="7">
        <f>F288/Q288</f>
        <v>121.28148148148148</v>
      </c>
      <c r="U288" t="s">
        <v>8308</v>
      </c>
      <c r="V288" t="s">
        <v>8313</v>
      </c>
    </row>
    <row r="289" spans="1:22" ht="28.8">
      <c r="A289" s="5">
        <f t="shared" si="16"/>
        <v>1.7629999999999999</v>
      </c>
      <c r="B289">
        <v>287</v>
      </c>
      <c r="C289" s="3" t="s">
        <v>288</v>
      </c>
      <c r="D289" s="3" t="s">
        <v>4397</v>
      </c>
      <c r="E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 s="22">
        <f t="shared" si="17"/>
        <v>41358.566249999996</v>
      </c>
      <c r="L289">
        <v>1349160018</v>
      </c>
      <c r="M289" s="22">
        <f t="shared" si="18"/>
        <v>41313.607916666668</v>
      </c>
      <c r="N289" s="22" t="s">
        <v>8629</v>
      </c>
      <c r="O289" s="24">
        <f t="shared" si="19"/>
        <v>2013</v>
      </c>
      <c r="P289" t="b">
        <v>1</v>
      </c>
      <c r="Q289">
        <v>290</v>
      </c>
      <c r="R289" t="b">
        <v>1</v>
      </c>
      <c r="S289" t="s">
        <v>8269</v>
      </c>
      <c r="T289" s="7">
        <f>F289/Q289</f>
        <v>91.189655172413794</v>
      </c>
      <c r="U289" t="s">
        <v>8308</v>
      </c>
      <c r="V289" t="s">
        <v>8313</v>
      </c>
    </row>
    <row r="290" spans="1:22" ht="57.6">
      <c r="A290" s="5">
        <f t="shared" si="16"/>
        <v>1.0321061999999999</v>
      </c>
      <c r="B290">
        <v>288</v>
      </c>
      <c r="C290" s="3" t="s">
        <v>289</v>
      </c>
      <c r="D290" s="3" t="s">
        <v>4398</v>
      </c>
      <c r="E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 s="22">
        <f t="shared" si="17"/>
        <v>41214.958333333328</v>
      </c>
      <c r="L290">
        <v>1337659393</v>
      </c>
      <c r="M290" s="22">
        <f t="shared" si="18"/>
        <v>41184.069652777776</v>
      </c>
      <c r="N290" s="22" t="s">
        <v>8630</v>
      </c>
      <c r="O290" s="24">
        <f t="shared" si="19"/>
        <v>2012</v>
      </c>
      <c r="P290" t="b">
        <v>1</v>
      </c>
      <c r="Q290">
        <v>447</v>
      </c>
      <c r="R290" t="b">
        <v>1</v>
      </c>
      <c r="S290" t="s">
        <v>8269</v>
      </c>
      <c r="T290" s="7">
        <f>F290/Q290</f>
        <v>115.44812080536913</v>
      </c>
      <c r="U290" t="s">
        <v>8308</v>
      </c>
      <c r="V290" t="s">
        <v>8313</v>
      </c>
    </row>
    <row r="291" spans="1:22" ht="43.2">
      <c r="A291" s="5">
        <f t="shared" si="16"/>
        <v>1.0482</v>
      </c>
      <c r="B291">
        <v>289</v>
      </c>
      <c r="C291" s="3" t="s">
        <v>290</v>
      </c>
      <c r="D291" s="3" t="s">
        <v>4399</v>
      </c>
      <c r="E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 s="22">
        <f t="shared" si="17"/>
        <v>41085.960567129623</v>
      </c>
      <c r="L291">
        <v>1380797834</v>
      </c>
      <c r="M291" s="22">
        <f t="shared" si="18"/>
        <v>41050.960567129623</v>
      </c>
      <c r="N291" s="22" t="s">
        <v>8631</v>
      </c>
      <c r="O291" s="24">
        <f t="shared" si="19"/>
        <v>2012</v>
      </c>
      <c r="P291" t="b">
        <v>1</v>
      </c>
      <c r="Q291">
        <v>232</v>
      </c>
      <c r="R291" t="b">
        <v>1</v>
      </c>
      <c r="S291" t="s">
        <v>8269</v>
      </c>
      <c r="T291" s="7">
        <f>F291/Q291</f>
        <v>67.771551724137936</v>
      </c>
      <c r="U291" t="s">
        <v>8308</v>
      </c>
      <c r="V291" t="s">
        <v>8313</v>
      </c>
    </row>
    <row r="292" spans="1:22" ht="28.8">
      <c r="A292" s="5">
        <f t="shared" si="16"/>
        <v>1.0668444444444445</v>
      </c>
      <c r="B292">
        <v>290</v>
      </c>
      <c r="C292" s="3" t="s">
        <v>291</v>
      </c>
      <c r="D292" s="3" t="s">
        <v>4400</v>
      </c>
      <c r="E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 s="22">
        <f t="shared" si="17"/>
        <v>41580.248078703698</v>
      </c>
      <c r="L292">
        <v>1292316697</v>
      </c>
      <c r="M292" s="22">
        <f t="shared" si="18"/>
        <v>41550.248078703698</v>
      </c>
      <c r="N292" s="22" t="s">
        <v>8632</v>
      </c>
      <c r="O292" s="24">
        <f t="shared" si="19"/>
        <v>2013</v>
      </c>
      <c r="P292" t="b">
        <v>1</v>
      </c>
      <c r="Q292">
        <v>168</v>
      </c>
      <c r="R292" t="b">
        <v>1</v>
      </c>
      <c r="S292" t="s">
        <v>8269</v>
      </c>
      <c r="T292" s="7">
        <f>F292/Q292</f>
        <v>28.576190476190476</v>
      </c>
      <c r="U292" t="s">
        <v>8308</v>
      </c>
      <c r="V292" t="s">
        <v>8313</v>
      </c>
    </row>
    <row r="293" spans="1:22" ht="43.2">
      <c r="A293" s="5">
        <f t="shared" si="16"/>
        <v>1.2001999999999999</v>
      </c>
      <c r="B293">
        <v>291</v>
      </c>
      <c r="C293" s="3" t="s">
        <v>292</v>
      </c>
      <c r="D293" s="3" t="s">
        <v>4401</v>
      </c>
      <c r="E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 s="22">
        <f t="shared" si="17"/>
        <v>40576.124305555553</v>
      </c>
      <c r="L293">
        <v>1365791246</v>
      </c>
      <c r="M293" s="22">
        <f t="shared" si="18"/>
        <v>40526.160844907405</v>
      </c>
      <c r="N293" s="22" t="s">
        <v>8633</v>
      </c>
      <c r="O293" s="24">
        <f t="shared" si="19"/>
        <v>2010</v>
      </c>
      <c r="P293" t="b">
        <v>1</v>
      </c>
      <c r="Q293">
        <v>128</v>
      </c>
      <c r="R293" t="b">
        <v>1</v>
      </c>
      <c r="S293" t="s">
        <v>8269</v>
      </c>
      <c r="T293" s="7">
        <f>F293/Q293</f>
        <v>46.8828125</v>
      </c>
      <c r="U293" t="s">
        <v>8308</v>
      </c>
      <c r="V293" t="s">
        <v>8313</v>
      </c>
    </row>
    <row r="294" spans="1:22" ht="57.6">
      <c r="A294" s="5">
        <f t="shared" si="16"/>
        <v>1.0150693333333334</v>
      </c>
      <c r="B294">
        <v>292</v>
      </c>
      <c r="C294" s="3" t="s">
        <v>293</v>
      </c>
      <c r="D294" s="3" t="s">
        <v>4402</v>
      </c>
      <c r="E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 s="22">
        <f t="shared" si="17"/>
        <v>41394.792361111111</v>
      </c>
      <c r="L294">
        <v>1317064599</v>
      </c>
      <c r="M294" s="22">
        <f t="shared" si="18"/>
        <v>41376.560717592591</v>
      </c>
      <c r="N294" s="22" t="s">
        <v>8634</v>
      </c>
      <c r="O294" s="24">
        <f t="shared" si="19"/>
        <v>2013</v>
      </c>
      <c r="P294" t="b">
        <v>1</v>
      </c>
      <c r="Q294">
        <v>493</v>
      </c>
      <c r="R294" t="b">
        <v>1</v>
      </c>
      <c r="S294" t="s">
        <v>8269</v>
      </c>
      <c r="T294" s="7">
        <f>F294/Q294</f>
        <v>154.42231237322514</v>
      </c>
      <c r="U294" t="s">
        <v>8308</v>
      </c>
      <c r="V294" t="s">
        <v>8313</v>
      </c>
    </row>
    <row r="295" spans="1:22" ht="43.2">
      <c r="A295" s="5">
        <f t="shared" si="16"/>
        <v>1.0138461538461538</v>
      </c>
      <c r="B295">
        <v>293</v>
      </c>
      <c r="C295" s="3" t="s">
        <v>294</v>
      </c>
      <c r="D295" s="3" t="s">
        <v>4403</v>
      </c>
      <c r="E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 s="22">
        <f t="shared" si="17"/>
        <v>40844.957638888889</v>
      </c>
      <c r="L295">
        <v>1395417714</v>
      </c>
      <c r="M295" s="22">
        <f t="shared" si="18"/>
        <v>40812.594895833332</v>
      </c>
      <c r="N295" s="22" t="s">
        <v>8635</v>
      </c>
      <c r="O295" s="24">
        <f t="shared" si="19"/>
        <v>2011</v>
      </c>
      <c r="P295" t="b">
        <v>1</v>
      </c>
      <c r="Q295">
        <v>131</v>
      </c>
      <c r="R295" t="b">
        <v>1</v>
      </c>
      <c r="S295" t="s">
        <v>8269</v>
      </c>
      <c r="T295" s="7">
        <f>F295/Q295</f>
        <v>201.22137404580153</v>
      </c>
      <c r="U295" t="s">
        <v>8308</v>
      </c>
      <c r="V295" t="s">
        <v>8313</v>
      </c>
    </row>
    <row r="296" spans="1:22" ht="72">
      <c r="A296" s="5">
        <f t="shared" si="16"/>
        <v>1</v>
      </c>
      <c r="B296">
        <v>294</v>
      </c>
      <c r="C296" s="3" t="s">
        <v>295</v>
      </c>
      <c r="D296" s="3" t="s">
        <v>4404</v>
      </c>
      <c r="E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 s="22">
        <f t="shared" si="17"/>
        <v>41749.459652777776</v>
      </c>
      <c r="L296">
        <v>1276480894</v>
      </c>
      <c r="M296" s="22">
        <f t="shared" si="18"/>
        <v>41719.459652777776</v>
      </c>
      <c r="N296" s="22" t="s">
        <v>8420</v>
      </c>
      <c r="O296" s="24">
        <f t="shared" si="19"/>
        <v>2014</v>
      </c>
      <c r="P296" t="b">
        <v>1</v>
      </c>
      <c r="Q296">
        <v>50</v>
      </c>
      <c r="R296" t="b">
        <v>1</v>
      </c>
      <c r="S296" t="s">
        <v>8269</v>
      </c>
      <c r="T296" s="7">
        <f>F296/Q296</f>
        <v>100</v>
      </c>
      <c r="U296" t="s">
        <v>8308</v>
      </c>
      <c r="V296" t="s">
        <v>8313</v>
      </c>
    </row>
    <row r="297" spans="1:22" ht="43.2">
      <c r="A297" s="5">
        <f t="shared" si="16"/>
        <v>1.3310911999999999</v>
      </c>
      <c r="B297">
        <v>295</v>
      </c>
      <c r="C297" s="3" t="s">
        <v>296</v>
      </c>
      <c r="D297" s="3" t="s">
        <v>4405</v>
      </c>
      <c r="E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 s="22">
        <f t="shared" si="17"/>
        <v>40378.458333333328</v>
      </c>
      <c r="L297">
        <v>1378080409</v>
      </c>
      <c r="M297" s="22">
        <f t="shared" si="18"/>
        <v>40342.876087962963</v>
      </c>
      <c r="N297" s="22" t="s">
        <v>8636</v>
      </c>
      <c r="O297" s="24">
        <f t="shared" si="19"/>
        <v>2010</v>
      </c>
      <c r="P297" t="b">
        <v>1</v>
      </c>
      <c r="Q297">
        <v>665</v>
      </c>
      <c r="R297" t="b">
        <v>1</v>
      </c>
      <c r="S297" t="s">
        <v>8269</v>
      </c>
      <c r="T297" s="7">
        <f>F297/Q297</f>
        <v>100.08204511278196</v>
      </c>
      <c r="U297" t="s">
        <v>8308</v>
      </c>
      <c r="V297" t="s">
        <v>8313</v>
      </c>
    </row>
    <row r="298" spans="1:22" ht="43.2">
      <c r="A298" s="5">
        <f t="shared" si="16"/>
        <v>1.187262</v>
      </c>
      <c r="B298">
        <v>296</v>
      </c>
      <c r="C298" s="3" t="s">
        <v>297</v>
      </c>
      <c r="D298" s="3" t="s">
        <v>4406</v>
      </c>
      <c r="E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 s="22">
        <f t="shared" si="17"/>
        <v>41578.791666666664</v>
      </c>
      <c r="L298">
        <v>1344857083</v>
      </c>
      <c r="M298" s="22">
        <f t="shared" si="18"/>
        <v>41518.796400462961</v>
      </c>
      <c r="N298" s="22" t="s">
        <v>8637</v>
      </c>
      <c r="O298" s="24">
        <f t="shared" si="19"/>
        <v>2013</v>
      </c>
      <c r="P298" t="b">
        <v>1</v>
      </c>
      <c r="Q298">
        <v>129</v>
      </c>
      <c r="R298" t="b">
        <v>1</v>
      </c>
      <c r="S298" t="s">
        <v>8269</v>
      </c>
      <c r="T298" s="7">
        <f>F298/Q298</f>
        <v>230.08953488372092</v>
      </c>
      <c r="U298" t="s">
        <v>8308</v>
      </c>
      <c r="V298" t="s">
        <v>8313</v>
      </c>
    </row>
    <row r="299" spans="1:22" ht="43.2">
      <c r="A299" s="5">
        <f t="shared" si="16"/>
        <v>1.0064</v>
      </c>
      <c r="B299">
        <v>297</v>
      </c>
      <c r="C299" s="3" t="s">
        <v>298</v>
      </c>
      <c r="D299" s="3" t="s">
        <v>4407</v>
      </c>
      <c r="E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 s="22">
        <f t="shared" si="17"/>
        <v>41159.267164351848</v>
      </c>
      <c r="L299">
        <v>1427390901</v>
      </c>
      <c r="M299" s="22">
        <f t="shared" si="18"/>
        <v>41134.267164351848</v>
      </c>
      <c r="N299" s="22" t="s">
        <v>8638</v>
      </c>
      <c r="O299" s="24">
        <f t="shared" si="19"/>
        <v>2012</v>
      </c>
      <c r="P299" t="b">
        <v>1</v>
      </c>
      <c r="Q299">
        <v>142</v>
      </c>
      <c r="R299" t="b">
        <v>1</v>
      </c>
      <c r="S299" t="s">
        <v>8269</v>
      </c>
      <c r="T299" s="7">
        <f>F299/Q299</f>
        <v>141.74647887323943</v>
      </c>
      <c r="U299" t="s">
        <v>8308</v>
      </c>
      <c r="V299" t="s">
        <v>8313</v>
      </c>
    </row>
    <row r="300" spans="1:22" ht="28.8">
      <c r="A300" s="5">
        <f t="shared" si="16"/>
        <v>1.089324126984127</v>
      </c>
      <c r="B300">
        <v>298</v>
      </c>
      <c r="C300" s="3" t="s">
        <v>299</v>
      </c>
      <c r="D300" s="3" t="s">
        <v>4408</v>
      </c>
      <c r="E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 s="22">
        <f t="shared" si="17"/>
        <v>42124.957638888889</v>
      </c>
      <c r="L300">
        <v>1394536048</v>
      </c>
      <c r="M300" s="22">
        <f t="shared" si="18"/>
        <v>42089.519687499997</v>
      </c>
      <c r="N300" s="22" t="s">
        <v>8424</v>
      </c>
      <c r="O300" s="24">
        <f t="shared" si="19"/>
        <v>2015</v>
      </c>
      <c r="P300" t="b">
        <v>1</v>
      </c>
      <c r="Q300">
        <v>2436</v>
      </c>
      <c r="R300" t="b">
        <v>1</v>
      </c>
      <c r="S300" t="s">
        <v>8269</v>
      </c>
      <c r="T300" s="7">
        <f>F300/Q300</f>
        <v>56.344351395730705</v>
      </c>
      <c r="U300" t="s">
        <v>8308</v>
      </c>
      <c r="V300" t="s">
        <v>8313</v>
      </c>
    </row>
    <row r="301" spans="1:22" ht="57.6">
      <c r="A301" s="5">
        <f t="shared" si="16"/>
        <v>1.789525</v>
      </c>
      <c r="B301">
        <v>299</v>
      </c>
      <c r="C301" s="3" t="s">
        <v>300</v>
      </c>
      <c r="D301" s="3" t="s">
        <v>4409</v>
      </c>
      <c r="E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 s="22">
        <f t="shared" si="17"/>
        <v>41768.666666666664</v>
      </c>
      <c r="L301">
        <v>1287379460</v>
      </c>
      <c r="M301" s="22">
        <f t="shared" si="18"/>
        <v>41709.255185185182</v>
      </c>
      <c r="N301" s="22" t="s">
        <v>8639</v>
      </c>
      <c r="O301" s="24">
        <f t="shared" si="19"/>
        <v>2014</v>
      </c>
      <c r="P301" t="b">
        <v>1</v>
      </c>
      <c r="Q301">
        <v>244</v>
      </c>
      <c r="R301" t="b">
        <v>1</v>
      </c>
      <c r="S301" t="s">
        <v>8269</v>
      </c>
      <c r="T301" s="7">
        <f>F301/Q301</f>
        <v>73.341188524590166</v>
      </c>
      <c r="U301" t="s">
        <v>8308</v>
      </c>
      <c r="V301" t="s">
        <v>8313</v>
      </c>
    </row>
    <row r="302" spans="1:22" ht="43.2">
      <c r="A302" s="5">
        <f t="shared" si="16"/>
        <v>1.0172264</v>
      </c>
      <c r="B302">
        <v>300</v>
      </c>
      <c r="C302" s="3" t="s">
        <v>301</v>
      </c>
      <c r="D302" s="3" t="s">
        <v>4410</v>
      </c>
      <c r="E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 s="22">
        <f t="shared" si="17"/>
        <v>40499.058564814812</v>
      </c>
      <c r="L302">
        <v>1301007738</v>
      </c>
      <c r="M302" s="22">
        <f t="shared" si="18"/>
        <v>40469.016898148147</v>
      </c>
      <c r="N302" s="22" t="s">
        <v>8640</v>
      </c>
      <c r="O302" s="24">
        <f t="shared" si="19"/>
        <v>2010</v>
      </c>
      <c r="P302" t="b">
        <v>1</v>
      </c>
      <c r="Q302">
        <v>298</v>
      </c>
      <c r="R302" t="b">
        <v>1</v>
      </c>
      <c r="S302" t="s">
        <v>8269</v>
      </c>
      <c r="T302" s="7">
        <f>F302/Q302</f>
        <v>85.337785234899329</v>
      </c>
      <c r="U302" t="s">
        <v>8308</v>
      </c>
      <c r="V302" t="s">
        <v>8313</v>
      </c>
    </row>
    <row r="303" spans="1:22" ht="43.2">
      <c r="A303" s="5">
        <f t="shared" si="16"/>
        <v>1.1873499999999999</v>
      </c>
      <c r="B303">
        <v>301</v>
      </c>
      <c r="C303" s="3" t="s">
        <v>302</v>
      </c>
      <c r="D303" s="3" t="s">
        <v>4411</v>
      </c>
      <c r="E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 s="22">
        <f t="shared" si="17"/>
        <v>40657.751597222217</v>
      </c>
      <c r="L303">
        <v>1360258935</v>
      </c>
      <c r="M303" s="22">
        <f t="shared" si="18"/>
        <v>40626.751597222217</v>
      </c>
      <c r="N303" s="22" t="s">
        <v>8641</v>
      </c>
      <c r="O303" s="24">
        <f t="shared" si="19"/>
        <v>2011</v>
      </c>
      <c r="P303" t="b">
        <v>1</v>
      </c>
      <c r="Q303">
        <v>251</v>
      </c>
      <c r="R303" t="b">
        <v>1</v>
      </c>
      <c r="S303" t="s">
        <v>8269</v>
      </c>
      <c r="T303" s="7">
        <f>F303/Q303</f>
        <v>61.496215139442228</v>
      </c>
      <c r="U303" t="s">
        <v>8308</v>
      </c>
      <c r="V303" t="s">
        <v>8313</v>
      </c>
    </row>
    <row r="304" spans="1:22" ht="57.6">
      <c r="A304" s="5">
        <f t="shared" si="16"/>
        <v>1.0045999999999999</v>
      </c>
      <c r="B304">
        <v>302</v>
      </c>
      <c r="C304" s="3" t="s">
        <v>303</v>
      </c>
      <c r="D304" s="3" t="s">
        <v>4412</v>
      </c>
      <c r="E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 s="22">
        <f t="shared" si="17"/>
        <v>41352.487673611111</v>
      </c>
      <c r="L304">
        <v>1327523638</v>
      </c>
      <c r="M304" s="22">
        <f t="shared" si="18"/>
        <v>41312.529340277775</v>
      </c>
      <c r="N304" s="22" t="s">
        <v>8642</v>
      </c>
      <c r="O304" s="24">
        <f t="shared" si="19"/>
        <v>2013</v>
      </c>
      <c r="P304" t="b">
        <v>1</v>
      </c>
      <c r="Q304">
        <v>108</v>
      </c>
      <c r="R304" t="b">
        <v>1</v>
      </c>
      <c r="S304" t="s">
        <v>8269</v>
      </c>
      <c r="T304" s="7">
        <f>F304/Q304</f>
        <v>93.018518518518519</v>
      </c>
      <c r="U304" t="s">
        <v>8308</v>
      </c>
      <c r="V304" t="s">
        <v>8313</v>
      </c>
    </row>
    <row r="305" spans="1:22" ht="43.2">
      <c r="A305" s="5">
        <f t="shared" si="16"/>
        <v>1.3746666666666667</v>
      </c>
      <c r="B305">
        <v>303</v>
      </c>
      <c r="C305" s="3" t="s">
        <v>304</v>
      </c>
      <c r="D305" s="3" t="s">
        <v>4413</v>
      </c>
      <c r="E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 s="22">
        <f t="shared" si="17"/>
        <v>40963.648587962962</v>
      </c>
      <c r="L305">
        <v>1336009346</v>
      </c>
      <c r="M305" s="22">
        <f t="shared" si="18"/>
        <v>40933.648587962962</v>
      </c>
      <c r="N305" s="22" t="s">
        <v>8643</v>
      </c>
      <c r="O305" s="24">
        <f t="shared" si="19"/>
        <v>2012</v>
      </c>
      <c r="P305" t="b">
        <v>1</v>
      </c>
      <c r="Q305">
        <v>82</v>
      </c>
      <c r="R305" t="b">
        <v>1</v>
      </c>
      <c r="S305" t="s">
        <v>8269</v>
      </c>
      <c r="T305" s="7">
        <f>F305/Q305</f>
        <v>50.292682926829265</v>
      </c>
      <c r="U305" t="s">
        <v>8308</v>
      </c>
      <c r="V305" t="s">
        <v>8313</v>
      </c>
    </row>
    <row r="306" spans="1:22" ht="28.8">
      <c r="A306" s="5">
        <f t="shared" si="16"/>
        <v>2.3164705882352941</v>
      </c>
      <c r="B306">
        <v>304</v>
      </c>
      <c r="C306" s="3" t="s">
        <v>305</v>
      </c>
      <c r="D306" s="3" t="s">
        <v>4414</v>
      </c>
      <c r="E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 s="22">
        <f t="shared" si="17"/>
        <v>41061.862800925919</v>
      </c>
      <c r="L306">
        <v>1343096197</v>
      </c>
      <c r="M306" s="22">
        <f t="shared" si="18"/>
        <v>41031.862800925919</v>
      </c>
      <c r="N306" s="22" t="s">
        <v>8644</v>
      </c>
      <c r="O306" s="24">
        <f t="shared" si="19"/>
        <v>2012</v>
      </c>
      <c r="P306" t="b">
        <v>1</v>
      </c>
      <c r="Q306">
        <v>74</v>
      </c>
      <c r="R306" t="b">
        <v>1</v>
      </c>
      <c r="S306" t="s">
        <v>8269</v>
      </c>
      <c r="T306" s="7">
        <f>F306/Q306</f>
        <v>106.43243243243244</v>
      </c>
      <c r="U306" t="s">
        <v>8308</v>
      </c>
      <c r="V306" t="s">
        <v>8313</v>
      </c>
    </row>
    <row r="307" spans="1:22" ht="43.2">
      <c r="A307" s="5">
        <f t="shared" si="16"/>
        <v>1.3033333333333332</v>
      </c>
      <c r="B307">
        <v>305</v>
      </c>
      <c r="C307" s="3" t="s">
        <v>306</v>
      </c>
      <c r="D307" s="3" t="s">
        <v>4415</v>
      </c>
      <c r="E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 s="22">
        <f t="shared" si="17"/>
        <v>41152.875</v>
      </c>
      <c r="L307">
        <v>1328800049</v>
      </c>
      <c r="M307" s="22">
        <f t="shared" si="18"/>
        <v>41113.88653935185</v>
      </c>
      <c r="N307" s="22" t="s">
        <v>8645</v>
      </c>
      <c r="O307" s="24">
        <f t="shared" si="19"/>
        <v>2012</v>
      </c>
      <c r="P307" t="b">
        <v>1</v>
      </c>
      <c r="Q307">
        <v>189</v>
      </c>
      <c r="R307" t="b">
        <v>1</v>
      </c>
      <c r="S307" t="s">
        <v>8269</v>
      </c>
      <c r="T307" s="7">
        <f>F307/Q307</f>
        <v>51.719576719576722</v>
      </c>
      <c r="U307" t="s">
        <v>8308</v>
      </c>
      <c r="V307" t="s">
        <v>8313</v>
      </c>
    </row>
    <row r="308" spans="1:22" ht="28.8">
      <c r="A308" s="5">
        <f t="shared" si="16"/>
        <v>2.9289999999999998</v>
      </c>
      <c r="B308">
        <v>306</v>
      </c>
      <c r="C308" s="3" t="s">
        <v>307</v>
      </c>
      <c r="D308" s="3" t="s">
        <v>4416</v>
      </c>
      <c r="E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 s="22">
        <f t="shared" si="17"/>
        <v>40978.421863425923</v>
      </c>
      <c r="L308">
        <v>1362081933</v>
      </c>
      <c r="M308" s="22">
        <f t="shared" si="18"/>
        <v>40948.421863425923</v>
      </c>
      <c r="N308" s="22" t="s">
        <v>8646</v>
      </c>
      <c r="O308" s="24">
        <f t="shared" si="19"/>
        <v>2012</v>
      </c>
      <c r="P308" t="b">
        <v>1</v>
      </c>
      <c r="Q308">
        <v>80</v>
      </c>
      <c r="R308" t="b">
        <v>1</v>
      </c>
      <c r="S308" t="s">
        <v>8269</v>
      </c>
      <c r="T308" s="7">
        <f>F308/Q308</f>
        <v>36.612499999999997</v>
      </c>
      <c r="U308" t="s">
        <v>8308</v>
      </c>
      <c r="V308" t="s">
        <v>8313</v>
      </c>
    </row>
    <row r="309" spans="1:22">
      <c r="A309" s="5">
        <f t="shared" si="16"/>
        <v>1.1131818181818183</v>
      </c>
      <c r="B309">
        <v>307</v>
      </c>
      <c r="C309" s="3" t="s">
        <v>308</v>
      </c>
      <c r="D309" s="3" t="s">
        <v>4417</v>
      </c>
      <c r="E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 s="22">
        <f t="shared" si="17"/>
        <v>41353.587187499994</v>
      </c>
      <c r="L309">
        <v>1357684801</v>
      </c>
      <c r="M309" s="22">
        <f t="shared" si="18"/>
        <v>41333.628854166665</v>
      </c>
      <c r="N309" s="22" t="s">
        <v>8647</v>
      </c>
      <c r="O309" s="24">
        <f t="shared" si="19"/>
        <v>2013</v>
      </c>
      <c r="P309" t="b">
        <v>1</v>
      </c>
      <c r="Q309">
        <v>576</v>
      </c>
      <c r="R309" t="b">
        <v>1</v>
      </c>
      <c r="S309" t="s">
        <v>8269</v>
      </c>
      <c r="T309" s="7">
        <f>F309/Q309</f>
        <v>42.517361111111114</v>
      </c>
      <c r="U309" t="s">
        <v>8308</v>
      </c>
      <c r="V309" t="s">
        <v>8313</v>
      </c>
    </row>
    <row r="310" spans="1:22" ht="43.2">
      <c r="A310" s="5">
        <f t="shared" si="16"/>
        <v>1.0556666666666668</v>
      </c>
      <c r="B310">
        <v>308</v>
      </c>
      <c r="C310" s="3" t="s">
        <v>309</v>
      </c>
      <c r="D310" s="3" t="s">
        <v>4418</v>
      </c>
      <c r="E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 s="22">
        <f t="shared" si="17"/>
        <v>41312.736122685186</v>
      </c>
      <c r="L310">
        <v>1295887210</v>
      </c>
      <c r="M310" s="22">
        <f t="shared" si="18"/>
        <v>41282.736122685186</v>
      </c>
      <c r="N310" s="22" t="s">
        <v>8648</v>
      </c>
      <c r="O310" s="24">
        <f t="shared" si="19"/>
        <v>2013</v>
      </c>
      <c r="P310" t="b">
        <v>1</v>
      </c>
      <c r="Q310">
        <v>202</v>
      </c>
      <c r="R310" t="b">
        <v>1</v>
      </c>
      <c r="S310" t="s">
        <v>8269</v>
      </c>
      <c r="T310" s="7">
        <f>F310/Q310</f>
        <v>62.712871287128714</v>
      </c>
      <c r="U310" t="s">
        <v>8308</v>
      </c>
      <c r="V310" t="s">
        <v>8313</v>
      </c>
    </row>
    <row r="311" spans="1:22" ht="43.2">
      <c r="A311" s="5">
        <f t="shared" si="16"/>
        <v>1.1894444444444445</v>
      </c>
      <c r="B311">
        <v>309</v>
      </c>
      <c r="C311" s="3" t="s">
        <v>310</v>
      </c>
      <c r="D311" s="3" t="s">
        <v>4419</v>
      </c>
      <c r="E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 s="22">
        <f t="shared" si="17"/>
        <v>40612.486226851848</v>
      </c>
      <c r="L311">
        <v>1344880934</v>
      </c>
      <c r="M311" s="22">
        <f t="shared" si="18"/>
        <v>40567.486226851848</v>
      </c>
      <c r="N311" s="22" t="s">
        <v>8649</v>
      </c>
      <c r="O311" s="24">
        <f t="shared" si="19"/>
        <v>2011</v>
      </c>
      <c r="P311" t="b">
        <v>1</v>
      </c>
      <c r="Q311">
        <v>238</v>
      </c>
      <c r="R311" t="b">
        <v>1</v>
      </c>
      <c r="S311" t="s">
        <v>8269</v>
      </c>
      <c r="T311" s="7">
        <f>F311/Q311</f>
        <v>89.957983193277315</v>
      </c>
      <c r="U311" t="s">
        <v>8308</v>
      </c>
      <c r="V311" t="s">
        <v>8313</v>
      </c>
    </row>
    <row r="312" spans="1:22" ht="43.2">
      <c r="A312" s="5">
        <f t="shared" si="16"/>
        <v>1.04129</v>
      </c>
      <c r="B312">
        <v>310</v>
      </c>
      <c r="C312" s="3" t="s">
        <v>311</v>
      </c>
      <c r="D312" s="3" t="s">
        <v>4420</v>
      </c>
      <c r="E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 s="22">
        <f t="shared" si="17"/>
        <v>41155.543217592589</v>
      </c>
      <c r="L312">
        <v>1317788623</v>
      </c>
      <c r="M312" s="22">
        <f t="shared" si="18"/>
        <v>41134.543217592589</v>
      </c>
      <c r="N312" s="22" t="s">
        <v>8638</v>
      </c>
      <c r="O312" s="24">
        <f t="shared" si="19"/>
        <v>2012</v>
      </c>
      <c r="P312" t="b">
        <v>1</v>
      </c>
      <c r="Q312">
        <v>36</v>
      </c>
      <c r="R312" t="b">
        <v>1</v>
      </c>
      <c r="S312" t="s">
        <v>8269</v>
      </c>
      <c r="T312" s="7">
        <f>F312/Q312</f>
        <v>28.924722222222222</v>
      </c>
      <c r="U312" t="s">
        <v>8308</v>
      </c>
      <c r="V312" t="s">
        <v>8313</v>
      </c>
    </row>
    <row r="313" spans="1:22" ht="43.2">
      <c r="A313" s="5">
        <f t="shared" si="16"/>
        <v>1.0410165</v>
      </c>
      <c r="B313">
        <v>311</v>
      </c>
      <c r="C313" s="3" t="s">
        <v>312</v>
      </c>
      <c r="D313" s="3" t="s">
        <v>4421</v>
      </c>
      <c r="E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 s="22">
        <f t="shared" si="17"/>
        <v>40835.875</v>
      </c>
      <c r="L313">
        <v>1321852592</v>
      </c>
      <c r="M313" s="22">
        <f t="shared" si="18"/>
        <v>40820.974803240737</v>
      </c>
      <c r="N313" s="22" t="s">
        <v>8650</v>
      </c>
      <c r="O313" s="24">
        <f t="shared" si="19"/>
        <v>2011</v>
      </c>
      <c r="P313" t="b">
        <v>1</v>
      </c>
      <c r="Q313">
        <v>150</v>
      </c>
      <c r="R313" t="b">
        <v>1</v>
      </c>
      <c r="S313" t="s">
        <v>8269</v>
      </c>
      <c r="T313" s="7">
        <f>F313/Q313</f>
        <v>138.8022</v>
      </c>
      <c r="U313" t="s">
        <v>8308</v>
      </c>
      <c r="V313" t="s">
        <v>8313</v>
      </c>
    </row>
    <row r="314" spans="1:22" ht="57.6">
      <c r="A314" s="5">
        <f t="shared" si="16"/>
        <v>1.1187499999999999</v>
      </c>
      <c r="B314">
        <v>312</v>
      </c>
      <c r="C314" s="3" t="s">
        <v>313</v>
      </c>
      <c r="D314" s="3" t="s">
        <v>4422</v>
      </c>
      <c r="E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 s="22">
        <f t="shared" si="17"/>
        <v>40909.124305555553</v>
      </c>
      <c r="L314">
        <v>1363381432</v>
      </c>
      <c r="M314" s="22">
        <f t="shared" si="18"/>
        <v>40868.011481481481</v>
      </c>
      <c r="N314" s="22" t="s">
        <v>8651</v>
      </c>
      <c r="O314" s="24">
        <f t="shared" si="19"/>
        <v>2011</v>
      </c>
      <c r="P314" t="b">
        <v>1</v>
      </c>
      <c r="Q314">
        <v>146</v>
      </c>
      <c r="R314" t="b">
        <v>1</v>
      </c>
      <c r="S314" t="s">
        <v>8269</v>
      </c>
      <c r="T314" s="7">
        <f>F314/Q314</f>
        <v>61.301369863013697</v>
      </c>
      <c r="U314" t="s">
        <v>8308</v>
      </c>
      <c r="V314" t="s">
        <v>8313</v>
      </c>
    </row>
    <row r="315" spans="1:22" ht="57.6">
      <c r="A315" s="5">
        <f t="shared" si="16"/>
        <v>1.0473529411764706</v>
      </c>
      <c r="B315">
        <v>313</v>
      </c>
      <c r="C315" s="3" t="s">
        <v>314</v>
      </c>
      <c r="D315" s="3" t="s">
        <v>4423</v>
      </c>
      <c r="E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 s="22">
        <f t="shared" si="17"/>
        <v>41378.669351851851</v>
      </c>
      <c r="L315">
        <v>1277702894</v>
      </c>
      <c r="M315" s="22">
        <f t="shared" si="18"/>
        <v>41348.669351851851</v>
      </c>
      <c r="N315" s="22" t="s">
        <v>8652</v>
      </c>
      <c r="O315" s="24">
        <f t="shared" si="19"/>
        <v>2013</v>
      </c>
      <c r="P315" t="b">
        <v>1</v>
      </c>
      <c r="Q315">
        <v>222</v>
      </c>
      <c r="R315" t="b">
        <v>1</v>
      </c>
      <c r="S315" t="s">
        <v>8269</v>
      </c>
      <c r="T315" s="7">
        <f>F315/Q315</f>
        <v>80.202702702702709</v>
      </c>
      <c r="U315" t="s">
        <v>8308</v>
      </c>
      <c r="V315" t="s">
        <v>8313</v>
      </c>
    </row>
    <row r="316" spans="1:22" ht="43.2">
      <c r="A316" s="5">
        <f t="shared" si="16"/>
        <v>3.8515000000000001</v>
      </c>
      <c r="B316">
        <v>314</v>
      </c>
      <c r="C316" s="3" t="s">
        <v>315</v>
      </c>
      <c r="D316" s="3" t="s">
        <v>4424</v>
      </c>
      <c r="E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 s="22">
        <f t="shared" si="17"/>
        <v>40401.457638888889</v>
      </c>
      <c r="L316">
        <v>1359575988</v>
      </c>
      <c r="M316" s="22">
        <f t="shared" si="18"/>
        <v>40357.019606481481</v>
      </c>
      <c r="N316" s="22" t="s">
        <v>8653</v>
      </c>
      <c r="O316" s="24">
        <f t="shared" si="19"/>
        <v>2010</v>
      </c>
      <c r="P316" t="b">
        <v>1</v>
      </c>
      <c r="Q316">
        <v>120</v>
      </c>
      <c r="R316" t="b">
        <v>1</v>
      </c>
      <c r="S316" t="s">
        <v>8269</v>
      </c>
      <c r="T316" s="7">
        <f>F316/Q316</f>
        <v>32.095833333333331</v>
      </c>
      <c r="U316" t="s">
        <v>8308</v>
      </c>
      <c r="V316" t="s">
        <v>8313</v>
      </c>
    </row>
    <row r="317" spans="1:22" ht="43.2">
      <c r="A317" s="5">
        <f t="shared" si="16"/>
        <v>1.01248</v>
      </c>
      <c r="B317">
        <v>315</v>
      </c>
      <c r="C317" s="3" t="s">
        <v>316</v>
      </c>
      <c r="D317" s="3" t="s">
        <v>4425</v>
      </c>
      <c r="E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 s="22">
        <f t="shared" si="17"/>
        <v>41334.624861111108</v>
      </c>
      <c r="L317">
        <v>1343068334</v>
      </c>
      <c r="M317" s="22">
        <f t="shared" si="18"/>
        <v>41304.624861111108</v>
      </c>
      <c r="N317" s="22" t="s">
        <v>8654</v>
      </c>
      <c r="O317" s="24">
        <f t="shared" si="19"/>
        <v>2013</v>
      </c>
      <c r="P317" t="b">
        <v>1</v>
      </c>
      <c r="Q317">
        <v>126</v>
      </c>
      <c r="R317" t="b">
        <v>1</v>
      </c>
      <c r="S317" t="s">
        <v>8269</v>
      </c>
      <c r="T317" s="7">
        <f>F317/Q317</f>
        <v>200.88888888888889</v>
      </c>
      <c r="U317" t="s">
        <v>8308</v>
      </c>
      <c r="V317" t="s">
        <v>8313</v>
      </c>
    </row>
    <row r="318" spans="1:22" ht="28.8">
      <c r="A318" s="5">
        <f t="shared" si="16"/>
        <v>1.1377333333333333</v>
      </c>
      <c r="B318">
        <v>316</v>
      </c>
      <c r="C318" s="3" t="s">
        <v>317</v>
      </c>
      <c r="D318" s="3" t="s">
        <v>4426</v>
      </c>
      <c r="E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 s="22">
        <f t="shared" si="17"/>
        <v>41143.564050925925</v>
      </c>
      <c r="L318">
        <v>1415398197</v>
      </c>
      <c r="M318" s="22">
        <f t="shared" si="18"/>
        <v>41113.564050925925</v>
      </c>
      <c r="N318" s="22" t="s">
        <v>8645</v>
      </c>
      <c r="O318" s="24">
        <f t="shared" si="19"/>
        <v>2012</v>
      </c>
      <c r="P318" t="b">
        <v>1</v>
      </c>
      <c r="Q318">
        <v>158</v>
      </c>
      <c r="R318" t="b">
        <v>1</v>
      </c>
      <c r="S318" t="s">
        <v>8269</v>
      </c>
      <c r="T318" s="7">
        <f>F318/Q318</f>
        <v>108.01265822784811</v>
      </c>
      <c r="U318" t="s">
        <v>8308</v>
      </c>
      <c r="V318" t="s">
        <v>8313</v>
      </c>
    </row>
    <row r="319" spans="1:22" ht="43.2">
      <c r="A319" s="5">
        <f t="shared" si="16"/>
        <v>1.0080333333333333</v>
      </c>
      <c r="B319">
        <v>317</v>
      </c>
      <c r="C319" s="3" t="s">
        <v>318</v>
      </c>
      <c r="D319" s="3" t="s">
        <v>4427</v>
      </c>
      <c r="E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 s="22">
        <f t="shared" si="17"/>
        <v>41983.999305555553</v>
      </c>
      <c r="L319">
        <v>1384186483</v>
      </c>
      <c r="M319" s="22">
        <f t="shared" si="18"/>
        <v>41950.715243055551</v>
      </c>
      <c r="N319" s="22" t="s">
        <v>8655</v>
      </c>
      <c r="O319" s="24">
        <f t="shared" si="19"/>
        <v>2014</v>
      </c>
      <c r="P319" t="b">
        <v>1</v>
      </c>
      <c r="Q319">
        <v>316</v>
      </c>
      <c r="R319" t="b">
        <v>1</v>
      </c>
      <c r="S319" t="s">
        <v>8269</v>
      </c>
      <c r="T319" s="7">
        <f>F319/Q319</f>
        <v>95.699367088607602</v>
      </c>
      <c r="U319" t="s">
        <v>8308</v>
      </c>
      <c r="V319" t="s">
        <v>8313</v>
      </c>
    </row>
    <row r="320" spans="1:22" ht="43.2">
      <c r="A320" s="5">
        <f t="shared" si="16"/>
        <v>2.8332000000000002</v>
      </c>
      <c r="B320">
        <v>318</v>
      </c>
      <c r="C320" s="3" t="s">
        <v>319</v>
      </c>
      <c r="D320" s="3" t="s">
        <v>4428</v>
      </c>
      <c r="E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 s="22">
        <f t="shared" si="17"/>
        <v>41619.468553240738</v>
      </c>
      <c r="L320">
        <v>1361753751</v>
      </c>
      <c r="M320" s="22">
        <f t="shared" si="18"/>
        <v>41589.468553240738</v>
      </c>
      <c r="N320" s="22" t="s">
        <v>8656</v>
      </c>
      <c r="O320" s="24">
        <f t="shared" si="19"/>
        <v>2013</v>
      </c>
      <c r="P320" t="b">
        <v>1</v>
      </c>
      <c r="Q320">
        <v>284</v>
      </c>
      <c r="R320" t="b">
        <v>1</v>
      </c>
      <c r="S320" t="s">
        <v>8269</v>
      </c>
      <c r="T320" s="7">
        <f>F320/Q320</f>
        <v>49.880281690140848</v>
      </c>
      <c r="U320" t="s">
        <v>8308</v>
      </c>
      <c r="V320" t="s">
        <v>8313</v>
      </c>
    </row>
    <row r="321" spans="1:22" ht="57.6">
      <c r="A321" s="5">
        <f t="shared" si="16"/>
        <v>1.1268</v>
      </c>
      <c r="B321">
        <v>319</v>
      </c>
      <c r="C321" s="3" t="s">
        <v>320</v>
      </c>
      <c r="D321" s="3" t="s">
        <v>4429</v>
      </c>
      <c r="E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 s="22">
        <f t="shared" si="17"/>
        <v>41359.788784722223</v>
      </c>
      <c r="L321">
        <v>1257538029</v>
      </c>
      <c r="M321" s="22">
        <f t="shared" si="18"/>
        <v>41329.830451388887</v>
      </c>
      <c r="N321" s="22" t="s">
        <v>8657</v>
      </c>
      <c r="O321" s="24">
        <f t="shared" si="19"/>
        <v>2013</v>
      </c>
      <c r="P321" t="b">
        <v>1</v>
      </c>
      <c r="Q321">
        <v>51</v>
      </c>
      <c r="R321" t="b">
        <v>1</v>
      </c>
      <c r="S321" t="s">
        <v>8269</v>
      </c>
      <c r="T321" s="7">
        <f>F321/Q321</f>
        <v>110.47058823529412</v>
      </c>
      <c r="U321" t="s">
        <v>8308</v>
      </c>
      <c r="V321" t="s">
        <v>8313</v>
      </c>
    </row>
    <row r="322" spans="1:22" ht="43.2">
      <c r="A322" s="5">
        <f t="shared" si="16"/>
        <v>1.0658000000000001</v>
      </c>
      <c r="B322">
        <v>320</v>
      </c>
      <c r="C322" s="3" t="s">
        <v>321</v>
      </c>
      <c r="D322" s="3" t="s">
        <v>4430</v>
      </c>
      <c r="E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 s="22">
        <f t="shared" si="17"/>
        <v>40211.124305555553</v>
      </c>
      <c r="L322">
        <v>1448284433</v>
      </c>
      <c r="M322" s="22">
        <f t="shared" si="18"/>
        <v>40123.629965277774</v>
      </c>
      <c r="N322" s="22" t="s">
        <v>8658</v>
      </c>
      <c r="O322" s="24">
        <f t="shared" si="19"/>
        <v>2009</v>
      </c>
      <c r="P322" t="b">
        <v>1</v>
      </c>
      <c r="Q322">
        <v>158</v>
      </c>
      <c r="R322" t="b">
        <v>1</v>
      </c>
      <c r="S322" t="s">
        <v>8269</v>
      </c>
      <c r="T322" s="7">
        <f>F322/Q322</f>
        <v>134.91139240506328</v>
      </c>
      <c r="U322" t="s">
        <v>8308</v>
      </c>
      <c r="V322" t="s">
        <v>8313</v>
      </c>
    </row>
    <row r="323" spans="1:22" ht="43.2">
      <c r="A323" s="5">
        <f t="shared" ref="A323:A386" si="20">F323/E323</f>
        <v>1.0266285714285714</v>
      </c>
      <c r="B323">
        <v>321</v>
      </c>
      <c r="C323" s="3" t="s">
        <v>322</v>
      </c>
      <c r="D323" s="3" t="s">
        <v>4431</v>
      </c>
      <c r="E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 s="22">
        <f t="shared" ref="K323:K386" si="21">(J322/86400)+25569+(-5/24)</f>
        <v>42360.749999999993</v>
      </c>
      <c r="L323">
        <v>1475577786</v>
      </c>
      <c r="M323" s="22">
        <f t="shared" ref="M323:M386" si="22">(L322/86400)+25569+(-5/24)</f>
        <v>42331.34297453703</v>
      </c>
      <c r="N323" s="22" t="s">
        <v>8659</v>
      </c>
      <c r="O323" s="24">
        <f t="shared" si="19"/>
        <v>2015</v>
      </c>
      <c r="P323" t="b">
        <v>1</v>
      </c>
      <c r="Q323">
        <v>337</v>
      </c>
      <c r="R323" t="b">
        <v>1</v>
      </c>
      <c r="S323" t="s">
        <v>8269</v>
      </c>
      <c r="T323" s="7">
        <f>F323/Q323</f>
        <v>106.62314540059347</v>
      </c>
      <c r="U323" t="s">
        <v>8308</v>
      </c>
      <c r="V323" t="s">
        <v>8313</v>
      </c>
    </row>
    <row r="324" spans="1:22" ht="43.2">
      <c r="A324" s="5">
        <f t="shared" si="20"/>
        <v>1.0791200000000001</v>
      </c>
      <c r="B324">
        <v>322</v>
      </c>
      <c r="C324" s="3" t="s">
        <v>323</v>
      </c>
      <c r="D324" s="3" t="s">
        <v>4432</v>
      </c>
      <c r="E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 s="22">
        <f t="shared" si="21"/>
        <v>42682.279930555553</v>
      </c>
      <c r="L324">
        <v>1460554848</v>
      </c>
      <c r="M324" s="22">
        <f t="shared" si="22"/>
        <v>42647.238263888888</v>
      </c>
      <c r="N324" s="22" t="s">
        <v>8660</v>
      </c>
      <c r="O324" s="24">
        <f t="shared" ref="O324:O387" si="23">YEAR(N324)</f>
        <v>2016</v>
      </c>
      <c r="P324" t="b">
        <v>1</v>
      </c>
      <c r="Q324">
        <v>186</v>
      </c>
      <c r="R324" t="b">
        <v>1</v>
      </c>
      <c r="S324" t="s">
        <v>8269</v>
      </c>
      <c r="T324" s="7">
        <f>F324/Q324</f>
        <v>145.04301075268816</v>
      </c>
      <c r="U324" t="s">
        <v>8308</v>
      </c>
      <c r="V324" t="s">
        <v>8313</v>
      </c>
    </row>
    <row r="325" spans="1:22" ht="43.2">
      <c r="A325" s="5">
        <f t="shared" si="20"/>
        <v>1.2307407407407407</v>
      </c>
      <c r="B325">
        <v>323</v>
      </c>
      <c r="C325" s="3" t="s">
        <v>324</v>
      </c>
      <c r="D325" s="3" t="s">
        <v>4433</v>
      </c>
      <c r="E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 s="22">
        <f t="shared" si="21"/>
        <v>42503.361666666664</v>
      </c>
      <c r="L325">
        <v>1479886966</v>
      </c>
      <c r="M325" s="22">
        <f t="shared" si="22"/>
        <v>42473.361666666664</v>
      </c>
      <c r="N325" s="22" t="s">
        <v>8661</v>
      </c>
      <c r="O325" s="24">
        <f t="shared" si="23"/>
        <v>2016</v>
      </c>
      <c r="P325" t="b">
        <v>1</v>
      </c>
      <c r="Q325">
        <v>58</v>
      </c>
      <c r="R325" t="b">
        <v>1</v>
      </c>
      <c r="S325" t="s">
        <v>8269</v>
      </c>
      <c r="T325" s="7">
        <f>F325/Q325</f>
        <v>114.58620689655173</v>
      </c>
      <c r="U325" t="s">
        <v>8308</v>
      </c>
      <c r="V325" t="s">
        <v>8313</v>
      </c>
    </row>
    <row r="326" spans="1:22" ht="43.2">
      <c r="A326" s="5">
        <f t="shared" si="20"/>
        <v>1.016</v>
      </c>
      <c r="B326">
        <v>324</v>
      </c>
      <c r="C326" s="3" t="s">
        <v>325</v>
      </c>
      <c r="D326" s="3" t="s">
        <v>4434</v>
      </c>
      <c r="E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 s="22">
        <f t="shared" si="21"/>
        <v>42725.124305555553</v>
      </c>
      <c r="L326">
        <v>1435590108</v>
      </c>
      <c r="M326" s="22">
        <f t="shared" si="22"/>
        <v>42697.113032407404</v>
      </c>
      <c r="N326" s="22" t="s">
        <v>8662</v>
      </c>
      <c r="O326" s="24">
        <f t="shared" si="23"/>
        <v>2016</v>
      </c>
      <c r="P326" t="b">
        <v>1</v>
      </c>
      <c r="Q326">
        <v>82</v>
      </c>
      <c r="R326" t="b">
        <v>1</v>
      </c>
      <c r="S326" t="s">
        <v>8269</v>
      </c>
      <c r="T326" s="7">
        <f>F326/Q326</f>
        <v>105.3170731707317</v>
      </c>
      <c r="U326" t="s">
        <v>8308</v>
      </c>
      <c r="V326" t="s">
        <v>8313</v>
      </c>
    </row>
    <row r="327" spans="1:22" ht="43.2">
      <c r="A327" s="5">
        <f t="shared" si="20"/>
        <v>1.04396</v>
      </c>
      <c r="B327">
        <v>325</v>
      </c>
      <c r="C327" s="3" t="s">
        <v>326</v>
      </c>
      <c r="D327" s="3" t="s">
        <v>4435</v>
      </c>
      <c r="E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 s="22">
        <f t="shared" si="21"/>
        <v>42217.417916666665</v>
      </c>
      <c r="L327">
        <v>1479184233</v>
      </c>
      <c r="M327" s="22">
        <f t="shared" si="22"/>
        <v>42184.417916666665</v>
      </c>
      <c r="N327" s="22" t="s">
        <v>8663</v>
      </c>
      <c r="O327" s="24">
        <f t="shared" si="23"/>
        <v>2015</v>
      </c>
      <c r="P327" t="b">
        <v>1</v>
      </c>
      <c r="Q327">
        <v>736</v>
      </c>
      <c r="R327" t="b">
        <v>1</v>
      </c>
      <c r="S327" t="s">
        <v>8269</v>
      </c>
      <c r="T327" s="7">
        <f>F327/Q327</f>
        <v>70.921195652173907</v>
      </c>
      <c r="U327" t="s">
        <v>8308</v>
      </c>
      <c r="V327" t="s">
        <v>8313</v>
      </c>
    </row>
    <row r="328" spans="1:22" ht="43.2">
      <c r="A328" s="5">
        <f t="shared" si="20"/>
        <v>1.1292973333333334</v>
      </c>
      <c r="B328">
        <v>326</v>
      </c>
      <c r="C328" s="3" t="s">
        <v>327</v>
      </c>
      <c r="D328" s="3" t="s">
        <v>4436</v>
      </c>
      <c r="E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 s="22">
        <f t="shared" si="21"/>
        <v>42723.979548611103</v>
      </c>
      <c r="L328">
        <v>1486625606</v>
      </c>
      <c r="M328" s="22">
        <f t="shared" si="22"/>
        <v>42688.979548611103</v>
      </c>
      <c r="N328" s="22" t="s">
        <v>8664</v>
      </c>
      <c r="O328" s="24">
        <f t="shared" si="23"/>
        <v>2016</v>
      </c>
      <c r="P328" t="b">
        <v>1</v>
      </c>
      <c r="Q328">
        <v>1151</v>
      </c>
      <c r="R328" t="b">
        <v>1</v>
      </c>
      <c r="S328" t="s">
        <v>8269</v>
      </c>
      <c r="T328" s="7">
        <f>F328/Q328</f>
        <v>147.17167680278018</v>
      </c>
      <c r="U328" t="s">
        <v>8308</v>
      </c>
      <c r="V328" t="s">
        <v>8313</v>
      </c>
    </row>
    <row r="329" spans="1:22" ht="43.2">
      <c r="A329" s="5">
        <f t="shared" si="20"/>
        <v>1.3640000000000001</v>
      </c>
      <c r="B329">
        <v>327</v>
      </c>
      <c r="C329" s="3" t="s">
        <v>328</v>
      </c>
      <c r="D329" s="3" t="s">
        <v>4437</v>
      </c>
      <c r="E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 s="22">
        <f t="shared" si="21"/>
        <v>42808.747916666667</v>
      </c>
      <c r="L329">
        <v>1424669929</v>
      </c>
      <c r="M329" s="22">
        <f t="shared" si="22"/>
        <v>42775.106550925928</v>
      </c>
      <c r="N329" s="22" t="s">
        <v>8665</v>
      </c>
      <c r="O329" s="24">
        <f t="shared" si="23"/>
        <v>2017</v>
      </c>
      <c r="P329" t="b">
        <v>1</v>
      </c>
      <c r="Q329">
        <v>34</v>
      </c>
      <c r="R329" t="b">
        <v>1</v>
      </c>
      <c r="S329" t="s">
        <v>8269</v>
      </c>
      <c r="T329" s="7">
        <f>F329/Q329</f>
        <v>160.47058823529412</v>
      </c>
      <c r="U329" t="s">
        <v>8308</v>
      </c>
      <c r="V329" t="s">
        <v>8313</v>
      </c>
    </row>
    <row r="330" spans="1:22" ht="43.2">
      <c r="A330" s="5">
        <f t="shared" si="20"/>
        <v>1.036144</v>
      </c>
      <c r="B330">
        <v>328</v>
      </c>
      <c r="C330" s="3" t="s">
        <v>329</v>
      </c>
      <c r="D330" s="3" t="s">
        <v>4438</v>
      </c>
      <c r="E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 s="22">
        <f t="shared" si="21"/>
        <v>42085.124999999993</v>
      </c>
      <c r="L330">
        <v>1443739388</v>
      </c>
      <c r="M330" s="22">
        <f t="shared" si="22"/>
        <v>42058.026956018519</v>
      </c>
      <c r="N330" s="22" t="s">
        <v>8666</v>
      </c>
      <c r="O330" s="24">
        <f t="shared" si="23"/>
        <v>2015</v>
      </c>
      <c r="P330" t="b">
        <v>1</v>
      </c>
      <c r="Q330">
        <v>498</v>
      </c>
      <c r="R330" t="b">
        <v>1</v>
      </c>
      <c r="S330" t="s">
        <v>8269</v>
      </c>
      <c r="T330" s="7">
        <f>F330/Q330</f>
        <v>156.04578313253012</v>
      </c>
      <c r="U330" t="s">
        <v>8308</v>
      </c>
      <c r="V330" t="s">
        <v>8313</v>
      </c>
    </row>
    <row r="331" spans="1:22" ht="43.2">
      <c r="A331" s="5">
        <f t="shared" si="20"/>
        <v>1.0549999999999999</v>
      </c>
      <c r="B331">
        <v>329</v>
      </c>
      <c r="C331" s="3" t="s">
        <v>330</v>
      </c>
      <c r="D331" s="3" t="s">
        <v>4439</v>
      </c>
      <c r="E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 s="22">
        <f t="shared" si="21"/>
        <v>42308.958333333336</v>
      </c>
      <c r="L331">
        <v>1444821127</v>
      </c>
      <c r="M331" s="22">
        <f t="shared" si="22"/>
        <v>42278.738287037035</v>
      </c>
      <c r="N331" s="22" t="s">
        <v>8667</v>
      </c>
      <c r="O331" s="24">
        <f t="shared" si="23"/>
        <v>2015</v>
      </c>
      <c r="P331" t="b">
        <v>1</v>
      </c>
      <c r="Q331">
        <v>167</v>
      </c>
      <c r="R331" t="b">
        <v>1</v>
      </c>
      <c r="S331" t="s">
        <v>8269</v>
      </c>
      <c r="T331" s="7">
        <f>F331/Q331</f>
        <v>63.17365269461078</v>
      </c>
      <c r="U331" t="s">
        <v>8308</v>
      </c>
      <c r="V331" t="s">
        <v>8313</v>
      </c>
    </row>
    <row r="332" spans="1:22" ht="43.2">
      <c r="A332" s="5">
        <f t="shared" si="20"/>
        <v>1.0182857142857142</v>
      </c>
      <c r="B332">
        <v>330</v>
      </c>
      <c r="C332" s="3" t="s">
        <v>331</v>
      </c>
      <c r="D332" s="3" t="s">
        <v>4440</v>
      </c>
      <c r="E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 s="22">
        <f t="shared" si="21"/>
        <v>42314.958333333336</v>
      </c>
      <c r="L332">
        <v>1366028563</v>
      </c>
      <c r="M332" s="22">
        <f t="shared" si="22"/>
        <v>42291.258414351854</v>
      </c>
      <c r="N332" s="22" t="s">
        <v>8452</v>
      </c>
      <c r="O332" s="24">
        <f t="shared" si="23"/>
        <v>2015</v>
      </c>
      <c r="P332" t="b">
        <v>1</v>
      </c>
      <c r="Q332">
        <v>340</v>
      </c>
      <c r="R332" t="b">
        <v>1</v>
      </c>
      <c r="S332" t="s">
        <v>8269</v>
      </c>
      <c r="T332" s="7">
        <f>F332/Q332</f>
        <v>104.82352941176471</v>
      </c>
      <c r="U332" t="s">
        <v>8308</v>
      </c>
      <c r="V332" t="s">
        <v>8313</v>
      </c>
    </row>
    <row r="333" spans="1:22" ht="43.2">
      <c r="A333" s="5">
        <f t="shared" si="20"/>
        <v>1.0660499999999999</v>
      </c>
      <c r="B333">
        <v>331</v>
      </c>
      <c r="C333" s="3" t="s">
        <v>332</v>
      </c>
      <c r="D333" s="3" t="s">
        <v>4441</v>
      </c>
      <c r="E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 s="22">
        <f t="shared" si="21"/>
        <v>41410.957638888889</v>
      </c>
      <c r="L333">
        <v>1463493434</v>
      </c>
      <c r="M333" s="22">
        <f t="shared" si="22"/>
        <v>41379.307442129626</v>
      </c>
      <c r="N333" s="22" t="s">
        <v>8668</v>
      </c>
      <c r="O333" s="24">
        <f t="shared" si="23"/>
        <v>2013</v>
      </c>
      <c r="P333" t="b">
        <v>1</v>
      </c>
      <c r="Q333">
        <v>438</v>
      </c>
      <c r="R333" t="b">
        <v>1</v>
      </c>
      <c r="S333" t="s">
        <v>8269</v>
      </c>
      <c r="T333" s="7">
        <f>F333/Q333</f>
        <v>97.356164383561648</v>
      </c>
      <c r="U333" t="s">
        <v>8308</v>
      </c>
      <c r="V333" t="s">
        <v>8313</v>
      </c>
    </row>
    <row r="334" spans="1:22" ht="43.2">
      <c r="A334" s="5">
        <f t="shared" si="20"/>
        <v>1.13015</v>
      </c>
      <c r="B334">
        <v>332</v>
      </c>
      <c r="C334" s="3" t="s">
        <v>333</v>
      </c>
      <c r="D334" s="3" t="s">
        <v>4442</v>
      </c>
      <c r="E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 s="22">
        <f t="shared" si="21"/>
        <v>42538.373078703698</v>
      </c>
      <c r="L334">
        <v>1442420377</v>
      </c>
      <c r="M334" s="22">
        <f t="shared" si="22"/>
        <v>42507.373078703698</v>
      </c>
      <c r="N334" s="22" t="s">
        <v>8669</v>
      </c>
      <c r="O334" s="24">
        <f t="shared" si="23"/>
        <v>2016</v>
      </c>
      <c r="P334" t="b">
        <v>1</v>
      </c>
      <c r="Q334">
        <v>555</v>
      </c>
      <c r="R334" t="b">
        <v>1</v>
      </c>
      <c r="S334" t="s">
        <v>8269</v>
      </c>
      <c r="T334" s="7">
        <f>F334/Q334</f>
        <v>203.63063063063063</v>
      </c>
      <c r="U334" t="s">
        <v>8308</v>
      </c>
      <c r="V334" t="s">
        <v>8313</v>
      </c>
    </row>
    <row r="335" spans="1:22" ht="43.2">
      <c r="A335" s="5">
        <f t="shared" si="20"/>
        <v>1.252275</v>
      </c>
      <c r="B335">
        <v>333</v>
      </c>
      <c r="C335" s="3" t="s">
        <v>334</v>
      </c>
      <c r="D335" s="3" t="s">
        <v>4443</v>
      </c>
      <c r="E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 s="22">
        <f t="shared" si="21"/>
        <v>42305.124999999993</v>
      </c>
      <c r="L335">
        <v>1457450191</v>
      </c>
      <c r="M335" s="22">
        <f t="shared" si="22"/>
        <v>42263.471956018511</v>
      </c>
      <c r="N335" s="22" t="s">
        <v>8598</v>
      </c>
      <c r="O335" s="24">
        <f t="shared" si="23"/>
        <v>2015</v>
      </c>
      <c r="P335" t="b">
        <v>1</v>
      </c>
      <c r="Q335">
        <v>266</v>
      </c>
      <c r="R335" t="b">
        <v>1</v>
      </c>
      <c r="S335" t="s">
        <v>8269</v>
      </c>
      <c r="T335" s="7">
        <f>F335/Q335</f>
        <v>188.31203007518798</v>
      </c>
      <c r="U335" t="s">
        <v>8308</v>
      </c>
      <c r="V335" t="s">
        <v>8313</v>
      </c>
    </row>
    <row r="336" spans="1:22" ht="57.6">
      <c r="A336" s="5">
        <f t="shared" si="20"/>
        <v>1.0119</v>
      </c>
      <c r="B336">
        <v>334</v>
      </c>
      <c r="C336" s="3" t="s">
        <v>335</v>
      </c>
      <c r="D336" s="3" t="s">
        <v>4444</v>
      </c>
      <c r="E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 s="22">
        <f t="shared" si="21"/>
        <v>42467.386469907404</v>
      </c>
      <c r="L336">
        <v>1428423757</v>
      </c>
      <c r="M336" s="22">
        <f t="shared" si="22"/>
        <v>42437.428136574068</v>
      </c>
      <c r="N336" s="22" t="s">
        <v>8670</v>
      </c>
      <c r="O336" s="24">
        <f t="shared" si="23"/>
        <v>2016</v>
      </c>
      <c r="P336" t="b">
        <v>1</v>
      </c>
      <c r="Q336">
        <v>69</v>
      </c>
      <c r="R336" t="b">
        <v>1</v>
      </c>
      <c r="S336" t="s">
        <v>8269</v>
      </c>
      <c r="T336" s="7">
        <f>F336/Q336</f>
        <v>146.65217391304347</v>
      </c>
      <c r="U336" t="s">
        <v>8308</v>
      </c>
      <c r="V336" t="s">
        <v>8313</v>
      </c>
    </row>
    <row r="337" spans="1:22" ht="43.2">
      <c r="A337" s="5">
        <f t="shared" si="20"/>
        <v>1.0276470588235294</v>
      </c>
      <c r="B337">
        <v>335</v>
      </c>
      <c r="C337" s="3" t="s">
        <v>336</v>
      </c>
      <c r="D337" s="3" t="s">
        <v>4445</v>
      </c>
      <c r="E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 s="22">
        <f t="shared" si="21"/>
        <v>42139.583333333336</v>
      </c>
      <c r="L337">
        <v>1428428515</v>
      </c>
      <c r="M337" s="22">
        <f t="shared" si="22"/>
        <v>42101.474039351851</v>
      </c>
      <c r="N337" s="22" t="s">
        <v>8671</v>
      </c>
      <c r="O337" s="24">
        <f t="shared" si="23"/>
        <v>2015</v>
      </c>
      <c r="P337" t="b">
        <v>1</v>
      </c>
      <c r="Q337">
        <v>80</v>
      </c>
      <c r="R337" t="b">
        <v>1</v>
      </c>
      <c r="S337" t="s">
        <v>8269</v>
      </c>
      <c r="T337" s="7">
        <f>F337/Q337</f>
        <v>109.1875</v>
      </c>
      <c r="U337" t="s">
        <v>8308</v>
      </c>
      <c r="V337" t="s">
        <v>8313</v>
      </c>
    </row>
    <row r="338" spans="1:22" ht="43.2">
      <c r="A338" s="5">
        <f t="shared" si="20"/>
        <v>1.1683911999999999</v>
      </c>
      <c r="B338">
        <v>336</v>
      </c>
      <c r="C338" s="3" t="s">
        <v>337</v>
      </c>
      <c r="D338" s="3" t="s">
        <v>4446</v>
      </c>
      <c r="E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 s="22">
        <f t="shared" si="21"/>
        <v>42132.708333333336</v>
      </c>
      <c r="L338">
        <v>1444832318</v>
      </c>
      <c r="M338" s="22">
        <f t="shared" si="22"/>
        <v>42101.529108796291</v>
      </c>
      <c r="N338" s="22" t="s">
        <v>8671</v>
      </c>
      <c r="O338" s="24">
        <f t="shared" si="23"/>
        <v>2015</v>
      </c>
      <c r="P338" t="b">
        <v>1</v>
      </c>
      <c r="Q338">
        <v>493</v>
      </c>
      <c r="R338" t="b">
        <v>1</v>
      </c>
      <c r="S338" t="s">
        <v>8269</v>
      </c>
      <c r="T338" s="7">
        <f>F338/Q338</f>
        <v>59.249046653144013</v>
      </c>
      <c r="U338" t="s">
        <v>8308</v>
      </c>
      <c r="V338" t="s">
        <v>8313</v>
      </c>
    </row>
    <row r="339" spans="1:22" ht="43.2">
      <c r="A339" s="5">
        <f t="shared" si="20"/>
        <v>1.0116833333333335</v>
      </c>
      <c r="B339">
        <v>337</v>
      </c>
      <c r="C339" s="3" t="s">
        <v>338</v>
      </c>
      <c r="D339" s="3" t="s">
        <v>4447</v>
      </c>
      <c r="E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 s="22">
        <f t="shared" si="21"/>
        <v>42321.429606481477</v>
      </c>
      <c r="L339">
        <v>1423710308</v>
      </c>
      <c r="M339" s="22">
        <f t="shared" si="22"/>
        <v>42291.387939814813</v>
      </c>
      <c r="N339" s="22" t="s">
        <v>8452</v>
      </c>
      <c r="O339" s="24">
        <f t="shared" si="23"/>
        <v>2015</v>
      </c>
      <c r="P339" t="b">
        <v>1</v>
      </c>
      <c r="Q339">
        <v>31</v>
      </c>
      <c r="R339" t="b">
        <v>1</v>
      </c>
      <c r="S339" t="s">
        <v>8269</v>
      </c>
      <c r="T339" s="7">
        <f>F339/Q339</f>
        <v>97.904838709677421</v>
      </c>
      <c r="U339" t="s">
        <v>8308</v>
      </c>
      <c r="V339" t="s">
        <v>8313</v>
      </c>
    </row>
    <row r="340" spans="1:22" ht="43.2">
      <c r="A340" s="5">
        <f t="shared" si="20"/>
        <v>1.1013360000000001</v>
      </c>
      <c r="B340">
        <v>338</v>
      </c>
      <c r="C340" s="3" t="s">
        <v>339</v>
      </c>
      <c r="D340" s="3" t="s">
        <v>4448</v>
      </c>
      <c r="E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 s="22">
        <f t="shared" si="21"/>
        <v>42076.878564814811</v>
      </c>
      <c r="L340">
        <v>1468001290</v>
      </c>
      <c r="M340" s="22">
        <f t="shared" si="22"/>
        <v>42046.920231481483</v>
      </c>
      <c r="N340" s="22" t="s">
        <v>8672</v>
      </c>
      <c r="O340" s="24">
        <f t="shared" si="23"/>
        <v>2015</v>
      </c>
      <c r="P340" t="b">
        <v>1</v>
      </c>
      <c r="Q340">
        <v>236</v>
      </c>
      <c r="R340" t="b">
        <v>1</v>
      </c>
      <c r="S340" t="s">
        <v>8269</v>
      </c>
      <c r="T340" s="7">
        <f>F340/Q340</f>
        <v>70.000169491525426</v>
      </c>
      <c r="U340" t="s">
        <v>8308</v>
      </c>
      <c r="V340" t="s">
        <v>8313</v>
      </c>
    </row>
    <row r="341" spans="1:22" ht="43.2">
      <c r="A341" s="5">
        <f t="shared" si="20"/>
        <v>1.0808333333333333</v>
      </c>
      <c r="B341">
        <v>339</v>
      </c>
      <c r="C341" s="3" t="s">
        <v>340</v>
      </c>
      <c r="D341" s="3" t="s">
        <v>4449</v>
      </c>
      <c r="E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 s="22">
        <f t="shared" si="21"/>
        <v>42615.833333333336</v>
      </c>
      <c r="L341">
        <v>1427739268</v>
      </c>
      <c r="M341" s="22">
        <f t="shared" si="22"/>
        <v>42559.547337962962</v>
      </c>
      <c r="N341" s="22" t="s">
        <v>8673</v>
      </c>
      <c r="O341" s="24">
        <f t="shared" si="23"/>
        <v>2016</v>
      </c>
      <c r="P341" t="b">
        <v>1</v>
      </c>
      <c r="Q341">
        <v>89</v>
      </c>
      <c r="R341" t="b">
        <v>1</v>
      </c>
      <c r="S341" t="s">
        <v>8269</v>
      </c>
      <c r="T341" s="7">
        <f>F341/Q341</f>
        <v>72.865168539325836</v>
      </c>
      <c r="U341" t="s">
        <v>8308</v>
      </c>
      <c r="V341" t="s">
        <v>8313</v>
      </c>
    </row>
    <row r="342" spans="1:22" ht="43.2">
      <c r="A342" s="5">
        <f t="shared" si="20"/>
        <v>1.2502285714285715</v>
      </c>
      <c r="B342">
        <v>340</v>
      </c>
      <c r="C342" s="3" t="s">
        <v>341</v>
      </c>
      <c r="D342" s="3" t="s">
        <v>4450</v>
      </c>
      <c r="E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 s="22">
        <f t="shared" si="21"/>
        <v>42123.551712962959</v>
      </c>
      <c r="L342">
        <v>1486397007</v>
      </c>
      <c r="M342" s="22">
        <f t="shared" si="22"/>
        <v>42093.551712962959</v>
      </c>
      <c r="N342" s="22" t="s">
        <v>8674</v>
      </c>
      <c r="O342" s="24">
        <f t="shared" si="23"/>
        <v>2015</v>
      </c>
      <c r="P342" t="b">
        <v>1</v>
      </c>
      <c r="Q342">
        <v>299</v>
      </c>
      <c r="R342" t="b">
        <v>1</v>
      </c>
      <c r="S342" t="s">
        <v>8269</v>
      </c>
      <c r="T342" s="7">
        <f>F342/Q342</f>
        <v>146.34782608695653</v>
      </c>
      <c r="U342" t="s">
        <v>8308</v>
      </c>
      <c r="V342" t="s">
        <v>8313</v>
      </c>
    </row>
    <row r="343" spans="1:22" ht="43.2">
      <c r="A343" s="5">
        <f t="shared" si="20"/>
        <v>1.0671428571428572</v>
      </c>
      <c r="B343">
        <v>341</v>
      </c>
      <c r="C343" s="3" t="s">
        <v>342</v>
      </c>
      <c r="D343" s="3" t="s">
        <v>4451</v>
      </c>
      <c r="E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 s="22">
        <f t="shared" si="21"/>
        <v>42802.666666666664</v>
      </c>
      <c r="L343">
        <v>1410555998</v>
      </c>
      <c r="M343" s="22">
        <f t="shared" si="22"/>
        <v>42772.460729166669</v>
      </c>
      <c r="N343" s="22" t="s">
        <v>8675</v>
      </c>
      <c r="O343" s="24">
        <f t="shared" si="23"/>
        <v>2017</v>
      </c>
      <c r="P343" t="b">
        <v>1</v>
      </c>
      <c r="Q343">
        <v>55</v>
      </c>
      <c r="R343" t="b">
        <v>1</v>
      </c>
      <c r="S343" t="s">
        <v>8269</v>
      </c>
      <c r="T343" s="7">
        <f>F343/Q343</f>
        <v>67.909090909090907</v>
      </c>
      <c r="U343" t="s">
        <v>8308</v>
      </c>
      <c r="V343" t="s">
        <v>8313</v>
      </c>
    </row>
    <row r="344" spans="1:22" ht="28.8">
      <c r="A344" s="5">
        <f t="shared" si="20"/>
        <v>1.0036639999999999</v>
      </c>
      <c r="B344">
        <v>342</v>
      </c>
      <c r="C344" s="3" t="s">
        <v>343</v>
      </c>
      <c r="D344" s="3" t="s">
        <v>4452</v>
      </c>
      <c r="E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 s="22">
        <f t="shared" si="21"/>
        <v>41912.957638888889</v>
      </c>
      <c r="L344">
        <v>1459363465</v>
      </c>
      <c r="M344" s="22">
        <f t="shared" si="22"/>
        <v>41894.671273148146</v>
      </c>
      <c r="N344" s="22" t="s">
        <v>8676</v>
      </c>
      <c r="O344" s="24">
        <f t="shared" si="23"/>
        <v>2014</v>
      </c>
      <c r="P344" t="b">
        <v>1</v>
      </c>
      <c r="Q344">
        <v>325</v>
      </c>
      <c r="R344" t="b">
        <v>1</v>
      </c>
      <c r="S344" t="s">
        <v>8269</v>
      </c>
      <c r="T344" s="7">
        <f>F344/Q344</f>
        <v>169.85083076923075</v>
      </c>
      <c r="U344" t="s">
        <v>8308</v>
      </c>
      <c r="V344" t="s">
        <v>8313</v>
      </c>
    </row>
    <row r="345" spans="1:22" ht="43.2">
      <c r="A345" s="5">
        <f t="shared" si="20"/>
        <v>1.0202863333333334</v>
      </c>
      <c r="B345">
        <v>343</v>
      </c>
      <c r="C345" s="3" t="s">
        <v>344</v>
      </c>
      <c r="D345" s="3" t="s">
        <v>4453</v>
      </c>
      <c r="E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 s="22">
        <f t="shared" si="21"/>
        <v>42489.572511574072</v>
      </c>
      <c r="L345">
        <v>1413308545</v>
      </c>
      <c r="M345" s="22">
        <f t="shared" si="22"/>
        <v>42459.572511574072</v>
      </c>
      <c r="N345" s="22" t="s">
        <v>8677</v>
      </c>
      <c r="O345" s="24">
        <f t="shared" si="23"/>
        <v>2016</v>
      </c>
      <c r="P345" t="b">
        <v>1</v>
      </c>
      <c r="Q345">
        <v>524</v>
      </c>
      <c r="R345" t="b">
        <v>1</v>
      </c>
      <c r="S345" t="s">
        <v>8269</v>
      </c>
      <c r="T345" s="7">
        <f>F345/Q345</f>
        <v>58.413339694656486</v>
      </c>
      <c r="U345" t="s">
        <v>8308</v>
      </c>
      <c r="V345" t="s">
        <v>8313</v>
      </c>
    </row>
    <row r="346" spans="1:22" ht="43.2">
      <c r="A346" s="5">
        <f t="shared" si="20"/>
        <v>1.0208358208955224</v>
      </c>
      <c r="B346">
        <v>344</v>
      </c>
      <c r="C346" s="3" t="s">
        <v>345</v>
      </c>
      <c r="D346" s="3" t="s">
        <v>4454</v>
      </c>
      <c r="E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 s="22">
        <f t="shared" si="21"/>
        <v>41956.916666666664</v>
      </c>
      <c r="L346">
        <v>1429312694</v>
      </c>
      <c r="M346" s="22">
        <f t="shared" si="22"/>
        <v>41926.529456018514</v>
      </c>
      <c r="N346" s="22" t="s">
        <v>8678</v>
      </c>
      <c r="O346" s="24">
        <f t="shared" si="23"/>
        <v>2014</v>
      </c>
      <c r="P346" t="b">
        <v>1</v>
      </c>
      <c r="Q346">
        <v>285</v>
      </c>
      <c r="R346" t="b">
        <v>1</v>
      </c>
      <c r="S346" t="s">
        <v>8269</v>
      </c>
      <c r="T346" s="7">
        <f>F346/Q346</f>
        <v>119.99298245614035</v>
      </c>
      <c r="U346" t="s">
        <v>8308</v>
      </c>
      <c r="V346" t="s">
        <v>8313</v>
      </c>
    </row>
    <row r="347" spans="1:22" ht="43.2">
      <c r="A347" s="5">
        <f t="shared" si="20"/>
        <v>1.2327586206896552</v>
      </c>
      <c r="B347">
        <v>345</v>
      </c>
      <c r="C347" s="3" t="s">
        <v>346</v>
      </c>
      <c r="D347" s="3" t="s">
        <v>4455</v>
      </c>
      <c r="E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 s="22">
        <f t="shared" si="21"/>
        <v>42155.888888888883</v>
      </c>
      <c r="L347">
        <v>1429569590</v>
      </c>
      <c r="M347" s="22">
        <f t="shared" si="22"/>
        <v>42111.762662037036</v>
      </c>
      <c r="N347" s="22" t="s">
        <v>8679</v>
      </c>
      <c r="O347" s="24">
        <f t="shared" si="23"/>
        <v>2015</v>
      </c>
      <c r="P347" t="b">
        <v>1</v>
      </c>
      <c r="Q347">
        <v>179</v>
      </c>
      <c r="R347" t="b">
        <v>1</v>
      </c>
      <c r="S347" t="s">
        <v>8269</v>
      </c>
      <c r="T347" s="7">
        <f>F347/Q347</f>
        <v>99.860335195530723</v>
      </c>
      <c r="U347" t="s">
        <v>8308</v>
      </c>
      <c r="V347" t="s">
        <v>8313</v>
      </c>
    </row>
    <row r="348" spans="1:22" ht="43.2">
      <c r="A348" s="5">
        <f t="shared" si="20"/>
        <v>1.7028880000000002</v>
      </c>
      <c r="B348">
        <v>346</v>
      </c>
      <c r="C348" s="3" t="s">
        <v>347</v>
      </c>
      <c r="D348" s="3" t="s">
        <v>4456</v>
      </c>
      <c r="E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 s="22">
        <f t="shared" si="21"/>
        <v>42144.735995370364</v>
      </c>
      <c r="L348">
        <v>1442232021</v>
      </c>
      <c r="M348" s="22">
        <f t="shared" si="22"/>
        <v>42114.735995370364</v>
      </c>
      <c r="N348" s="22" t="s">
        <v>8490</v>
      </c>
      <c r="O348" s="24">
        <f t="shared" si="23"/>
        <v>2015</v>
      </c>
      <c r="P348" t="b">
        <v>1</v>
      </c>
      <c r="Q348">
        <v>188</v>
      </c>
      <c r="R348" t="b">
        <v>1</v>
      </c>
      <c r="S348" t="s">
        <v>8269</v>
      </c>
      <c r="T348" s="7">
        <f>F348/Q348</f>
        <v>90.579148936170213</v>
      </c>
      <c r="U348" t="s">
        <v>8308</v>
      </c>
      <c r="V348" t="s">
        <v>8313</v>
      </c>
    </row>
    <row r="349" spans="1:22" ht="43.2">
      <c r="A349" s="5">
        <f t="shared" si="20"/>
        <v>1.1159049999999999</v>
      </c>
      <c r="B349">
        <v>347</v>
      </c>
      <c r="C349" s="3" t="s">
        <v>348</v>
      </c>
      <c r="D349" s="3" t="s">
        <v>4457</v>
      </c>
      <c r="E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 s="22">
        <f t="shared" si="21"/>
        <v>42291.291909722218</v>
      </c>
      <c r="L349">
        <v>1444910009</v>
      </c>
      <c r="M349" s="22">
        <f t="shared" si="22"/>
        <v>42261.291909722218</v>
      </c>
      <c r="N349" s="22" t="s">
        <v>8680</v>
      </c>
      <c r="O349" s="24">
        <f t="shared" si="23"/>
        <v>2015</v>
      </c>
      <c r="P349" t="b">
        <v>1</v>
      </c>
      <c r="Q349">
        <v>379</v>
      </c>
      <c r="R349" t="b">
        <v>1</v>
      </c>
      <c r="S349" t="s">
        <v>8269</v>
      </c>
      <c r="T349" s="7">
        <f>F349/Q349</f>
        <v>117.77361477572559</v>
      </c>
      <c r="U349" t="s">
        <v>8308</v>
      </c>
      <c r="V349" t="s">
        <v>8313</v>
      </c>
    </row>
    <row r="350" spans="1:22" ht="43.2">
      <c r="A350" s="5">
        <f t="shared" si="20"/>
        <v>1.03</v>
      </c>
      <c r="B350">
        <v>348</v>
      </c>
      <c r="C350" s="3" t="s">
        <v>349</v>
      </c>
      <c r="D350" s="3" t="s">
        <v>4458</v>
      </c>
      <c r="E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 s="22">
        <f t="shared" si="21"/>
        <v>42322.32880787037</v>
      </c>
      <c r="L350">
        <v>1437573916</v>
      </c>
      <c r="M350" s="22">
        <f t="shared" si="22"/>
        <v>42292.287141203698</v>
      </c>
      <c r="N350" s="22" t="s">
        <v>8681</v>
      </c>
      <c r="O350" s="24">
        <f t="shared" si="23"/>
        <v>2015</v>
      </c>
      <c r="P350" t="b">
        <v>1</v>
      </c>
      <c r="Q350">
        <v>119</v>
      </c>
      <c r="R350" t="b">
        <v>1</v>
      </c>
      <c r="S350" t="s">
        <v>8269</v>
      </c>
      <c r="T350" s="7">
        <f>F350/Q350</f>
        <v>86.554621848739501</v>
      </c>
      <c r="U350" t="s">
        <v>8308</v>
      </c>
      <c r="V350" t="s">
        <v>8313</v>
      </c>
    </row>
    <row r="351" spans="1:22" ht="43.2">
      <c r="A351" s="5">
        <f t="shared" si="20"/>
        <v>1.0663570159857905</v>
      </c>
      <c r="B351">
        <v>349</v>
      </c>
      <c r="C351" s="3" t="s">
        <v>350</v>
      </c>
      <c r="D351" s="3" t="s">
        <v>4459</v>
      </c>
      <c r="E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 s="22">
        <f t="shared" si="21"/>
        <v>42237.378657407404</v>
      </c>
      <c r="L351">
        <v>1485345508</v>
      </c>
      <c r="M351" s="22">
        <f t="shared" si="22"/>
        <v>42207.378657407404</v>
      </c>
      <c r="N351" s="22" t="s">
        <v>8682</v>
      </c>
      <c r="O351" s="24">
        <f t="shared" si="23"/>
        <v>2015</v>
      </c>
      <c r="P351" t="b">
        <v>1</v>
      </c>
      <c r="Q351">
        <v>167</v>
      </c>
      <c r="R351" t="b">
        <v>1</v>
      </c>
      <c r="S351" t="s">
        <v>8269</v>
      </c>
      <c r="T351" s="7">
        <f>F351/Q351</f>
        <v>71.899281437125751</v>
      </c>
      <c r="U351" t="s">
        <v>8308</v>
      </c>
      <c r="V351" t="s">
        <v>8313</v>
      </c>
    </row>
    <row r="352" spans="1:22" ht="43.2">
      <c r="A352" s="5">
        <f t="shared" si="20"/>
        <v>1.1476</v>
      </c>
      <c r="B352">
        <v>350</v>
      </c>
      <c r="C352" s="3" t="s">
        <v>351</v>
      </c>
      <c r="D352" s="3" t="s">
        <v>4460</v>
      </c>
      <c r="E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 s="22">
        <f t="shared" si="21"/>
        <v>42790.290601851848</v>
      </c>
      <c r="L352">
        <v>1470274509</v>
      </c>
      <c r="M352" s="22">
        <f t="shared" si="22"/>
        <v>42760.290601851848</v>
      </c>
      <c r="N352" s="22" t="s">
        <v>8683</v>
      </c>
      <c r="O352" s="24">
        <f t="shared" si="23"/>
        <v>2017</v>
      </c>
      <c r="P352" t="b">
        <v>1</v>
      </c>
      <c r="Q352">
        <v>221</v>
      </c>
      <c r="R352" t="b">
        <v>1</v>
      </c>
      <c r="S352" t="s">
        <v>8269</v>
      </c>
      <c r="T352" s="7">
        <f>F352/Q352</f>
        <v>129.81900452488688</v>
      </c>
      <c r="U352" t="s">
        <v>8308</v>
      </c>
      <c r="V352" t="s">
        <v>8313</v>
      </c>
    </row>
    <row r="353" spans="1:22" ht="43.2">
      <c r="A353" s="5">
        <f t="shared" si="20"/>
        <v>1.2734117647058822</v>
      </c>
      <c r="B353">
        <v>351</v>
      </c>
      <c r="C353" s="3" t="s">
        <v>352</v>
      </c>
      <c r="D353" s="3" t="s">
        <v>4461</v>
      </c>
      <c r="E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 s="22">
        <f t="shared" si="21"/>
        <v>42623.957638888889</v>
      </c>
      <c r="L353">
        <v>1456614554</v>
      </c>
      <c r="M353" s="22">
        <f t="shared" si="22"/>
        <v>42585.857743055552</v>
      </c>
      <c r="N353" s="22" t="s">
        <v>8684</v>
      </c>
      <c r="O353" s="24">
        <f t="shared" si="23"/>
        <v>2016</v>
      </c>
      <c r="P353" t="b">
        <v>1</v>
      </c>
      <c r="Q353">
        <v>964</v>
      </c>
      <c r="R353" t="b">
        <v>1</v>
      </c>
      <c r="S353" t="s">
        <v>8269</v>
      </c>
      <c r="T353" s="7">
        <f>F353/Q353</f>
        <v>44.912863070539416</v>
      </c>
      <c r="U353" t="s">
        <v>8308</v>
      </c>
      <c r="V353" t="s">
        <v>8313</v>
      </c>
    </row>
    <row r="354" spans="1:22" ht="43.2">
      <c r="A354" s="5">
        <f t="shared" si="20"/>
        <v>1.1656</v>
      </c>
      <c r="B354">
        <v>352</v>
      </c>
      <c r="C354" s="3" t="s">
        <v>353</v>
      </c>
      <c r="D354" s="3" t="s">
        <v>4462</v>
      </c>
      <c r="E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 s="22">
        <f t="shared" si="21"/>
        <v>42467.714745370373</v>
      </c>
      <c r="L354">
        <v>1410148868</v>
      </c>
      <c r="M354" s="22">
        <f t="shared" si="22"/>
        <v>42427.75641203703</v>
      </c>
      <c r="N354" s="22" t="s">
        <v>8685</v>
      </c>
      <c r="O354" s="24">
        <f t="shared" si="23"/>
        <v>2016</v>
      </c>
      <c r="P354" t="b">
        <v>1</v>
      </c>
      <c r="Q354">
        <v>286</v>
      </c>
      <c r="R354" t="b">
        <v>1</v>
      </c>
      <c r="S354" t="s">
        <v>8269</v>
      </c>
      <c r="T354" s="7">
        <f>F354/Q354</f>
        <v>40.755244755244753</v>
      </c>
      <c r="U354" t="s">
        <v>8308</v>
      </c>
      <c r="V354" t="s">
        <v>8313</v>
      </c>
    </row>
    <row r="355" spans="1:22" ht="43.2">
      <c r="A355" s="5">
        <f t="shared" si="20"/>
        <v>1.0861819426615318</v>
      </c>
      <c r="B355">
        <v>353</v>
      </c>
      <c r="C355" s="3" t="s">
        <v>354</v>
      </c>
      <c r="D355" s="3" t="s">
        <v>4463</v>
      </c>
      <c r="E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 s="22">
        <f t="shared" si="21"/>
        <v>41919.959120370368</v>
      </c>
      <c r="L355">
        <v>1445367619</v>
      </c>
      <c r="M355" s="22">
        <f t="shared" si="22"/>
        <v>41889.959120370368</v>
      </c>
      <c r="N355" s="22" t="s">
        <v>8686</v>
      </c>
      <c r="O355" s="24">
        <f t="shared" si="23"/>
        <v>2014</v>
      </c>
      <c r="P355" t="b">
        <v>1</v>
      </c>
      <c r="Q355">
        <v>613</v>
      </c>
      <c r="R355" t="b">
        <v>1</v>
      </c>
      <c r="S355" t="s">
        <v>8269</v>
      </c>
      <c r="T355" s="7">
        <f>F355/Q355</f>
        <v>103.52394779771615</v>
      </c>
      <c r="U355" t="s">
        <v>8308</v>
      </c>
      <c r="V355" t="s">
        <v>8313</v>
      </c>
    </row>
    <row r="356" spans="1:22" ht="43.2">
      <c r="A356" s="5">
        <f t="shared" si="20"/>
        <v>1.0394285714285714</v>
      </c>
      <c r="B356">
        <v>354</v>
      </c>
      <c r="C356" s="3" t="s">
        <v>355</v>
      </c>
      <c r="D356" s="3" t="s">
        <v>4464</v>
      </c>
      <c r="E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 s="22">
        <f t="shared" si="21"/>
        <v>42327.625219907401</v>
      </c>
      <c r="L356">
        <v>1457553121</v>
      </c>
      <c r="M356" s="22">
        <f t="shared" si="22"/>
        <v>42297.583553240744</v>
      </c>
      <c r="N356" s="22" t="s">
        <v>8687</v>
      </c>
      <c r="O356" s="24">
        <f t="shared" si="23"/>
        <v>2015</v>
      </c>
      <c r="P356" t="b">
        <v>1</v>
      </c>
      <c r="Q356">
        <v>29</v>
      </c>
      <c r="R356" t="b">
        <v>1</v>
      </c>
      <c r="S356" t="s">
        <v>8269</v>
      </c>
      <c r="T356" s="7">
        <f>F356/Q356</f>
        <v>125.44827586206897</v>
      </c>
      <c r="U356" t="s">
        <v>8308</v>
      </c>
      <c r="V356" t="s">
        <v>8313</v>
      </c>
    </row>
    <row r="357" spans="1:22" ht="43.2">
      <c r="A357" s="5">
        <f t="shared" si="20"/>
        <v>1.1625714285714286</v>
      </c>
      <c r="B357">
        <v>355</v>
      </c>
      <c r="C357" s="3" t="s">
        <v>356</v>
      </c>
      <c r="D357" s="3" t="s">
        <v>4465</v>
      </c>
      <c r="E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 s="22">
        <f t="shared" si="21"/>
        <v>42468.577789351846</v>
      </c>
      <c r="L357">
        <v>1414738994</v>
      </c>
      <c r="M357" s="22">
        <f t="shared" si="22"/>
        <v>42438.619456018518</v>
      </c>
      <c r="N357" s="22" t="s">
        <v>8573</v>
      </c>
      <c r="O357" s="24">
        <f t="shared" si="23"/>
        <v>2016</v>
      </c>
      <c r="P357" t="b">
        <v>1</v>
      </c>
      <c r="Q357">
        <v>165</v>
      </c>
      <c r="R357" t="b">
        <v>1</v>
      </c>
      <c r="S357" t="s">
        <v>8269</v>
      </c>
      <c r="T357" s="7">
        <f>F357/Q357</f>
        <v>246.60606060606059</v>
      </c>
      <c r="U357" t="s">
        <v>8308</v>
      </c>
      <c r="V357" t="s">
        <v>8313</v>
      </c>
    </row>
    <row r="358" spans="1:22" ht="43.2">
      <c r="A358" s="5">
        <f t="shared" si="20"/>
        <v>1.0269239999999999</v>
      </c>
      <c r="B358">
        <v>356</v>
      </c>
      <c r="C358" s="3" t="s">
        <v>357</v>
      </c>
      <c r="D358" s="3" t="s">
        <v>4466</v>
      </c>
      <c r="E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 s="22">
        <f t="shared" si="21"/>
        <v>41974.127245370364</v>
      </c>
      <c r="L358">
        <v>1455563793</v>
      </c>
      <c r="M358" s="22">
        <f t="shared" si="22"/>
        <v>41943.0855787037</v>
      </c>
      <c r="N358" s="22" t="s">
        <v>8688</v>
      </c>
      <c r="O358" s="24">
        <f t="shared" si="23"/>
        <v>2014</v>
      </c>
      <c r="P358" t="b">
        <v>1</v>
      </c>
      <c r="Q358">
        <v>97</v>
      </c>
      <c r="R358" t="b">
        <v>1</v>
      </c>
      <c r="S358" t="s">
        <v>8269</v>
      </c>
      <c r="T358" s="7">
        <f>F358/Q358</f>
        <v>79.401340206185566</v>
      </c>
      <c r="U358" t="s">
        <v>8308</v>
      </c>
      <c r="V358" t="s">
        <v>8313</v>
      </c>
    </row>
    <row r="359" spans="1:22" ht="43.2">
      <c r="A359" s="5">
        <f t="shared" si="20"/>
        <v>1.74</v>
      </c>
      <c r="B359">
        <v>357</v>
      </c>
      <c r="C359" s="3" t="s">
        <v>358</v>
      </c>
      <c r="D359" s="3" t="s">
        <v>4467</v>
      </c>
      <c r="E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 s="22">
        <f t="shared" si="21"/>
        <v>42445.553159722222</v>
      </c>
      <c r="L359">
        <v>1426396797</v>
      </c>
      <c r="M359" s="22">
        <f t="shared" si="22"/>
        <v>42415.594826388886</v>
      </c>
      <c r="N359" s="22" t="s">
        <v>8689</v>
      </c>
      <c r="O359" s="24">
        <f t="shared" si="23"/>
        <v>2016</v>
      </c>
      <c r="P359" t="b">
        <v>1</v>
      </c>
      <c r="Q359">
        <v>303</v>
      </c>
      <c r="R359" t="b">
        <v>1</v>
      </c>
      <c r="S359" t="s">
        <v>8269</v>
      </c>
      <c r="T359" s="7">
        <f>F359/Q359</f>
        <v>86.138613861386133</v>
      </c>
      <c r="U359" t="s">
        <v>8308</v>
      </c>
      <c r="V359" t="s">
        <v>8313</v>
      </c>
    </row>
    <row r="360" spans="1:22" ht="43.2">
      <c r="A360" s="5">
        <f t="shared" si="20"/>
        <v>1.03088</v>
      </c>
      <c r="B360">
        <v>358</v>
      </c>
      <c r="C360" s="3" t="s">
        <v>359</v>
      </c>
      <c r="D360" s="3" t="s">
        <v>4468</v>
      </c>
      <c r="E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 s="22">
        <f t="shared" si="21"/>
        <v>42118.01385416666</v>
      </c>
      <c r="L360">
        <v>1463517521</v>
      </c>
      <c r="M360" s="22">
        <f t="shared" si="22"/>
        <v>42078.01385416666</v>
      </c>
      <c r="N360" s="22" t="s">
        <v>8690</v>
      </c>
      <c r="O360" s="24">
        <f t="shared" si="23"/>
        <v>2015</v>
      </c>
      <c r="P360" t="b">
        <v>1</v>
      </c>
      <c r="Q360">
        <v>267</v>
      </c>
      <c r="R360" t="b">
        <v>1</v>
      </c>
      <c r="S360" t="s">
        <v>8269</v>
      </c>
      <c r="T360" s="7">
        <f>F360/Q360</f>
        <v>193.04868913857678</v>
      </c>
      <c r="U360" t="s">
        <v>8308</v>
      </c>
      <c r="V360" t="s">
        <v>8313</v>
      </c>
    </row>
    <row r="361" spans="1:22" ht="43.2">
      <c r="A361" s="5">
        <f t="shared" si="20"/>
        <v>1.0485537190082646</v>
      </c>
      <c r="B361">
        <v>359</v>
      </c>
      <c r="C361" s="3" t="s">
        <v>360</v>
      </c>
      <c r="D361" s="3" t="s">
        <v>4469</v>
      </c>
      <c r="E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 s="22">
        <f t="shared" si="21"/>
        <v>42536.416666666664</v>
      </c>
      <c r="L361">
        <v>1414028490</v>
      </c>
      <c r="M361" s="22">
        <f t="shared" si="22"/>
        <v>42507.651863425919</v>
      </c>
      <c r="N361" s="22" t="s">
        <v>8669</v>
      </c>
      <c r="O361" s="24">
        <f t="shared" si="23"/>
        <v>2016</v>
      </c>
      <c r="P361" t="b">
        <v>1</v>
      </c>
      <c r="Q361">
        <v>302</v>
      </c>
      <c r="R361" t="b">
        <v>1</v>
      </c>
      <c r="S361" t="s">
        <v>8269</v>
      </c>
      <c r="T361" s="7">
        <f>F361/Q361</f>
        <v>84.023178807947019</v>
      </c>
      <c r="U361" t="s">
        <v>8308</v>
      </c>
      <c r="V361" t="s">
        <v>8313</v>
      </c>
    </row>
    <row r="362" spans="1:22" ht="43.2">
      <c r="A362" s="5">
        <f t="shared" si="20"/>
        <v>1.0137499999999999</v>
      </c>
      <c r="B362">
        <v>360</v>
      </c>
      <c r="C362" s="3" t="s">
        <v>361</v>
      </c>
      <c r="D362" s="3" t="s">
        <v>4470</v>
      </c>
      <c r="E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 s="22">
        <f t="shared" si="21"/>
        <v>41957.008333333331</v>
      </c>
      <c r="L362">
        <v>1433799180</v>
      </c>
      <c r="M362" s="22">
        <f t="shared" si="22"/>
        <v>41934.86215277778</v>
      </c>
      <c r="N362" s="22" t="s">
        <v>8691</v>
      </c>
      <c r="O362" s="24">
        <f t="shared" si="23"/>
        <v>2014</v>
      </c>
      <c r="P362" t="b">
        <v>0</v>
      </c>
      <c r="Q362">
        <v>87</v>
      </c>
      <c r="R362" t="b">
        <v>1</v>
      </c>
      <c r="S362" t="s">
        <v>8269</v>
      </c>
      <c r="T362" s="7">
        <f>F362/Q362</f>
        <v>139.82758620689654</v>
      </c>
      <c r="U362" t="s">
        <v>8308</v>
      </c>
      <c r="V362" t="s">
        <v>8313</v>
      </c>
    </row>
    <row r="363" spans="1:22" ht="43.2">
      <c r="A363" s="5">
        <f t="shared" si="20"/>
        <v>1.1107699999999998</v>
      </c>
      <c r="B363">
        <v>361</v>
      </c>
      <c r="C363" s="3" t="s">
        <v>362</v>
      </c>
      <c r="D363" s="3" t="s">
        <v>4471</v>
      </c>
      <c r="E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 s="22">
        <f t="shared" si="21"/>
        <v>42207.924305555549</v>
      </c>
      <c r="L363">
        <v>1414108906</v>
      </c>
      <c r="M363" s="22">
        <f t="shared" si="22"/>
        <v>42163.689583333333</v>
      </c>
      <c r="N363" s="22" t="s">
        <v>8692</v>
      </c>
      <c r="O363" s="24">
        <f t="shared" si="23"/>
        <v>2015</v>
      </c>
      <c r="P363" t="b">
        <v>0</v>
      </c>
      <c r="Q363">
        <v>354</v>
      </c>
      <c r="R363" t="b">
        <v>1</v>
      </c>
      <c r="S363" t="s">
        <v>8269</v>
      </c>
      <c r="T363" s="7">
        <f>F363/Q363</f>
        <v>109.82189265536722</v>
      </c>
      <c r="U363" t="s">
        <v>8308</v>
      </c>
      <c r="V363" t="s">
        <v>8313</v>
      </c>
    </row>
    <row r="364" spans="1:22" ht="57.6">
      <c r="A364" s="5">
        <f t="shared" si="20"/>
        <v>1.2415933781686497</v>
      </c>
      <c r="B364">
        <v>362</v>
      </c>
      <c r="C364" s="3" t="s">
        <v>363</v>
      </c>
      <c r="D364" s="3" t="s">
        <v>4472</v>
      </c>
      <c r="E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 s="22">
        <f t="shared" si="21"/>
        <v>41965.834560185183</v>
      </c>
      <c r="L364">
        <v>1405573391</v>
      </c>
      <c r="M364" s="22">
        <f t="shared" si="22"/>
        <v>41935.792893518512</v>
      </c>
      <c r="N364" s="22" t="s">
        <v>8693</v>
      </c>
      <c r="O364" s="24">
        <f t="shared" si="23"/>
        <v>2014</v>
      </c>
      <c r="P364" t="b">
        <v>0</v>
      </c>
      <c r="Q364">
        <v>86</v>
      </c>
      <c r="R364" t="b">
        <v>1</v>
      </c>
      <c r="S364" t="s">
        <v>8269</v>
      </c>
      <c r="T364" s="7">
        <f>F364/Q364</f>
        <v>139.53488372093022</v>
      </c>
      <c r="U364" t="s">
        <v>8308</v>
      </c>
      <c r="V364" t="s">
        <v>8313</v>
      </c>
    </row>
    <row r="365" spans="1:22" ht="57.6">
      <c r="A365" s="5">
        <f t="shared" si="20"/>
        <v>1.0133333333333334</v>
      </c>
      <c r="B365">
        <v>363</v>
      </c>
      <c r="C365" s="3" t="s">
        <v>364</v>
      </c>
      <c r="D365" s="3" t="s">
        <v>4473</v>
      </c>
      <c r="E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 s="22">
        <f t="shared" si="21"/>
        <v>41858.791666666664</v>
      </c>
      <c r="L365">
        <v>1268934736</v>
      </c>
      <c r="M365" s="22">
        <f t="shared" si="22"/>
        <v>41837.002210648148</v>
      </c>
      <c r="N365" s="22" t="s">
        <v>8694</v>
      </c>
      <c r="O365" s="24">
        <f t="shared" si="23"/>
        <v>2014</v>
      </c>
      <c r="P365" t="b">
        <v>0</v>
      </c>
      <c r="Q365">
        <v>26</v>
      </c>
      <c r="R365" t="b">
        <v>1</v>
      </c>
      <c r="S365" t="s">
        <v>8269</v>
      </c>
      <c r="T365" s="7">
        <f>F365/Q365</f>
        <v>347.84615384615387</v>
      </c>
      <c r="U365" t="s">
        <v>8308</v>
      </c>
      <c r="V365" t="s">
        <v>8313</v>
      </c>
    </row>
    <row r="366" spans="1:22" ht="43.2">
      <c r="A366" s="5">
        <f t="shared" si="20"/>
        <v>1.1016142857142857</v>
      </c>
      <c r="B366">
        <v>364</v>
      </c>
      <c r="C366" s="3" t="s">
        <v>365</v>
      </c>
      <c r="D366" s="3" t="s">
        <v>4474</v>
      </c>
      <c r="E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 s="22">
        <f t="shared" si="21"/>
        <v>40300.598611111105</v>
      </c>
      <c r="L366">
        <v>1400704672</v>
      </c>
      <c r="M366" s="22">
        <f t="shared" si="22"/>
        <v>40255.53629629629</v>
      </c>
      <c r="N366" s="22" t="s">
        <v>8695</v>
      </c>
      <c r="O366" s="24">
        <f t="shared" si="23"/>
        <v>2010</v>
      </c>
      <c r="P366" t="b">
        <v>0</v>
      </c>
      <c r="Q366">
        <v>113</v>
      </c>
      <c r="R366" t="b">
        <v>1</v>
      </c>
      <c r="S366" t="s">
        <v>8269</v>
      </c>
      <c r="T366" s="7">
        <f>F366/Q366</f>
        <v>68.24159292035398</v>
      </c>
      <c r="U366" t="s">
        <v>8308</v>
      </c>
      <c r="V366" t="s">
        <v>8313</v>
      </c>
    </row>
    <row r="367" spans="1:22" ht="43.2">
      <c r="A367" s="5">
        <f t="shared" si="20"/>
        <v>1.0397333333333334</v>
      </c>
      <c r="B367">
        <v>365</v>
      </c>
      <c r="C367" s="3" t="s">
        <v>366</v>
      </c>
      <c r="D367" s="3" t="s">
        <v>4475</v>
      </c>
      <c r="E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 s="22">
        <f t="shared" si="21"/>
        <v>41810.957638888889</v>
      </c>
      <c r="L367">
        <v>1391005999</v>
      </c>
      <c r="M367" s="22">
        <f t="shared" si="22"/>
        <v>41780.651296296295</v>
      </c>
      <c r="N367" s="22" t="s">
        <v>8696</v>
      </c>
      <c r="O367" s="24">
        <f t="shared" si="23"/>
        <v>2014</v>
      </c>
      <c r="P367" t="b">
        <v>0</v>
      </c>
      <c r="Q367">
        <v>65</v>
      </c>
      <c r="R367" t="b">
        <v>1</v>
      </c>
      <c r="S367" t="s">
        <v>8269</v>
      </c>
      <c r="T367" s="7">
        <f>F367/Q367</f>
        <v>239.93846153846152</v>
      </c>
      <c r="U367" t="s">
        <v>8308</v>
      </c>
      <c r="V367" t="s">
        <v>8313</v>
      </c>
    </row>
    <row r="368" spans="1:22" ht="43.2">
      <c r="A368" s="5">
        <f t="shared" si="20"/>
        <v>1.013157894736842</v>
      </c>
      <c r="B368">
        <v>366</v>
      </c>
      <c r="C368" s="3" t="s">
        <v>367</v>
      </c>
      <c r="D368" s="3" t="s">
        <v>4476</v>
      </c>
      <c r="E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 s="22">
        <f t="shared" si="21"/>
        <v>41698.398136574069</v>
      </c>
      <c r="L368">
        <v>1334948518</v>
      </c>
      <c r="M368" s="22">
        <f t="shared" si="22"/>
        <v>41668.398136574069</v>
      </c>
      <c r="N368" s="22" t="s">
        <v>8697</v>
      </c>
      <c r="O368" s="24">
        <f t="shared" si="23"/>
        <v>2014</v>
      </c>
      <c r="P368" t="b">
        <v>0</v>
      </c>
      <c r="Q368">
        <v>134</v>
      </c>
      <c r="R368" t="b">
        <v>1</v>
      </c>
      <c r="S368" t="s">
        <v>8269</v>
      </c>
      <c r="T368" s="7">
        <f>F368/Q368</f>
        <v>287.31343283582089</v>
      </c>
      <c r="U368" t="s">
        <v>8308</v>
      </c>
      <c r="V368" t="s">
        <v>8313</v>
      </c>
    </row>
    <row r="369" spans="1:22" ht="43.2">
      <c r="A369" s="5">
        <f t="shared" si="20"/>
        <v>1.033501</v>
      </c>
      <c r="B369">
        <v>367</v>
      </c>
      <c r="C369" s="3" t="s">
        <v>368</v>
      </c>
      <c r="D369" s="3" t="s">
        <v>4477</v>
      </c>
      <c r="E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 s="22">
        <f t="shared" si="21"/>
        <v>41049.584699074076</v>
      </c>
      <c r="L369">
        <v>1363960278</v>
      </c>
      <c r="M369" s="22">
        <f t="shared" si="22"/>
        <v>41019.584699074076</v>
      </c>
      <c r="N369" s="22" t="s">
        <v>8698</v>
      </c>
      <c r="O369" s="24">
        <f t="shared" si="23"/>
        <v>2012</v>
      </c>
      <c r="P369" t="b">
        <v>0</v>
      </c>
      <c r="Q369">
        <v>119</v>
      </c>
      <c r="R369" t="b">
        <v>1</v>
      </c>
      <c r="S369" t="s">
        <v>8269</v>
      </c>
      <c r="T369" s="7">
        <f>F369/Q369</f>
        <v>86.84882352941176</v>
      </c>
      <c r="U369" t="s">
        <v>8308</v>
      </c>
      <c r="V369" t="s">
        <v>8313</v>
      </c>
    </row>
    <row r="370" spans="1:22" ht="43.2">
      <c r="A370" s="5">
        <f t="shared" si="20"/>
        <v>1.04112</v>
      </c>
      <c r="B370">
        <v>368</v>
      </c>
      <c r="C370" s="3" t="s">
        <v>369</v>
      </c>
      <c r="D370" s="3" t="s">
        <v>4478</v>
      </c>
      <c r="E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 s="22">
        <f t="shared" si="21"/>
        <v>41394.999305555553</v>
      </c>
      <c r="L370">
        <v>1423405922</v>
      </c>
      <c r="M370" s="22">
        <f t="shared" si="22"/>
        <v>41355.368958333333</v>
      </c>
      <c r="N370" s="22" t="s">
        <v>8699</v>
      </c>
      <c r="O370" s="24">
        <f t="shared" si="23"/>
        <v>2013</v>
      </c>
      <c r="P370" t="b">
        <v>0</v>
      </c>
      <c r="Q370">
        <v>159</v>
      </c>
      <c r="R370" t="b">
        <v>1</v>
      </c>
      <c r="S370" t="s">
        <v>8269</v>
      </c>
      <c r="T370" s="7">
        <f>F370/Q370</f>
        <v>81.84905660377359</v>
      </c>
      <c r="U370" t="s">
        <v>8308</v>
      </c>
      <c r="V370" t="s">
        <v>8313</v>
      </c>
    </row>
    <row r="371" spans="1:22" ht="43.2">
      <c r="A371" s="5">
        <f t="shared" si="20"/>
        <v>1.1015569230769231</v>
      </c>
      <c r="B371">
        <v>369</v>
      </c>
      <c r="C371" s="3" t="s">
        <v>370</v>
      </c>
      <c r="D371" s="3" t="s">
        <v>4479</v>
      </c>
      <c r="E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 s="22">
        <f t="shared" si="21"/>
        <v>42078.355578703697</v>
      </c>
      <c r="L371">
        <v>1324041269</v>
      </c>
      <c r="M371" s="22">
        <f t="shared" si="22"/>
        <v>42043.397245370368</v>
      </c>
      <c r="N371" s="22" t="s">
        <v>8700</v>
      </c>
      <c r="O371" s="24">
        <f t="shared" si="23"/>
        <v>2015</v>
      </c>
      <c r="P371" t="b">
        <v>0</v>
      </c>
      <c r="Q371">
        <v>167</v>
      </c>
      <c r="R371" t="b">
        <v>1</v>
      </c>
      <c r="S371" t="s">
        <v>8269</v>
      </c>
      <c r="T371" s="7">
        <f>F371/Q371</f>
        <v>42.874970059880241</v>
      </c>
      <c r="U371" t="s">
        <v>8308</v>
      </c>
      <c r="V371" t="s">
        <v>8313</v>
      </c>
    </row>
    <row r="372" spans="1:22" ht="43.2">
      <c r="A372" s="5">
        <f t="shared" si="20"/>
        <v>1.2202</v>
      </c>
      <c r="B372">
        <v>370</v>
      </c>
      <c r="C372" s="3" t="s">
        <v>371</v>
      </c>
      <c r="D372" s="3" t="s">
        <v>4480</v>
      </c>
      <c r="E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 s="22">
        <f t="shared" si="21"/>
        <v>40923.3433912037</v>
      </c>
      <c r="L372">
        <v>1481137500</v>
      </c>
      <c r="M372" s="22">
        <f t="shared" si="22"/>
        <v>40893.3433912037</v>
      </c>
      <c r="N372" s="22" t="s">
        <v>8701</v>
      </c>
      <c r="O372" s="24">
        <f t="shared" si="23"/>
        <v>2011</v>
      </c>
      <c r="P372" t="b">
        <v>0</v>
      </c>
      <c r="Q372">
        <v>43</v>
      </c>
      <c r="R372" t="b">
        <v>1</v>
      </c>
      <c r="S372" t="s">
        <v>8269</v>
      </c>
      <c r="T372" s="7">
        <f>F372/Q372</f>
        <v>709.41860465116281</v>
      </c>
      <c r="U372" t="s">
        <v>8308</v>
      </c>
      <c r="V372" t="s">
        <v>8313</v>
      </c>
    </row>
    <row r="373" spans="1:22" ht="43.2">
      <c r="A373" s="5">
        <f t="shared" si="20"/>
        <v>1.1416866666666667</v>
      </c>
      <c r="B373">
        <v>371</v>
      </c>
      <c r="C373" s="3" t="s">
        <v>372</v>
      </c>
      <c r="D373" s="3" t="s">
        <v>4481</v>
      </c>
      <c r="E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 s="22">
        <f t="shared" si="21"/>
        <v>42741.586805555555</v>
      </c>
      <c r="L373">
        <v>1355855139</v>
      </c>
      <c r="M373" s="22">
        <f t="shared" si="22"/>
        <v>42711.586805555555</v>
      </c>
      <c r="N373" s="22" t="s">
        <v>8538</v>
      </c>
      <c r="O373" s="24">
        <f t="shared" si="23"/>
        <v>2016</v>
      </c>
      <c r="P373" t="b">
        <v>0</v>
      </c>
      <c r="Q373">
        <v>1062</v>
      </c>
      <c r="R373" t="b">
        <v>1</v>
      </c>
      <c r="S373" t="s">
        <v>8269</v>
      </c>
      <c r="T373" s="7">
        <f>F373/Q373</f>
        <v>161.25517890772127</v>
      </c>
      <c r="U373" t="s">
        <v>8308</v>
      </c>
      <c r="V373" t="s">
        <v>8313</v>
      </c>
    </row>
    <row r="374" spans="1:22" ht="28.8">
      <c r="A374" s="5">
        <f t="shared" si="20"/>
        <v>1.2533333333333334</v>
      </c>
      <c r="B374">
        <v>372</v>
      </c>
      <c r="C374" s="3" t="s">
        <v>373</v>
      </c>
      <c r="D374" s="3" t="s">
        <v>4482</v>
      </c>
      <c r="E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 s="22">
        <f t="shared" si="21"/>
        <v>41306.559479166666</v>
      </c>
      <c r="L374">
        <v>1456408244</v>
      </c>
      <c r="M374" s="22">
        <f t="shared" si="22"/>
        <v>41261.559479166666</v>
      </c>
      <c r="N374" s="22" t="s">
        <v>8702</v>
      </c>
      <c r="O374" s="24">
        <f t="shared" si="23"/>
        <v>2012</v>
      </c>
      <c r="P374" t="b">
        <v>0</v>
      </c>
      <c r="Q374">
        <v>9</v>
      </c>
      <c r="R374" t="b">
        <v>1</v>
      </c>
      <c r="S374" t="s">
        <v>8269</v>
      </c>
      <c r="T374" s="7">
        <f>F374/Q374</f>
        <v>41.777777777777779</v>
      </c>
      <c r="U374" t="s">
        <v>8308</v>
      </c>
      <c r="V374" t="s">
        <v>8313</v>
      </c>
    </row>
    <row r="375" spans="1:22" ht="43.2">
      <c r="A375" s="5">
        <f t="shared" si="20"/>
        <v>1.0666666666666667</v>
      </c>
      <c r="B375">
        <v>373</v>
      </c>
      <c r="C375" s="3" t="s">
        <v>374</v>
      </c>
      <c r="D375" s="3" t="s">
        <v>4483</v>
      </c>
      <c r="E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 s="22">
        <f t="shared" si="21"/>
        <v>42465.458333333336</v>
      </c>
      <c r="L375">
        <v>1340056398</v>
      </c>
      <c r="M375" s="22">
        <f t="shared" si="22"/>
        <v>42425.368564814817</v>
      </c>
      <c r="N375" s="22" t="s">
        <v>8703</v>
      </c>
      <c r="O375" s="24">
        <f t="shared" si="23"/>
        <v>2016</v>
      </c>
      <c r="P375" t="b">
        <v>0</v>
      </c>
      <c r="Q375">
        <v>89</v>
      </c>
      <c r="R375" t="b">
        <v>1</v>
      </c>
      <c r="S375" t="s">
        <v>8269</v>
      </c>
      <c r="T375" s="7">
        <f>F375/Q375</f>
        <v>89.887640449438209</v>
      </c>
      <c r="U375" t="s">
        <v>8308</v>
      </c>
      <c r="V375" t="s">
        <v>8313</v>
      </c>
    </row>
    <row r="376" spans="1:22" ht="43.2">
      <c r="A376" s="5">
        <f t="shared" si="20"/>
        <v>1.3065</v>
      </c>
      <c r="B376">
        <v>374</v>
      </c>
      <c r="C376" s="3" t="s">
        <v>375</v>
      </c>
      <c r="D376" s="3" t="s">
        <v>4484</v>
      </c>
      <c r="E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 s="22">
        <f t="shared" si="21"/>
        <v>41108.703680555554</v>
      </c>
      <c r="L376">
        <v>1312320031</v>
      </c>
      <c r="M376" s="22">
        <f t="shared" si="22"/>
        <v>41078.703680555554</v>
      </c>
      <c r="N376" s="22" t="s">
        <v>8704</v>
      </c>
      <c r="O376" s="24">
        <f t="shared" si="23"/>
        <v>2012</v>
      </c>
      <c r="P376" t="b">
        <v>0</v>
      </c>
      <c r="Q376">
        <v>174</v>
      </c>
      <c r="R376" t="b">
        <v>1</v>
      </c>
      <c r="S376" t="s">
        <v>8269</v>
      </c>
      <c r="T376" s="7">
        <f>F376/Q376</f>
        <v>45.051724137931032</v>
      </c>
      <c r="U376" t="s">
        <v>8308</v>
      </c>
      <c r="V376" t="s">
        <v>8313</v>
      </c>
    </row>
    <row r="377" spans="1:22" ht="43.2">
      <c r="A377" s="5">
        <f t="shared" si="20"/>
        <v>1.2</v>
      </c>
      <c r="B377">
        <v>375</v>
      </c>
      <c r="C377" s="3" t="s">
        <v>376</v>
      </c>
      <c r="D377" s="3" t="s">
        <v>4485</v>
      </c>
      <c r="E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 s="22">
        <f t="shared" si="21"/>
        <v>40802.680914351848</v>
      </c>
      <c r="L377">
        <v>1390088311</v>
      </c>
      <c r="M377" s="22">
        <f t="shared" si="22"/>
        <v>40757.680914351848</v>
      </c>
      <c r="N377" s="22" t="s">
        <v>8705</v>
      </c>
      <c r="O377" s="24">
        <f t="shared" si="23"/>
        <v>2011</v>
      </c>
      <c r="P377" t="b">
        <v>0</v>
      </c>
      <c r="Q377">
        <v>14</v>
      </c>
      <c r="R377" t="b">
        <v>1</v>
      </c>
      <c r="S377" t="s">
        <v>8269</v>
      </c>
      <c r="T377" s="7">
        <f>F377/Q377</f>
        <v>42.857142857142854</v>
      </c>
      <c r="U377" t="s">
        <v>8308</v>
      </c>
      <c r="V377" t="s">
        <v>8313</v>
      </c>
    </row>
    <row r="378" spans="1:22" ht="43.2">
      <c r="A378" s="5">
        <f t="shared" si="20"/>
        <v>1.0595918367346939</v>
      </c>
      <c r="B378">
        <v>376</v>
      </c>
      <c r="C378" s="3" t="s">
        <v>377</v>
      </c>
      <c r="D378" s="3" t="s">
        <v>4486</v>
      </c>
      <c r="E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 s="22">
        <f t="shared" si="21"/>
        <v>41699.512499999997</v>
      </c>
      <c r="L378">
        <v>1469443916</v>
      </c>
      <c r="M378" s="22">
        <f t="shared" si="22"/>
        <v>41657.77674768518</v>
      </c>
      <c r="N378" s="22" t="s">
        <v>8706</v>
      </c>
      <c r="O378" s="24">
        <f t="shared" si="23"/>
        <v>2014</v>
      </c>
      <c r="P378" t="b">
        <v>0</v>
      </c>
      <c r="Q378">
        <v>48</v>
      </c>
      <c r="R378" t="b">
        <v>1</v>
      </c>
      <c r="S378" t="s">
        <v>8269</v>
      </c>
      <c r="T378" s="7">
        <f>F378/Q378</f>
        <v>54.083333333333336</v>
      </c>
      <c r="U378" t="s">
        <v>8308</v>
      </c>
      <c r="V378" t="s">
        <v>8313</v>
      </c>
    </row>
    <row r="379" spans="1:22" ht="43.2">
      <c r="A379" s="5">
        <f t="shared" si="20"/>
        <v>1.1439999999999999</v>
      </c>
      <c r="B379">
        <v>377</v>
      </c>
      <c r="C379" s="3" t="s">
        <v>378</v>
      </c>
      <c r="D379" s="3" t="s">
        <v>4487</v>
      </c>
      <c r="E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 s="22">
        <f t="shared" si="21"/>
        <v>42607.244398148141</v>
      </c>
      <c r="L379">
        <v>1444888868</v>
      </c>
      <c r="M379" s="22">
        <f t="shared" si="22"/>
        <v>42576.244398148141</v>
      </c>
      <c r="N379" s="22" t="s">
        <v>8707</v>
      </c>
      <c r="O379" s="24">
        <f t="shared" si="23"/>
        <v>2016</v>
      </c>
      <c r="P379" t="b">
        <v>0</v>
      </c>
      <c r="Q379">
        <v>133</v>
      </c>
      <c r="R379" t="b">
        <v>1</v>
      </c>
      <c r="S379" t="s">
        <v>8269</v>
      </c>
      <c r="T379" s="7">
        <f>F379/Q379</f>
        <v>103.21804511278195</v>
      </c>
      <c r="U379" t="s">
        <v>8308</v>
      </c>
      <c r="V379" t="s">
        <v>8313</v>
      </c>
    </row>
    <row r="380" spans="1:22" ht="57.6">
      <c r="A380" s="5">
        <f t="shared" si="20"/>
        <v>1.1176666666666666</v>
      </c>
      <c r="B380">
        <v>378</v>
      </c>
      <c r="C380" s="3" t="s">
        <v>379</v>
      </c>
      <c r="D380" s="3" t="s">
        <v>4488</v>
      </c>
      <c r="E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 s="22">
        <f t="shared" si="21"/>
        <v>42322.084027777775</v>
      </c>
      <c r="L380">
        <v>1451655808</v>
      </c>
      <c r="M380" s="22">
        <f t="shared" si="22"/>
        <v>42292.042453703696</v>
      </c>
      <c r="N380" s="22" t="s">
        <v>8681</v>
      </c>
      <c r="O380" s="24">
        <f t="shared" si="23"/>
        <v>2015</v>
      </c>
      <c r="P380" t="b">
        <v>0</v>
      </c>
      <c r="Q380">
        <v>83</v>
      </c>
      <c r="R380" t="b">
        <v>1</v>
      </c>
      <c r="S380" t="s">
        <v>8269</v>
      </c>
      <c r="T380" s="7">
        <f>F380/Q380</f>
        <v>40.397590361445786</v>
      </c>
      <c r="U380" t="s">
        <v>8308</v>
      </c>
      <c r="V380" t="s">
        <v>8313</v>
      </c>
    </row>
    <row r="381" spans="1:22" ht="43.2">
      <c r="A381" s="5">
        <f t="shared" si="20"/>
        <v>1.1608000000000001</v>
      </c>
      <c r="B381">
        <v>379</v>
      </c>
      <c r="C381" s="3" t="s">
        <v>380</v>
      </c>
      <c r="D381" s="3" t="s">
        <v>4489</v>
      </c>
      <c r="E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 s="22">
        <f t="shared" si="21"/>
        <v>42394.786111111105</v>
      </c>
      <c r="L381">
        <v>1332174672</v>
      </c>
      <c r="M381" s="22">
        <f t="shared" si="22"/>
        <v>42370.363518518519</v>
      </c>
      <c r="N381" s="22" t="s">
        <v>8708</v>
      </c>
      <c r="O381" s="24">
        <f t="shared" si="23"/>
        <v>2016</v>
      </c>
      <c r="P381" t="b">
        <v>0</v>
      </c>
      <c r="Q381">
        <v>149</v>
      </c>
      <c r="R381" t="b">
        <v>1</v>
      </c>
      <c r="S381" t="s">
        <v>8269</v>
      </c>
      <c r="T381" s="7">
        <f>F381/Q381</f>
        <v>116.85906040268456</v>
      </c>
      <c r="U381" t="s">
        <v>8308</v>
      </c>
      <c r="V381" t="s">
        <v>8313</v>
      </c>
    </row>
    <row r="382" spans="1:22" ht="57.6">
      <c r="A382" s="5">
        <f t="shared" si="20"/>
        <v>1.415</v>
      </c>
      <c r="B382">
        <v>380</v>
      </c>
      <c r="C382" s="3" t="s">
        <v>381</v>
      </c>
      <c r="D382" s="3" t="s">
        <v>4490</v>
      </c>
      <c r="E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 s="22">
        <f t="shared" si="21"/>
        <v>41032.479999999996</v>
      </c>
      <c r="L382">
        <v>1451409392</v>
      </c>
      <c r="M382" s="22">
        <f t="shared" si="22"/>
        <v>40987.479999999996</v>
      </c>
      <c r="N382" s="22" t="s">
        <v>8472</v>
      </c>
      <c r="O382" s="24">
        <f t="shared" si="23"/>
        <v>2012</v>
      </c>
      <c r="P382" t="b">
        <v>0</v>
      </c>
      <c r="Q382">
        <v>49</v>
      </c>
      <c r="R382" t="b">
        <v>1</v>
      </c>
      <c r="S382" t="s">
        <v>8269</v>
      </c>
      <c r="T382" s="7">
        <f>F382/Q382</f>
        <v>115.51020408163265</v>
      </c>
      <c r="U382" t="s">
        <v>8308</v>
      </c>
      <c r="V382" t="s">
        <v>8313</v>
      </c>
    </row>
    <row r="383" spans="1:22" ht="43.2">
      <c r="A383" s="5">
        <f t="shared" si="20"/>
        <v>1.0472999999999999</v>
      </c>
      <c r="B383">
        <v>381</v>
      </c>
      <c r="C383" s="3" t="s">
        <v>382</v>
      </c>
      <c r="D383" s="3" t="s">
        <v>4491</v>
      </c>
      <c r="E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 s="22">
        <f t="shared" si="21"/>
        <v>42392.511481481481</v>
      </c>
      <c r="L383">
        <v>1340642717</v>
      </c>
      <c r="M383" s="22">
        <f t="shared" si="22"/>
        <v>42367.511481481481</v>
      </c>
      <c r="N383" s="22" t="s">
        <v>8709</v>
      </c>
      <c r="O383" s="24">
        <f t="shared" si="23"/>
        <v>2015</v>
      </c>
      <c r="P383" t="b">
        <v>0</v>
      </c>
      <c r="Q383">
        <v>251</v>
      </c>
      <c r="R383" t="b">
        <v>1</v>
      </c>
      <c r="S383" t="s">
        <v>8269</v>
      </c>
      <c r="T383" s="7">
        <f>F383/Q383</f>
        <v>104.31274900398407</v>
      </c>
      <c r="U383" t="s">
        <v>8308</v>
      </c>
      <c r="V383" t="s">
        <v>8313</v>
      </c>
    </row>
    <row r="384" spans="1:22" ht="57.6">
      <c r="A384" s="5">
        <f t="shared" si="20"/>
        <v>2.5583333333333331</v>
      </c>
      <c r="B384">
        <v>382</v>
      </c>
      <c r="C384" s="3" t="s">
        <v>383</v>
      </c>
      <c r="D384" s="3" t="s">
        <v>4492</v>
      </c>
      <c r="E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 s="22">
        <f t="shared" si="21"/>
        <v>41120</v>
      </c>
      <c r="L384">
        <v>1345741300</v>
      </c>
      <c r="M384" s="22">
        <f t="shared" si="22"/>
        <v>41085.48978009259</v>
      </c>
      <c r="N384" s="22" t="s">
        <v>8710</v>
      </c>
      <c r="O384" s="24">
        <f t="shared" si="23"/>
        <v>2012</v>
      </c>
      <c r="P384" t="b">
        <v>0</v>
      </c>
      <c r="Q384">
        <v>22</v>
      </c>
      <c r="R384" t="b">
        <v>1</v>
      </c>
      <c r="S384" t="s">
        <v>8269</v>
      </c>
      <c r="T384" s="7">
        <f>F384/Q384</f>
        <v>69.772727272727266</v>
      </c>
      <c r="U384" t="s">
        <v>8308</v>
      </c>
      <c r="V384" t="s">
        <v>8313</v>
      </c>
    </row>
    <row r="385" spans="1:22" ht="43.2">
      <c r="A385" s="5">
        <f t="shared" si="20"/>
        <v>2.0670670670670672</v>
      </c>
      <c r="B385">
        <v>383</v>
      </c>
      <c r="C385" s="3" t="s">
        <v>384</v>
      </c>
      <c r="D385" s="3" t="s">
        <v>4493</v>
      </c>
      <c r="E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 s="22">
        <f t="shared" si="21"/>
        <v>41158.501157407409</v>
      </c>
      <c r="L385">
        <v>1398480559</v>
      </c>
      <c r="M385" s="22">
        <f t="shared" si="22"/>
        <v>41144.501157407409</v>
      </c>
      <c r="N385" s="22" t="s">
        <v>8711</v>
      </c>
      <c r="O385" s="24">
        <f t="shared" si="23"/>
        <v>2012</v>
      </c>
      <c r="P385" t="b">
        <v>0</v>
      </c>
      <c r="Q385">
        <v>48</v>
      </c>
      <c r="R385" t="b">
        <v>1</v>
      </c>
      <c r="S385" t="s">
        <v>8269</v>
      </c>
      <c r="T385" s="7">
        <f>F385/Q385</f>
        <v>43.020833333333336</v>
      </c>
      <c r="U385" t="s">
        <v>8308</v>
      </c>
      <c r="V385" t="s">
        <v>8313</v>
      </c>
    </row>
    <row r="386" spans="1:22" ht="43.2">
      <c r="A386" s="5">
        <f t="shared" si="20"/>
        <v>1.1210500000000001</v>
      </c>
      <c r="B386">
        <v>384</v>
      </c>
      <c r="C386" s="3" t="s">
        <v>385</v>
      </c>
      <c r="D386" s="3" t="s">
        <v>4494</v>
      </c>
      <c r="E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 s="22">
        <f t="shared" si="21"/>
        <v>41777.90924768518</v>
      </c>
      <c r="L386">
        <v>1417977947</v>
      </c>
      <c r="M386" s="22">
        <f t="shared" si="22"/>
        <v>41754.90924768518</v>
      </c>
      <c r="N386" s="22" t="s">
        <v>8712</v>
      </c>
      <c r="O386" s="24">
        <f t="shared" si="23"/>
        <v>2014</v>
      </c>
      <c r="P386" t="b">
        <v>0</v>
      </c>
      <c r="Q386">
        <v>383</v>
      </c>
      <c r="R386" t="b">
        <v>1</v>
      </c>
      <c r="S386" t="s">
        <v>8269</v>
      </c>
      <c r="T386" s="7">
        <f>F386/Q386</f>
        <v>58.540469973890339</v>
      </c>
      <c r="U386" t="s">
        <v>8308</v>
      </c>
      <c r="V386" t="s">
        <v>8313</v>
      </c>
    </row>
    <row r="387" spans="1:22" ht="43.2">
      <c r="A387" s="5">
        <f t="shared" ref="A387:A450" si="24">F387/E387</f>
        <v>1.05982</v>
      </c>
      <c r="B387">
        <v>385</v>
      </c>
      <c r="C387" s="3" t="s">
        <v>386</v>
      </c>
      <c r="D387" s="3" t="s">
        <v>4495</v>
      </c>
      <c r="E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 s="22">
        <f t="shared" ref="K387:K450" si="25">(J386/86400)+25569+(-5/24)</f>
        <v>42010.573460648149</v>
      </c>
      <c r="L387">
        <v>1413986501</v>
      </c>
      <c r="M387" s="22">
        <f t="shared" ref="M387:M450" si="26">(L386/86400)+25569+(-5/24)</f>
        <v>41980.573460648149</v>
      </c>
      <c r="N387" s="22" t="s">
        <v>8713</v>
      </c>
      <c r="O387" s="24">
        <f t="shared" si="23"/>
        <v>2014</v>
      </c>
      <c r="P387" t="b">
        <v>0</v>
      </c>
      <c r="Q387">
        <v>237</v>
      </c>
      <c r="R387" t="b">
        <v>1</v>
      </c>
      <c r="S387" t="s">
        <v>8269</v>
      </c>
      <c r="T387" s="7">
        <f>F387/Q387</f>
        <v>111.79535864978902</v>
      </c>
      <c r="U387" t="s">
        <v>8308</v>
      </c>
      <c r="V387" t="s">
        <v>8313</v>
      </c>
    </row>
    <row r="388" spans="1:22" ht="43.2">
      <c r="A388" s="5">
        <f t="shared" si="24"/>
        <v>1.0016666666666667</v>
      </c>
      <c r="B388">
        <v>386</v>
      </c>
      <c r="C388" s="3" t="s">
        <v>387</v>
      </c>
      <c r="D388" s="3" t="s">
        <v>4496</v>
      </c>
      <c r="E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 s="22">
        <f t="shared" si="25"/>
        <v>41964.41783564815</v>
      </c>
      <c r="L388">
        <v>1437950991</v>
      </c>
      <c r="M388" s="22">
        <f t="shared" si="26"/>
        <v>41934.376168981478</v>
      </c>
      <c r="N388" s="22" t="s">
        <v>8691</v>
      </c>
      <c r="O388" s="24">
        <f t="shared" ref="O388:O451" si="27">YEAR(N388)</f>
        <v>2014</v>
      </c>
      <c r="P388" t="b">
        <v>0</v>
      </c>
      <c r="Q388">
        <v>13</v>
      </c>
      <c r="R388" t="b">
        <v>1</v>
      </c>
      <c r="S388" t="s">
        <v>8269</v>
      </c>
      <c r="T388" s="7">
        <f>F388/Q388</f>
        <v>46.230769230769234</v>
      </c>
      <c r="U388" t="s">
        <v>8308</v>
      </c>
      <c r="V388" t="s">
        <v>8313</v>
      </c>
    </row>
    <row r="389" spans="1:22" ht="57.6">
      <c r="A389" s="5">
        <f t="shared" si="24"/>
        <v>2.1398947368421051</v>
      </c>
      <c r="B389">
        <v>387</v>
      </c>
      <c r="C389" s="3" t="s">
        <v>388</v>
      </c>
      <c r="D389" s="3" t="s">
        <v>4497</v>
      </c>
      <c r="E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 s="22">
        <f t="shared" si="25"/>
        <v>42226.742951388886</v>
      </c>
      <c r="L389">
        <v>1436976858</v>
      </c>
      <c r="M389" s="22">
        <f t="shared" si="26"/>
        <v>42211.742951388886</v>
      </c>
      <c r="N389" s="22" t="s">
        <v>8714</v>
      </c>
      <c r="O389" s="24">
        <f t="shared" si="27"/>
        <v>2015</v>
      </c>
      <c r="P389" t="b">
        <v>0</v>
      </c>
      <c r="Q389">
        <v>562</v>
      </c>
      <c r="R389" t="b">
        <v>1</v>
      </c>
      <c r="S389" t="s">
        <v>8269</v>
      </c>
      <c r="T389" s="7">
        <f>F389/Q389</f>
        <v>144.69039145907473</v>
      </c>
      <c r="U389" t="s">
        <v>8308</v>
      </c>
      <c r="V389" t="s">
        <v>8313</v>
      </c>
    </row>
    <row r="390" spans="1:22" ht="43.2">
      <c r="A390" s="5">
        <f t="shared" si="24"/>
        <v>1.2616000000000001</v>
      </c>
      <c r="B390">
        <v>388</v>
      </c>
      <c r="C390" s="3" t="s">
        <v>389</v>
      </c>
      <c r="D390" s="3" t="s">
        <v>4498</v>
      </c>
      <c r="E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 s="22">
        <f t="shared" si="25"/>
        <v>42231.041666666664</v>
      </c>
      <c r="L390">
        <v>1467078580</v>
      </c>
      <c r="M390" s="22">
        <f t="shared" si="26"/>
        <v>42200.468263888884</v>
      </c>
      <c r="N390" s="22" t="s">
        <v>8389</v>
      </c>
      <c r="O390" s="24">
        <f t="shared" si="27"/>
        <v>2015</v>
      </c>
      <c r="P390" t="b">
        <v>0</v>
      </c>
      <c r="Q390">
        <v>71</v>
      </c>
      <c r="R390" t="b">
        <v>1</v>
      </c>
      <c r="S390" t="s">
        <v>8269</v>
      </c>
      <c r="T390" s="7">
        <f>F390/Q390</f>
        <v>88.845070422535215</v>
      </c>
      <c r="U390" t="s">
        <v>8308</v>
      </c>
      <c r="V390" t="s">
        <v>8313</v>
      </c>
    </row>
    <row r="391" spans="1:22" ht="57.6">
      <c r="A391" s="5">
        <f t="shared" si="24"/>
        <v>1.8153547058823529</v>
      </c>
      <c r="B391">
        <v>389</v>
      </c>
      <c r="C391" s="3" t="s">
        <v>390</v>
      </c>
      <c r="D391" s="3" t="s">
        <v>4499</v>
      </c>
      <c r="E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 s="22">
        <f t="shared" si="25"/>
        <v>42578.86782407407</v>
      </c>
      <c r="L391">
        <v>1391477450</v>
      </c>
      <c r="M391" s="22">
        <f t="shared" si="26"/>
        <v>42548.86782407407</v>
      </c>
      <c r="N391" s="22" t="s">
        <v>8715</v>
      </c>
      <c r="O391" s="24">
        <f t="shared" si="27"/>
        <v>2016</v>
      </c>
      <c r="P391" t="b">
        <v>0</v>
      </c>
      <c r="Q391">
        <v>1510</v>
      </c>
      <c r="R391" t="b">
        <v>1</v>
      </c>
      <c r="S391" t="s">
        <v>8269</v>
      </c>
      <c r="T391" s="7">
        <f>F391/Q391</f>
        <v>81.75107284768211</v>
      </c>
      <c r="U391" t="s">
        <v>8308</v>
      </c>
      <c r="V391" t="s">
        <v>8313</v>
      </c>
    </row>
    <row r="392" spans="1:22" ht="43.2">
      <c r="A392" s="5">
        <f t="shared" si="24"/>
        <v>1</v>
      </c>
      <c r="B392">
        <v>390</v>
      </c>
      <c r="C392" s="3" t="s">
        <v>391</v>
      </c>
      <c r="D392" s="3" t="s">
        <v>4500</v>
      </c>
      <c r="E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 s="22">
        <f t="shared" si="25"/>
        <v>41705.749305555553</v>
      </c>
      <c r="L392">
        <v>1429318372</v>
      </c>
      <c r="M392" s="22">
        <f t="shared" si="26"/>
        <v>41673.854745370372</v>
      </c>
      <c r="N392" s="22" t="s">
        <v>8716</v>
      </c>
      <c r="O392" s="24">
        <f t="shared" si="27"/>
        <v>2014</v>
      </c>
      <c r="P392" t="b">
        <v>0</v>
      </c>
      <c r="Q392">
        <v>14</v>
      </c>
      <c r="R392" t="b">
        <v>1</v>
      </c>
      <c r="S392" t="s">
        <v>8269</v>
      </c>
      <c r="T392" s="7">
        <f>F392/Q392</f>
        <v>71.428571428571431</v>
      </c>
      <c r="U392" t="s">
        <v>8308</v>
      </c>
      <c r="V392" t="s">
        <v>8313</v>
      </c>
    </row>
    <row r="393" spans="1:22" ht="43.2">
      <c r="A393" s="5">
        <f t="shared" si="24"/>
        <v>1.0061</v>
      </c>
      <c r="B393">
        <v>391</v>
      </c>
      <c r="C393" s="3" t="s">
        <v>392</v>
      </c>
      <c r="D393" s="3" t="s">
        <v>4501</v>
      </c>
      <c r="E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 s="22">
        <f t="shared" si="25"/>
        <v>42131.828379629624</v>
      </c>
      <c r="L393">
        <v>1321578051</v>
      </c>
      <c r="M393" s="22">
        <f t="shared" si="26"/>
        <v>42111.828379629624</v>
      </c>
      <c r="N393" s="22" t="s">
        <v>8679</v>
      </c>
      <c r="O393" s="24">
        <f t="shared" si="27"/>
        <v>2015</v>
      </c>
      <c r="P393" t="b">
        <v>0</v>
      </c>
      <c r="Q393">
        <v>193</v>
      </c>
      <c r="R393" t="b">
        <v>1</v>
      </c>
      <c r="S393" t="s">
        <v>8269</v>
      </c>
      <c r="T393" s="7">
        <f>F393/Q393</f>
        <v>104.25906735751295</v>
      </c>
      <c r="U393" t="s">
        <v>8308</v>
      </c>
      <c r="V393" t="s">
        <v>8313</v>
      </c>
    </row>
    <row r="394" spans="1:22" ht="43.2">
      <c r="A394" s="5">
        <f t="shared" si="24"/>
        <v>1.009027027027027</v>
      </c>
      <c r="B394">
        <v>392</v>
      </c>
      <c r="C394" s="3" t="s">
        <v>393</v>
      </c>
      <c r="D394" s="3" t="s">
        <v>4502</v>
      </c>
      <c r="E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 s="22">
        <f t="shared" si="25"/>
        <v>40894.832638888889</v>
      </c>
      <c r="L394">
        <v>1312823571</v>
      </c>
      <c r="M394" s="22">
        <f t="shared" si="26"/>
        <v>40864.833923611106</v>
      </c>
      <c r="N394" s="22" t="s">
        <v>8717</v>
      </c>
      <c r="O394" s="24">
        <f t="shared" si="27"/>
        <v>2011</v>
      </c>
      <c r="P394" t="b">
        <v>0</v>
      </c>
      <c r="Q394">
        <v>206</v>
      </c>
      <c r="R394" t="b">
        <v>1</v>
      </c>
      <c r="S394" t="s">
        <v>8269</v>
      </c>
      <c r="T394" s="7">
        <f>F394/Q394</f>
        <v>90.616504854368927</v>
      </c>
      <c r="U394" t="s">
        <v>8308</v>
      </c>
      <c r="V394" t="s">
        <v>8313</v>
      </c>
    </row>
    <row r="395" spans="1:22" ht="43.2">
      <c r="A395" s="5">
        <f t="shared" si="24"/>
        <v>1.10446</v>
      </c>
      <c r="B395">
        <v>393</v>
      </c>
      <c r="C395" s="3" t="s">
        <v>394</v>
      </c>
      <c r="D395" s="3" t="s">
        <v>4503</v>
      </c>
      <c r="E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 s="22">
        <f t="shared" si="25"/>
        <v>40793.916666666664</v>
      </c>
      <c r="L395">
        <v>1378746052</v>
      </c>
      <c r="M395" s="22">
        <f t="shared" si="26"/>
        <v>40763.508923611109</v>
      </c>
      <c r="N395" s="22" t="s">
        <v>8718</v>
      </c>
      <c r="O395" s="24">
        <f t="shared" si="27"/>
        <v>2011</v>
      </c>
      <c r="P395" t="b">
        <v>0</v>
      </c>
      <c r="Q395">
        <v>351</v>
      </c>
      <c r="R395" t="b">
        <v>1</v>
      </c>
      <c r="S395" t="s">
        <v>8269</v>
      </c>
      <c r="T395" s="7">
        <f>F395/Q395</f>
        <v>157.33048433048432</v>
      </c>
      <c r="U395" t="s">
        <v>8308</v>
      </c>
      <c r="V395" t="s">
        <v>8313</v>
      </c>
    </row>
    <row r="396" spans="1:22" ht="43.2">
      <c r="A396" s="5">
        <f t="shared" si="24"/>
        <v>1.118936170212766</v>
      </c>
      <c r="B396">
        <v>394</v>
      </c>
      <c r="C396" s="3" t="s">
        <v>395</v>
      </c>
      <c r="D396" s="3" t="s">
        <v>4504</v>
      </c>
      <c r="E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 s="22">
        <f t="shared" si="25"/>
        <v>41557.500601851847</v>
      </c>
      <c r="L396">
        <v>1455737882</v>
      </c>
      <c r="M396" s="22">
        <f t="shared" si="26"/>
        <v>41526.500601851847</v>
      </c>
      <c r="N396" s="22" t="s">
        <v>8719</v>
      </c>
      <c r="O396" s="24">
        <f t="shared" si="27"/>
        <v>2013</v>
      </c>
      <c r="P396" t="b">
        <v>0</v>
      </c>
      <c r="Q396">
        <v>50</v>
      </c>
      <c r="R396" t="b">
        <v>1</v>
      </c>
      <c r="S396" t="s">
        <v>8269</v>
      </c>
      <c r="T396" s="7">
        <f>F396/Q396</f>
        <v>105.18</v>
      </c>
      <c r="U396" t="s">
        <v>8308</v>
      </c>
      <c r="V396" t="s">
        <v>8313</v>
      </c>
    </row>
    <row r="397" spans="1:22" ht="43.2">
      <c r="A397" s="5">
        <f t="shared" si="24"/>
        <v>1.0804450000000001</v>
      </c>
      <c r="B397">
        <v>395</v>
      </c>
      <c r="C397" s="3" t="s">
        <v>396</v>
      </c>
      <c r="D397" s="3" t="s">
        <v>4505</v>
      </c>
      <c r="E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 s="22">
        <f t="shared" si="25"/>
        <v>42477.568078703705</v>
      </c>
      <c r="L397">
        <v>1332452960</v>
      </c>
      <c r="M397" s="22">
        <f t="shared" si="26"/>
        <v>42417.60974537037</v>
      </c>
      <c r="N397" s="22" t="s">
        <v>8720</v>
      </c>
      <c r="O397" s="24">
        <f t="shared" si="27"/>
        <v>2016</v>
      </c>
      <c r="P397" t="b">
        <v>0</v>
      </c>
      <c r="Q397">
        <v>184</v>
      </c>
      <c r="R397" t="b">
        <v>1</v>
      </c>
      <c r="S397" t="s">
        <v>8269</v>
      </c>
      <c r="T397" s="7">
        <f>F397/Q397</f>
        <v>58.719836956521746</v>
      </c>
      <c r="U397" t="s">
        <v>8308</v>
      </c>
      <c r="V397" t="s">
        <v>8313</v>
      </c>
    </row>
    <row r="398" spans="1:22" ht="43.2">
      <c r="A398" s="5">
        <f t="shared" si="24"/>
        <v>1.0666666666666667</v>
      </c>
      <c r="B398">
        <v>396</v>
      </c>
      <c r="C398" s="3" t="s">
        <v>397</v>
      </c>
      <c r="D398" s="3" t="s">
        <v>4506</v>
      </c>
      <c r="E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 s="22">
        <f t="shared" si="25"/>
        <v>41026.688888888886</v>
      </c>
      <c r="L398">
        <v>1340372006</v>
      </c>
      <c r="M398" s="22">
        <f t="shared" si="26"/>
        <v>40990.700925925921</v>
      </c>
      <c r="N398" s="22" t="s">
        <v>8721</v>
      </c>
      <c r="O398" s="24">
        <f t="shared" si="27"/>
        <v>2012</v>
      </c>
      <c r="P398" t="b">
        <v>0</v>
      </c>
      <c r="Q398">
        <v>196</v>
      </c>
      <c r="R398" t="b">
        <v>1</v>
      </c>
      <c r="S398" t="s">
        <v>8269</v>
      </c>
      <c r="T398" s="7">
        <f>F398/Q398</f>
        <v>81.632653061224488</v>
      </c>
      <c r="U398" t="s">
        <v>8308</v>
      </c>
      <c r="V398" t="s">
        <v>8313</v>
      </c>
    </row>
    <row r="399" spans="1:22" ht="57.6">
      <c r="A399" s="5">
        <f t="shared" si="24"/>
        <v>1.0390027322404372</v>
      </c>
      <c r="B399">
        <v>397</v>
      </c>
      <c r="C399" s="3" t="s">
        <v>398</v>
      </c>
      <c r="D399" s="3" t="s">
        <v>4507</v>
      </c>
      <c r="E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 s="22">
        <f t="shared" si="25"/>
        <v>41097.356550925928</v>
      </c>
      <c r="L399">
        <v>1279651084</v>
      </c>
      <c r="M399" s="22">
        <f t="shared" si="26"/>
        <v>41082.356550925928</v>
      </c>
      <c r="N399" s="22" t="s">
        <v>8722</v>
      </c>
      <c r="O399" s="24">
        <f t="shared" si="27"/>
        <v>2012</v>
      </c>
      <c r="P399" t="b">
        <v>0</v>
      </c>
      <c r="Q399">
        <v>229</v>
      </c>
      <c r="R399" t="b">
        <v>1</v>
      </c>
      <c r="S399" t="s">
        <v>8269</v>
      </c>
      <c r="T399" s="7">
        <f>F399/Q399</f>
        <v>56.460043668122275</v>
      </c>
      <c r="U399" t="s">
        <v>8308</v>
      </c>
      <c r="V399" t="s">
        <v>8313</v>
      </c>
    </row>
    <row r="400" spans="1:22" ht="43.2">
      <c r="A400" s="5">
        <f t="shared" si="24"/>
        <v>1.2516</v>
      </c>
      <c r="B400">
        <v>398</v>
      </c>
      <c r="C400" s="3" t="s">
        <v>399</v>
      </c>
      <c r="D400" s="3" t="s">
        <v>4508</v>
      </c>
      <c r="E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 s="22">
        <f t="shared" si="25"/>
        <v>40421.947222222218</v>
      </c>
      <c r="L400">
        <v>1426446126</v>
      </c>
      <c r="M400" s="22">
        <f t="shared" si="26"/>
        <v>40379.568101851852</v>
      </c>
      <c r="N400" s="22" t="s">
        <v>8723</v>
      </c>
      <c r="O400" s="24">
        <f t="shared" si="27"/>
        <v>2010</v>
      </c>
      <c r="P400" t="b">
        <v>0</v>
      </c>
      <c r="Q400">
        <v>67</v>
      </c>
      <c r="R400" t="b">
        <v>1</v>
      </c>
      <c r="S400" t="s">
        <v>8269</v>
      </c>
      <c r="T400" s="7">
        <f>F400/Q400</f>
        <v>140.1044776119403</v>
      </c>
      <c r="U400" t="s">
        <v>8308</v>
      </c>
      <c r="V400" t="s">
        <v>8313</v>
      </c>
    </row>
    <row r="401" spans="1:22" ht="43.2">
      <c r="A401" s="5">
        <f t="shared" si="24"/>
        <v>1.0680499999999999</v>
      </c>
      <c r="B401">
        <v>399</v>
      </c>
      <c r="C401" s="3" t="s">
        <v>400</v>
      </c>
      <c r="D401" s="3" t="s">
        <v>4509</v>
      </c>
      <c r="E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 s="22">
        <f t="shared" si="25"/>
        <v>42123.584791666661</v>
      </c>
      <c r="L401">
        <v>1479070867</v>
      </c>
      <c r="M401" s="22">
        <f t="shared" si="26"/>
        <v>42078.584791666661</v>
      </c>
      <c r="N401" s="22" t="s">
        <v>8690</v>
      </c>
      <c r="O401" s="24">
        <f t="shared" si="27"/>
        <v>2015</v>
      </c>
      <c r="P401" t="b">
        <v>0</v>
      </c>
      <c r="Q401">
        <v>95</v>
      </c>
      <c r="R401" t="b">
        <v>1</v>
      </c>
      <c r="S401" t="s">
        <v>8269</v>
      </c>
      <c r="T401" s="7">
        <f>F401/Q401</f>
        <v>224.85263157894738</v>
      </c>
      <c r="U401" t="s">
        <v>8308</v>
      </c>
      <c r="V401" t="s">
        <v>8313</v>
      </c>
    </row>
    <row r="402" spans="1:22" ht="43.2">
      <c r="A402" s="5">
        <f t="shared" si="24"/>
        <v>1.1230249999999999</v>
      </c>
      <c r="B402">
        <v>400</v>
      </c>
      <c r="C402" s="3" t="s">
        <v>401</v>
      </c>
      <c r="D402" s="3" t="s">
        <v>4510</v>
      </c>
      <c r="E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 s="22">
        <f t="shared" si="25"/>
        <v>42718.291666666664</v>
      </c>
      <c r="L402">
        <v>1397661347</v>
      </c>
      <c r="M402" s="22">
        <f t="shared" si="26"/>
        <v>42687.667442129627</v>
      </c>
      <c r="N402" s="22" t="s">
        <v>8724</v>
      </c>
      <c r="O402" s="24">
        <f t="shared" si="27"/>
        <v>2016</v>
      </c>
      <c r="P402" t="b">
        <v>0</v>
      </c>
      <c r="Q402">
        <v>62</v>
      </c>
      <c r="R402" t="b">
        <v>1</v>
      </c>
      <c r="S402" t="s">
        <v>8269</v>
      </c>
      <c r="T402" s="7">
        <f>F402/Q402</f>
        <v>181.13306451612902</v>
      </c>
      <c r="U402" t="s">
        <v>8308</v>
      </c>
      <c r="V402" t="s">
        <v>8313</v>
      </c>
    </row>
    <row r="403" spans="1:22" ht="43.2">
      <c r="A403" s="5">
        <f t="shared" si="24"/>
        <v>1.0381199999999999</v>
      </c>
      <c r="B403">
        <v>401</v>
      </c>
      <c r="C403" s="3" t="s">
        <v>402</v>
      </c>
      <c r="D403" s="3" t="s">
        <v>4511</v>
      </c>
      <c r="E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 s="22">
        <f t="shared" si="25"/>
        <v>41775.9375</v>
      </c>
      <c r="L403">
        <v>1310155970</v>
      </c>
      <c r="M403" s="22">
        <f t="shared" si="26"/>
        <v>41745.427627314813</v>
      </c>
      <c r="N403" s="22" t="s">
        <v>8725</v>
      </c>
      <c r="O403" s="24">
        <f t="shared" si="27"/>
        <v>2014</v>
      </c>
      <c r="P403" t="b">
        <v>0</v>
      </c>
      <c r="Q403">
        <v>73</v>
      </c>
      <c r="R403" t="b">
        <v>1</v>
      </c>
      <c r="S403" t="s">
        <v>8269</v>
      </c>
      <c r="T403" s="7">
        <f>F403/Q403</f>
        <v>711.04109589041093</v>
      </c>
      <c r="U403" t="s">
        <v>8308</v>
      </c>
      <c r="V403" t="s">
        <v>8313</v>
      </c>
    </row>
    <row r="404" spans="1:22" ht="43.2">
      <c r="A404" s="5">
        <f t="shared" si="24"/>
        <v>1.4165000000000001</v>
      </c>
      <c r="B404">
        <v>402</v>
      </c>
      <c r="C404" s="3" t="s">
        <v>403</v>
      </c>
      <c r="D404" s="3" t="s">
        <v>4512</v>
      </c>
      <c r="E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 s="22">
        <f t="shared" si="25"/>
        <v>40762.633912037032</v>
      </c>
      <c r="L404">
        <v>1444913817</v>
      </c>
      <c r="M404" s="22">
        <f t="shared" si="26"/>
        <v>40732.633912037032</v>
      </c>
      <c r="N404" s="22" t="s">
        <v>8726</v>
      </c>
      <c r="O404" s="24">
        <f t="shared" si="27"/>
        <v>2011</v>
      </c>
      <c r="P404" t="b">
        <v>0</v>
      </c>
      <c r="Q404">
        <v>43</v>
      </c>
      <c r="R404" t="b">
        <v>1</v>
      </c>
      <c r="S404" t="s">
        <v>8269</v>
      </c>
      <c r="T404" s="7">
        <f>F404/Q404</f>
        <v>65.883720930232556</v>
      </c>
      <c r="U404" t="s">
        <v>8308</v>
      </c>
      <c r="V404" t="s">
        <v>8313</v>
      </c>
    </row>
    <row r="405" spans="1:22" ht="43.2">
      <c r="A405" s="5">
        <f t="shared" si="24"/>
        <v>1.0526</v>
      </c>
      <c r="B405">
        <v>403</v>
      </c>
      <c r="C405" s="3" t="s">
        <v>404</v>
      </c>
      <c r="D405" s="3" t="s">
        <v>4513</v>
      </c>
      <c r="E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 s="22">
        <f t="shared" si="25"/>
        <v>42313.372881944444</v>
      </c>
      <c r="L405">
        <v>1308900441</v>
      </c>
      <c r="M405" s="22">
        <f t="shared" si="26"/>
        <v>42292.331215277773</v>
      </c>
      <c r="N405" s="22" t="s">
        <v>8681</v>
      </c>
      <c r="O405" s="24">
        <f t="shared" si="27"/>
        <v>2015</v>
      </c>
      <c r="P405" t="b">
        <v>0</v>
      </c>
      <c r="Q405">
        <v>70</v>
      </c>
      <c r="R405" t="b">
        <v>1</v>
      </c>
      <c r="S405" t="s">
        <v>8269</v>
      </c>
      <c r="T405" s="7">
        <f>F405/Q405</f>
        <v>75.185714285714283</v>
      </c>
      <c r="U405" t="s">
        <v>8308</v>
      </c>
      <c r="V405" t="s">
        <v>8313</v>
      </c>
    </row>
    <row r="406" spans="1:22" ht="43.2">
      <c r="A406" s="5">
        <f t="shared" si="24"/>
        <v>1.0309142857142857</v>
      </c>
      <c r="B406">
        <v>404</v>
      </c>
      <c r="C406" s="3" t="s">
        <v>405</v>
      </c>
      <c r="D406" s="3" t="s">
        <v>4514</v>
      </c>
      <c r="E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 s="22">
        <f t="shared" si="25"/>
        <v>40765.088888888888</v>
      </c>
      <c r="L406">
        <v>1389107062</v>
      </c>
      <c r="M406" s="22">
        <f t="shared" si="26"/>
        <v>40718.102326388886</v>
      </c>
      <c r="N406" s="22" t="s">
        <v>8727</v>
      </c>
      <c r="O406" s="24">
        <f t="shared" si="27"/>
        <v>2011</v>
      </c>
      <c r="P406" t="b">
        <v>0</v>
      </c>
      <c r="Q406">
        <v>271</v>
      </c>
      <c r="R406" t="b">
        <v>1</v>
      </c>
      <c r="S406" t="s">
        <v>8269</v>
      </c>
      <c r="T406" s="7">
        <f>F406/Q406</f>
        <v>133.14391143911439</v>
      </c>
      <c r="U406" t="s">
        <v>8308</v>
      </c>
      <c r="V406" t="s">
        <v>8313</v>
      </c>
    </row>
    <row r="407" spans="1:22" ht="28.8">
      <c r="A407" s="5">
        <f t="shared" si="24"/>
        <v>1.0765957446808512</v>
      </c>
      <c r="B407">
        <v>405</v>
      </c>
      <c r="C407" s="3" t="s">
        <v>406</v>
      </c>
      <c r="D407" s="3" t="s">
        <v>4515</v>
      </c>
      <c r="E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 s="22">
        <f t="shared" si="25"/>
        <v>41675.75277777778</v>
      </c>
      <c r="L407">
        <v>1391479339</v>
      </c>
      <c r="M407" s="22">
        <f t="shared" si="26"/>
        <v>41646.419699074067</v>
      </c>
      <c r="N407" s="22" t="s">
        <v>8728</v>
      </c>
      <c r="O407" s="24">
        <f t="shared" si="27"/>
        <v>2014</v>
      </c>
      <c r="P407" t="b">
        <v>0</v>
      </c>
      <c r="Q407">
        <v>55</v>
      </c>
      <c r="R407" t="b">
        <v>1</v>
      </c>
      <c r="S407" t="s">
        <v>8269</v>
      </c>
      <c r="T407" s="7">
        <f>F407/Q407</f>
        <v>55.2</v>
      </c>
      <c r="U407" t="s">
        <v>8308</v>
      </c>
      <c r="V407" t="s">
        <v>8313</v>
      </c>
    </row>
    <row r="408" spans="1:22" ht="43.2">
      <c r="A408" s="5">
        <f t="shared" si="24"/>
        <v>1.0770464285714285</v>
      </c>
      <c r="B408">
        <v>406</v>
      </c>
      <c r="C408" s="3" t="s">
        <v>407</v>
      </c>
      <c r="D408" s="3" t="s">
        <v>4516</v>
      </c>
      <c r="E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 s="22">
        <f t="shared" si="25"/>
        <v>41703.876608796294</v>
      </c>
      <c r="L408">
        <v>1301975637</v>
      </c>
      <c r="M408" s="22">
        <f t="shared" si="26"/>
        <v>41673.876608796294</v>
      </c>
      <c r="N408" s="22" t="s">
        <v>8716</v>
      </c>
      <c r="O408" s="24">
        <f t="shared" si="27"/>
        <v>2014</v>
      </c>
      <c r="P408" t="b">
        <v>0</v>
      </c>
      <c r="Q408">
        <v>35</v>
      </c>
      <c r="R408" t="b">
        <v>1</v>
      </c>
      <c r="S408" t="s">
        <v>8269</v>
      </c>
      <c r="T408" s="7">
        <f>F408/Q408</f>
        <v>86.163714285714292</v>
      </c>
      <c r="U408" t="s">
        <v>8308</v>
      </c>
      <c r="V408" t="s">
        <v>8313</v>
      </c>
    </row>
    <row r="409" spans="1:22" ht="43.2">
      <c r="A409" s="5">
        <f t="shared" si="24"/>
        <v>1.0155000000000001</v>
      </c>
      <c r="B409">
        <v>407</v>
      </c>
      <c r="C409" s="3" t="s">
        <v>408</v>
      </c>
      <c r="D409" s="3" t="s">
        <v>4517</v>
      </c>
      <c r="E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 s="22">
        <f t="shared" si="25"/>
        <v>40672.040972222218</v>
      </c>
      <c r="L409">
        <v>1316552050</v>
      </c>
      <c r="M409" s="22">
        <f t="shared" si="26"/>
        <v>40637.95413194444</v>
      </c>
      <c r="N409" s="22" t="s">
        <v>8613</v>
      </c>
      <c r="O409" s="24">
        <f t="shared" si="27"/>
        <v>2011</v>
      </c>
      <c r="P409" t="b">
        <v>0</v>
      </c>
      <c r="Q409">
        <v>22</v>
      </c>
      <c r="R409" t="b">
        <v>1</v>
      </c>
      <c r="S409" t="s">
        <v>8269</v>
      </c>
      <c r="T409" s="7">
        <f>F409/Q409</f>
        <v>92.318181818181813</v>
      </c>
      <c r="U409" t="s">
        <v>8308</v>
      </c>
      <c r="V409" t="s">
        <v>8313</v>
      </c>
    </row>
    <row r="410" spans="1:22" ht="43.2">
      <c r="A410" s="5">
        <f t="shared" si="24"/>
        <v>1.0143766666666667</v>
      </c>
      <c r="B410">
        <v>408</v>
      </c>
      <c r="C410" s="3" t="s">
        <v>409</v>
      </c>
      <c r="D410" s="3" t="s">
        <v>4518</v>
      </c>
      <c r="E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 s="22">
        <f t="shared" si="25"/>
        <v>40866.704282407409</v>
      </c>
      <c r="L410">
        <v>1380217190</v>
      </c>
      <c r="M410" s="22">
        <f t="shared" si="26"/>
        <v>40806.662615740737</v>
      </c>
      <c r="N410" s="22" t="s">
        <v>8729</v>
      </c>
      <c r="O410" s="24">
        <f t="shared" si="27"/>
        <v>2011</v>
      </c>
      <c r="P410" t="b">
        <v>0</v>
      </c>
      <c r="Q410">
        <v>38</v>
      </c>
      <c r="R410" t="b">
        <v>1</v>
      </c>
      <c r="S410" t="s">
        <v>8269</v>
      </c>
      <c r="T410" s="7">
        <f>F410/Q410</f>
        <v>160.16473684210527</v>
      </c>
      <c r="U410" t="s">
        <v>8308</v>
      </c>
      <c r="V410" t="s">
        <v>8313</v>
      </c>
    </row>
    <row r="411" spans="1:22" ht="43.2">
      <c r="A411" s="5">
        <f t="shared" si="24"/>
        <v>1.3680000000000001</v>
      </c>
      <c r="B411">
        <v>409</v>
      </c>
      <c r="C411" s="3" t="s">
        <v>410</v>
      </c>
      <c r="D411" s="3" t="s">
        <v>4519</v>
      </c>
      <c r="E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 s="22">
        <f t="shared" si="25"/>
        <v>41583.569328703699</v>
      </c>
      <c r="L411">
        <v>1466628144</v>
      </c>
      <c r="M411" s="22">
        <f t="shared" si="26"/>
        <v>41543.527662037035</v>
      </c>
      <c r="N411" s="22" t="s">
        <v>8730</v>
      </c>
      <c r="O411" s="24">
        <f t="shared" si="27"/>
        <v>2013</v>
      </c>
      <c r="P411" t="b">
        <v>0</v>
      </c>
      <c r="Q411">
        <v>15</v>
      </c>
      <c r="R411" t="b">
        <v>1</v>
      </c>
      <c r="S411" t="s">
        <v>8269</v>
      </c>
      <c r="T411" s="7">
        <f>F411/Q411</f>
        <v>45.6</v>
      </c>
      <c r="U411" t="s">
        <v>8308</v>
      </c>
      <c r="V411" t="s">
        <v>8313</v>
      </c>
    </row>
    <row r="412" spans="1:22" ht="43.2">
      <c r="A412" s="5">
        <f t="shared" si="24"/>
        <v>1.2829999999999999</v>
      </c>
      <c r="B412">
        <v>410</v>
      </c>
      <c r="C412" s="3" t="s">
        <v>411</v>
      </c>
      <c r="D412" s="3" t="s">
        <v>4520</v>
      </c>
      <c r="E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 s="22">
        <f t="shared" si="25"/>
        <v>42573.654444444437</v>
      </c>
      <c r="L412">
        <v>1429486397</v>
      </c>
      <c r="M412" s="22">
        <f t="shared" si="26"/>
        <v>42543.654444444437</v>
      </c>
      <c r="N412" s="22" t="s">
        <v>8731</v>
      </c>
      <c r="O412" s="24">
        <f t="shared" si="27"/>
        <v>2016</v>
      </c>
      <c r="P412" t="b">
        <v>0</v>
      </c>
      <c r="Q412">
        <v>7</v>
      </c>
      <c r="R412" t="b">
        <v>1</v>
      </c>
      <c r="S412" t="s">
        <v>8269</v>
      </c>
      <c r="T412" s="7">
        <f>F412/Q412</f>
        <v>183.28571428571428</v>
      </c>
      <c r="U412" t="s">
        <v>8308</v>
      </c>
      <c r="V412" t="s">
        <v>8313</v>
      </c>
    </row>
    <row r="413" spans="1:22" ht="43.2">
      <c r="A413" s="5">
        <f t="shared" si="24"/>
        <v>1.0105</v>
      </c>
      <c r="B413">
        <v>411</v>
      </c>
      <c r="C413" s="3" t="s">
        <v>412</v>
      </c>
      <c r="D413" s="3" t="s">
        <v>4521</v>
      </c>
      <c r="E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 s="22">
        <f t="shared" si="25"/>
        <v>42173.773113425923</v>
      </c>
      <c r="L413">
        <v>1384920804</v>
      </c>
      <c r="M413" s="22">
        <f t="shared" si="26"/>
        <v>42113.773113425923</v>
      </c>
      <c r="N413" s="22" t="s">
        <v>8514</v>
      </c>
      <c r="O413" s="24">
        <f t="shared" si="27"/>
        <v>2015</v>
      </c>
      <c r="P413" t="b">
        <v>0</v>
      </c>
      <c r="Q413">
        <v>241</v>
      </c>
      <c r="R413" t="b">
        <v>1</v>
      </c>
      <c r="S413" t="s">
        <v>8269</v>
      </c>
      <c r="T413" s="7">
        <f>F413/Q413</f>
        <v>125.78838174273859</v>
      </c>
      <c r="U413" t="s">
        <v>8308</v>
      </c>
      <c r="V413" t="s">
        <v>8313</v>
      </c>
    </row>
    <row r="414" spans="1:22" ht="43.2">
      <c r="A414" s="5">
        <f t="shared" si="24"/>
        <v>1.2684</v>
      </c>
      <c r="B414">
        <v>412</v>
      </c>
      <c r="C414" s="3" t="s">
        <v>413</v>
      </c>
      <c r="D414" s="3" t="s">
        <v>4522</v>
      </c>
      <c r="E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 s="22">
        <f t="shared" si="25"/>
        <v>41630</v>
      </c>
      <c r="L414">
        <v>1341856178</v>
      </c>
      <c r="M414" s="22">
        <f t="shared" si="26"/>
        <v>41597.967638888884</v>
      </c>
      <c r="N414" s="22" t="s">
        <v>8732</v>
      </c>
      <c r="O414" s="24">
        <f t="shared" si="27"/>
        <v>2013</v>
      </c>
      <c r="P414" t="b">
        <v>0</v>
      </c>
      <c r="Q414">
        <v>55</v>
      </c>
      <c r="R414" t="b">
        <v>1</v>
      </c>
      <c r="S414" t="s">
        <v>8269</v>
      </c>
      <c r="T414" s="7">
        <f>F414/Q414</f>
        <v>57.654545454545456</v>
      </c>
      <c r="U414" t="s">
        <v>8308</v>
      </c>
      <c r="V414" t="s">
        <v>8313</v>
      </c>
    </row>
    <row r="415" spans="1:22" ht="43.2">
      <c r="A415" s="5">
        <f t="shared" si="24"/>
        <v>1.0508593749999999</v>
      </c>
      <c r="B415">
        <v>413</v>
      </c>
      <c r="C415" s="3" t="s">
        <v>414</v>
      </c>
      <c r="D415" s="3" t="s">
        <v>4523</v>
      </c>
      <c r="E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 s="22">
        <f t="shared" si="25"/>
        <v>41115.534467592588</v>
      </c>
      <c r="L415">
        <v>1340139811</v>
      </c>
      <c r="M415" s="22">
        <f t="shared" si="26"/>
        <v>41099.534467592588</v>
      </c>
      <c r="N415" s="22" t="s">
        <v>8447</v>
      </c>
      <c r="O415" s="24">
        <f t="shared" si="27"/>
        <v>2012</v>
      </c>
      <c r="P415" t="b">
        <v>0</v>
      </c>
      <c r="Q415">
        <v>171</v>
      </c>
      <c r="R415" t="b">
        <v>1</v>
      </c>
      <c r="S415" t="s">
        <v>8269</v>
      </c>
      <c r="T415" s="7">
        <f>F415/Q415</f>
        <v>78.660818713450297</v>
      </c>
      <c r="U415" t="s">
        <v>8308</v>
      </c>
      <c r="V415" t="s">
        <v>8313</v>
      </c>
    </row>
    <row r="416" spans="1:22" ht="43.2">
      <c r="A416" s="5">
        <f t="shared" si="24"/>
        <v>1.0285405405405406</v>
      </c>
      <c r="B416">
        <v>414</v>
      </c>
      <c r="C416" s="3" t="s">
        <v>415</v>
      </c>
      <c r="D416" s="3" t="s">
        <v>4524</v>
      </c>
      <c r="E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 s="22">
        <f t="shared" si="25"/>
        <v>41109.66910879629</v>
      </c>
      <c r="L416">
        <v>1378949465</v>
      </c>
      <c r="M416" s="22">
        <f t="shared" si="26"/>
        <v>41079.66910879629</v>
      </c>
      <c r="N416" s="22" t="s">
        <v>8733</v>
      </c>
      <c r="O416" s="24">
        <f t="shared" si="27"/>
        <v>2012</v>
      </c>
      <c r="P416" t="b">
        <v>0</v>
      </c>
      <c r="Q416">
        <v>208</v>
      </c>
      <c r="R416" t="b">
        <v>1</v>
      </c>
      <c r="S416" t="s">
        <v>8269</v>
      </c>
      <c r="T416" s="7">
        <f>F416/Q416</f>
        <v>91.480769230769226</v>
      </c>
      <c r="U416" t="s">
        <v>8308</v>
      </c>
      <c r="V416" t="s">
        <v>8313</v>
      </c>
    </row>
    <row r="417" spans="1:22" ht="57.6">
      <c r="A417" s="5">
        <f t="shared" si="24"/>
        <v>1.0214714285714286</v>
      </c>
      <c r="B417">
        <v>415</v>
      </c>
      <c r="C417" s="3" t="s">
        <v>416</v>
      </c>
      <c r="D417" s="3" t="s">
        <v>4525</v>
      </c>
      <c r="E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 s="22">
        <f t="shared" si="25"/>
        <v>41558.85491898148</v>
      </c>
      <c r="L417">
        <v>1411417602</v>
      </c>
      <c r="M417" s="22">
        <f t="shared" si="26"/>
        <v>41528.85491898148</v>
      </c>
      <c r="N417" s="22" t="s">
        <v>8734</v>
      </c>
      <c r="O417" s="24">
        <f t="shared" si="27"/>
        <v>2013</v>
      </c>
      <c r="P417" t="b">
        <v>0</v>
      </c>
      <c r="Q417">
        <v>21</v>
      </c>
      <c r="R417" t="b">
        <v>1</v>
      </c>
      <c r="S417" t="s">
        <v>8269</v>
      </c>
      <c r="T417" s="7">
        <f>F417/Q417</f>
        <v>68.09809523809524</v>
      </c>
      <c r="U417" t="s">
        <v>8308</v>
      </c>
      <c r="V417" t="s">
        <v>8313</v>
      </c>
    </row>
    <row r="418" spans="1:22" ht="43.2">
      <c r="A418" s="5">
        <f t="shared" si="24"/>
        <v>1.2021700000000002</v>
      </c>
      <c r="B418">
        <v>416</v>
      </c>
      <c r="C418" s="3" t="s">
        <v>417</v>
      </c>
      <c r="D418" s="3" t="s">
        <v>4526</v>
      </c>
      <c r="E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 s="22">
        <f t="shared" si="25"/>
        <v>41929.291666666664</v>
      </c>
      <c r="L418">
        <v>1389259831</v>
      </c>
      <c r="M418" s="22">
        <f t="shared" si="26"/>
        <v>41904.643541666665</v>
      </c>
      <c r="N418" s="22" t="s">
        <v>8489</v>
      </c>
      <c r="O418" s="24">
        <f t="shared" si="27"/>
        <v>2014</v>
      </c>
      <c r="P418" t="b">
        <v>0</v>
      </c>
      <c r="Q418">
        <v>25</v>
      </c>
      <c r="R418" t="b">
        <v>1</v>
      </c>
      <c r="S418" t="s">
        <v>8269</v>
      </c>
      <c r="T418" s="7">
        <f>F418/Q418</f>
        <v>48.086800000000004</v>
      </c>
      <c r="U418" t="s">
        <v>8308</v>
      </c>
      <c r="V418" t="s">
        <v>8313</v>
      </c>
    </row>
    <row r="419" spans="1:22" ht="43.2">
      <c r="A419" s="5">
        <f t="shared" si="24"/>
        <v>1.0024761904761905</v>
      </c>
      <c r="B419">
        <v>417</v>
      </c>
      <c r="C419" s="3" t="s">
        <v>418</v>
      </c>
      <c r="D419" s="3" t="s">
        <v>4527</v>
      </c>
      <c r="E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 s="22">
        <f t="shared" si="25"/>
        <v>41678.187858796293</v>
      </c>
      <c r="L419">
        <v>1364426260</v>
      </c>
      <c r="M419" s="22">
        <f t="shared" si="26"/>
        <v>41648.187858796293</v>
      </c>
      <c r="N419" s="22" t="s">
        <v>8735</v>
      </c>
      <c r="O419" s="24">
        <f t="shared" si="27"/>
        <v>2014</v>
      </c>
      <c r="P419" t="b">
        <v>0</v>
      </c>
      <c r="Q419">
        <v>52</v>
      </c>
      <c r="R419" t="b">
        <v>1</v>
      </c>
      <c r="S419" t="s">
        <v>8269</v>
      </c>
      <c r="T419" s="7">
        <f>F419/Q419</f>
        <v>202.42307692307693</v>
      </c>
      <c r="U419" t="s">
        <v>8308</v>
      </c>
      <c r="V419" t="s">
        <v>8313</v>
      </c>
    </row>
    <row r="420" spans="1:22" ht="43.2">
      <c r="A420" s="5">
        <f t="shared" si="24"/>
        <v>1.0063392857142857</v>
      </c>
      <c r="B420">
        <v>418</v>
      </c>
      <c r="C420" s="3" t="s">
        <v>419</v>
      </c>
      <c r="D420" s="3" t="s">
        <v>4528</v>
      </c>
      <c r="E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 s="22">
        <f t="shared" si="25"/>
        <v>41371.981249999997</v>
      </c>
      <c r="L420">
        <v>1435041997</v>
      </c>
      <c r="M420" s="22">
        <f t="shared" si="26"/>
        <v>41360.762268518512</v>
      </c>
      <c r="N420" s="22" t="s">
        <v>8736</v>
      </c>
      <c r="O420" s="24">
        <f t="shared" si="27"/>
        <v>2013</v>
      </c>
      <c r="P420" t="b">
        <v>0</v>
      </c>
      <c r="Q420">
        <v>104</v>
      </c>
      <c r="R420" t="b">
        <v>1</v>
      </c>
      <c r="S420" t="s">
        <v>8269</v>
      </c>
      <c r="T420" s="7">
        <f>F420/Q420</f>
        <v>216.75</v>
      </c>
      <c r="U420" t="s">
        <v>8308</v>
      </c>
      <c r="V420" t="s">
        <v>8313</v>
      </c>
    </row>
    <row r="421" spans="1:22" ht="43.2">
      <c r="A421" s="5">
        <f t="shared" si="24"/>
        <v>1.004375</v>
      </c>
      <c r="B421">
        <v>419</v>
      </c>
      <c r="C421" s="3" t="s">
        <v>420</v>
      </c>
      <c r="D421" s="3" t="s">
        <v>4529</v>
      </c>
      <c r="E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 s="22">
        <f t="shared" si="25"/>
        <v>42208.07403935185</v>
      </c>
      <c r="L421">
        <v>1367352787</v>
      </c>
      <c r="M421" s="22">
        <f t="shared" si="26"/>
        <v>42178.07403935185</v>
      </c>
      <c r="N421" s="22" t="s">
        <v>8737</v>
      </c>
      <c r="O421" s="24">
        <f t="shared" si="27"/>
        <v>2015</v>
      </c>
      <c r="P421" t="b">
        <v>0</v>
      </c>
      <c r="Q421">
        <v>73</v>
      </c>
      <c r="R421" t="b">
        <v>1</v>
      </c>
      <c r="S421" t="s">
        <v>8269</v>
      </c>
      <c r="T421" s="7">
        <f>F421/Q421</f>
        <v>110.06849315068493</v>
      </c>
      <c r="U421" t="s">
        <v>8308</v>
      </c>
      <c r="V421" t="s">
        <v>8313</v>
      </c>
    </row>
    <row r="422" spans="1:22" ht="43.2">
      <c r="A422" s="5">
        <f t="shared" si="24"/>
        <v>4.3939393939393936E-3</v>
      </c>
      <c r="B422">
        <v>420</v>
      </c>
      <c r="C422" s="3" t="s">
        <v>421</v>
      </c>
      <c r="D422" s="3" t="s">
        <v>4530</v>
      </c>
      <c r="E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 s="22">
        <f t="shared" si="25"/>
        <v>41454.634108796294</v>
      </c>
      <c r="L422">
        <v>1392183631</v>
      </c>
      <c r="M422" s="22">
        <f t="shared" si="26"/>
        <v>41394.634108796294</v>
      </c>
      <c r="N422" s="22" t="s">
        <v>8738</v>
      </c>
      <c r="O422" s="24">
        <f t="shared" si="27"/>
        <v>2013</v>
      </c>
      <c r="P422" t="b">
        <v>0</v>
      </c>
      <c r="Q422">
        <v>3</v>
      </c>
      <c r="R422" t="b">
        <v>0</v>
      </c>
      <c r="S422" t="s">
        <v>8270</v>
      </c>
      <c r="T422" s="7">
        <f>F422/Q422</f>
        <v>4.833333333333333</v>
      </c>
      <c r="U422" t="s">
        <v>8308</v>
      </c>
      <c r="V422" t="s">
        <v>8314</v>
      </c>
    </row>
    <row r="423" spans="1:22" ht="43.2">
      <c r="A423" s="5">
        <f t="shared" si="24"/>
        <v>2.0066666666666667E-2</v>
      </c>
      <c r="B423">
        <v>421</v>
      </c>
      <c r="C423" s="3" t="s">
        <v>422</v>
      </c>
      <c r="D423" s="3" t="s">
        <v>4531</v>
      </c>
      <c r="E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 s="22">
        <f t="shared" si="25"/>
        <v>41711.986469907402</v>
      </c>
      <c r="L423">
        <v>1434973656</v>
      </c>
      <c r="M423" s="22">
        <f t="shared" si="26"/>
        <v>41682.028136574074</v>
      </c>
      <c r="N423" s="22" t="s">
        <v>8469</v>
      </c>
      <c r="O423" s="24">
        <f t="shared" si="27"/>
        <v>2014</v>
      </c>
      <c r="P423" t="b">
        <v>0</v>
      </c>
      <c r="Q423">
        <v>6</v>
      </c>
      <c r="R423" t="b">
        <v>0</v>
      </c>
      <c r="S423" t="s">
        <v>8270</v>
      </c>
      <c r="T423" s="7">
        <f>F423/Q423</f>
        <v>50.166666666666664</v>
      </c>
      <c r="U423" t="s">
        <v>8308</v>
      </c>
      <c r="V423" t="s">
        <v>8314</v>
      </c>
    </row>
    <row r="424" spans="1:22" ht="43.2">
      <c r="A424" s="5">
        <f t="shared" si="24"/>
        <v>1.0749999999999999E-2</v>
      </c>
      <c r="B424">
        <v>422</v>
      </c>
      <c r="C424" s="3" t="s">
        <v>423</v>
      </c>
      <c r="D424" s="3" t="s">
        <v>4532</v>
      </c>
      <c r="E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 s="22">
        <f t="shared" si="25"/>
        <v>42237.283055555548</v>
      </c>
      <c r="L424">
        <v>1407824097</v>
      </c>
      <c r="M424" s="22">
        <f t="shared" si="26"/>
        <v>42177.283055555548</v>
      </c>
      <c r="N424" s="22" t="s">
        <v>8739</v>
      </c>
      <c r="O424" s="24">
        <f t="shared" si="27"/>
        <v>2015</v>
      </c>
      <c r="P424" t="b">
        <v>0</v>
      </c>
      <c r="Q424">
        <v>12</v>
      </c>
      <c r="R424" t="b">
        <v>0</v>
      </c>
      <c r="S424" t="s">
        <v>8270</v>
      </c>
      <c r="T424" s="7">
        <f>F424/Q424</f>
        <v>35.833333333333336</v>
      </c>
      <c r="U424" t="s">
        <v>8308</v>
      </c>
      <c r="V424" t="s">
        <v>8314</v>
      </c>
    </row>
    <row r="425" spans="1:22" ht="43.2">
      <c r="A425" s="5">
        <f t="shared" si="24"/>
        <v>7.6499999999999997E-3</v>
      </c>
      <c r="B425">
        <v>423</v>
      </c>
      <c r="C425" s="3" t="s">
        <v>424</v>
      </c>
      <c r="D425" s="3" t="s">
        <v>4533</v>
      </c>
      <c r="E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 s="22">
        <f t="shared" si="25"/>
        <v>41893.052048611113</v>
      </c>
      <c r="L425">
        <v>1367878430</v>
      </c>
      <c r="M425" s="22">
        <f t="shared" si="26"/>
        <v>41863.052048611113</v>
      </c>
      <c r="N425" s="22" t="s">
        <v>8740</v>
      </c>
      <c r="O425" s="24">
        <f t="shared" si="27"/>
        <v>2014</v>
      </c>
      <c r="P425" t="b">
        <v>0</v>
      </c>
      <c r="Q425">
        <v>13</v>
      </c>
      <c r="R425" t="b">
        <v>0</v>
      </c>
      <c r="S425" t="s">
        <v>8270</v>
      </c>
      <c r="T425" s="7">
        <f>F425/Q425</f>
        <v>11.76923076923077</v>
      </c>
      <c r="U425" t="s">
        <v>8308</v>
      </c>
      <c r="V425" t="s">
        <v>8314</v>
      </c>
    </row>
    <row r="426" spans="1:22" ht="43.2">
      <c r="A426" s="5">
        <f t="shared" si="24"/>
        <v>6.7966666666666675E-2</v>
      </c>
      <c r="B426">
        <v>424</v>
      </c>
      <c r="C426" s="3" t="s">
        <v>425</v>
      </c>
      <c r="D426" s="3" t="s">
        <v>4534</v>
      </c>
      <c r="E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 s="22">
        <f t="shared" si="25"/>
        <v>41430.717939814815</v>
      </c>
      <c r="L426">
        <v>1327568499</v>
      </c>
      <c r="M426" s="22">
        <f t="shared" si="26"/>
        <v>41400.717939814815</v>
      </c>
      <c r="N426" s="22" t="s">
        <v>8741</v>
      </c>
      <c r="O426" s="24">
        <f t="shared" si="27"/>
        <v>2013</v>
      </c>
      <c r="P426" t="b">
        <v>0</v>
      </c>
      <c r="Q426">
        <v>5</v>
      </c>
      <c r="R426" t="b">
        <v>0</v>
      </c>
      <c r="S426" t="s">
        <v>8270</v>
      </c>
      <c r="T426" s="7">
        <f>F426/Q426</f>
        <v>40.78</v>
      </c>
      <c r="U426" t="s">
        <v>8308</v>
      </c>
      <c r="V426" t="s">
        <v>8314</v>
      </c>
    </row>
    <row r="427" spans="1:22" ht="43.2">
      <c r="A427" s="5">
        <f t="shared" si="24"/>
        <v>1.2E-4</v>
      </c>
      <c r="B427">
        <v>425</v>
      </c>
      <c r="C427" s="3" t="s">
        <v>426</v>
      </c>
      <c r="D427" s="3" t="s">
        <v>4535</v>
      </c>
      <c r="E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 s="22">
        <f t="shared" si="25"/>
        <v>40994.126145833332</v>
      </c>
      <c r="L427">
        <v>1443472804</v>
      </c>
      <c r="M427" s="22">
        <f t="shared" si="26"/>
        <v>40934.167812499996</v>
      </c>
      <c r="N427" s="22" t="s">
        <v>8461</v>
      </c>
      <c r="O427" s="24">
        <f t="shared" si="27"/>
        <v>2012</v>
      </c>
      <c r="P427" t="b">
        <v>0</v>
      </c>
      <c r="Q427">
        <v>2</v>
      </c>
      <c r="R427" t="b">
        <v>0</v>
      </c>
      <c r="S427" t="s">
        <v>8270</v>
      </c>
      <c r="T427" s="7">
        <f>F427/Q427</f>
        <v>3</v>
      </c>
      <c r="U427" t="s">
        <v>8308</v>
      </c>
      <c r="V427" t="s">
        <v>8314</v>
      </c>
    </row>
    <row r="428" spans="1:22" ht="43.2">
      <c r="A428" s="5">
        <f t="shared" si="24"/>
        <v>1.3299999999999999E-2</v>
      </c>
      <c r="B428">
        <v>426</v>
      </c>
      <c r="C428" s="3" t="s">
        <v>427</v>
      </c>
      <c r="D428" s="3" t="s">
        <v>4536</v>
      </c>
      <c r="E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 s="22">
        <f t="shared" si="25"/>
        <v>42335.694490740738</v>
      </c>
      <c r="L428">
        <v>1454259914</v>
      </c>
      <c r="M428" s="22">
        <f t="shared" si="26"/>
        <v>42275.652824074066</v>
      </c>
      <c r="N428" s="22" t="s">
        <v>8742</v>
      </c>
      <c r="O428" s="24">
        <f t="shared" si="27"/>
        <v>2015</v>
      </c>
      <c r="P428" t="b">
        <v>0</v>
      </c>
      <c r="Q428">
        <v>8</v>
      </c>
      <c r="R428" t="b">
        <v>0</v>
      </c>
      <c r="S428" t="s">
        <v>8270</v>
      </c>
      <c r="T428" s="7">
        <f>F428/Q428</f>
        <v>16.625</v>
      </c>
      <c r="U428" t="s">
        <v>8308</v>
      </c>
      <c r="V428" t="s">
        <v>8314</v>
      </c>
    </row>
    <row r="429" spans="1:22" ht="57.6">
      <c r="A429" s="5">
        <f t="shared" si="24"/>
        <v>0</v>
      </c>
      <c r="B429">
        <v>427</v>
      </c>
      <c r="C429" s="3" t="s">
        <v>428</v>
      </c>
      <c r="D429" s="3" t="s">
        <v>4537</v>
      </c>
      <c r="E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 s="22">
        <f t="shared" si="25"/>
        <v>42430.503634259258</v>
      </c>
      <c r="L429">
        <v>1444340940</v>
      </c>
      <c r="M429" s="22">
        <f t="shared" si="26"/>
        <v>42400.503634259258</v>
      </c>
      <c r="N429" s="22" t="s">
        <v>8743</v>
      </c>
      <c r="O429" s="24">
        <f t="shared" si="27"/>
        <v>2016</v>
      </c>
      <c r="P429" t="b">
        <v>0</v>
      </c>
      <c r="Q429">
        <v>0</v>
      </c>
      <c r="R429" t="b">
        <v>0</v>
      </c>
      <c r="S429" t="s">
        <v>8270</v>
      </c>
      <c r="T429" s="7" t="e">
        <f>F429/Q429</f>
        <v>#DIV/0!</v>
      </c>
      <c r="U429" t="s">
        <v>8308</v>
      </c>
      <c r="V429" t="s">
        <v>8314</v>
      </c>
    </row>
    <row r="430" spans="1:22" ht="28.8">
      <c r="A430" s="5">
        <f t="shared" si="24"/>
        <v>5.6333333333333332E-2</v>
      </c>
      <c r="B430">
        <v>428</v>
      </c>
      <c r="C430" s="3" t="s">
        <v>429</v>
      </c>
      <c r="D430" s="3" t="s">
        <v>4538</v>
      </c>
      <c r="E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 s="22">
        <f t="shared" si="25"/>
        <v>42299.582638888889</v>
      </c>
      <c r="L430">
        <v>1400523845</v>
      </c>
      <c r="M430" s="22">
        <f t="shared" si="26"/>
        <v>42285.700694444444</v>
      </c>
      <c r="N430" s="22" t="s">
        <v>8744</v>
      </c>
      <c r="O430" s="24">
        <f t="shared" si="27"/>
        <v>2015</v>
      </c>
      <c r="P430" t="b">
        <v>0</v>
      </c>
      <c r="Q430">
        <v>13</v>
      </c>
      <c r="R430" t="b">
        <v>0</v>
      </c>
      <c r="S430" t="s">
        <v>8270</v>
      </c>
      <c r="T430" s="7">
        <f>F430/Q430</f>
        <v>52</v>
      </c>
      <c r="U430" t="s">
        <v>8308</v>
      </c>
      <c r="V430" t="s">
        <v>8314</v>
      </c>
    </row>
    <row r="431" spans="1:22" ht="57.6">
      <c r="A431" s="5">
        <f t="shared" si="24"/>
        <v>0</v>
      </c>
      <c r="B431">
        <v>429</v>
      </c>
      <c r="C431" s="3" t="s">
        <v>430</v>
      </c>
      <c r="D431" s="3" t="s">
        <v>4539</v>
      </c>
      <c r="E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 s="22">
        <f t="shared" si="25"/>
        <v>41806.708333333328</v>
      </c>
      <c r="L431">
        <v>1252964282</v>
      </c>
      <c r="M431" s="22">
        <f t="shared" si="26"/>
        <v>41778.558391203704</v>
      </c>
      <c r="N431" s="22" t="s">
        <v>8496</v>
      </c>
      <c r="O431" s="24">
        <f t="shared" si="27"/>
        <v>2014</v>
      </c>
      <c r="P431" t="b">
        <v>0</v>
      </c>
      <c r="Q431">
        <v>0</v>
      </c>
      <c r="R431" t="b">
        <v>0</v>
      </c>
      <c r="S431" t="s">
        <v>8270</v>
      </c>
      <c r="T431" s="7" t="e">
        <f>F431/Q431</f>
        <v>#DIV/0!</v>
      </c>
      <c r="U431" t="s">
        <v>8308</v>
      </c>
      <c r="V431" t="s">
        <v>8314</v>
      </c>
    </row>
    <row r="432" spans="1:22" ht="43.2">
      <c r="A432" s="5">
        <f t="shared" si="24"/>
        <v>2.4E-2</v>
      </c>
      <c r="B432">
        <v>430</v>
      </c>
      <c r="C432" s="3" t="s">
        <v>431</v>
      </c>
      <c r="D432" s="3" t="s">
        <v>4540</v>
      </c>
      <c r="E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 s="22">
        <f t="shared" si="25"/>
        <v>40143.999305555553</v>
      </c>
      <c r="L432">
        <v>1377570867</v>
      </c>
      <c r="M432" s="22">
        <f t="shared" si="26"/>
        <v>40070.693078703705</v>
      </c>
      <c r="N432" s="22" t="s">
        <v>8745</v>
      </c>
      <c r="O432" s="24">
        <f t="shared" si="27"/>
        <v>2009</v>
      </c>
      <c r="P432" t="b">
        <v>0</v>
      </c>
      <c r="Q432">
        <v>5</v>
      </c>
      <c r="R432" t="b">
        <v>0</v>
      </c>
      <c r="S432" t="s">
        <v>8270</v>
      </c>
      <c r="T432" s="7">
        <f>F432/Q432</f>
        <v>4.8</v>
      </c>
      <c r="U432" t="s">
        <v>8308</v>
      </c>
      <c r="V432" t="s">
        <v>8314</v>
      </c>
    </row>
    <row r="433" spans="1:22" ht="43.2">
      <c r="A433" s="5">
        <f t="shared" si="24"/>
        <v>0.13833333333333334</v>
      </c>
      <c r="B433">
        <v>431</v>
      </c>
      <c r="C433" s="3" t="s">
        <v>432</v>
      </c>
      <c r="D433" s="3" t="s">
        <v>4541</v>
      </c>
      <c r="E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 s="22">
        <f t="shared" si="25"/>
        <v>41527.898923611108</v>
      </c>
      <c r="L433">
        <v>1465160083</v>
      </c>
      <c r="M433" s="22">
        <f t="shared" si="26"/>
        <v>41512.898923611108</v>
      </c>
      <c r="N433" s="22" t="s">
        <v>8746</v>
      </c>
      <c r="O433" s="24">
        <f t="shared" si="27"/>
        <v>2013</v>
      </c>
      <c r="P433" t="b">
        <v>0</v>
      </c>
      <c r="Q433">
        <v>8</v>
      </c>
      <c r="R433" t="b">
        <v>0</v>
      </c>
      <c r="S433" t="s">
        <v>8270</v>
      </c>
      <c r="T433" s="7">
        <f>F433/Q433</f>
        <v>51.875</v>
      </c>
      <c r="U433" t="s">
        <v>8308</v>
      </c>
      <c r="V433" t="s">
        <v>8314</v>
      </c>
    </row>
    <row r="434" spans="1:22" ht="57.6">
      <c r="A434" s="5">
        <f t="shared" si="24"/>
        <v>9.5000000000000001E-2</v>
      </c>
      <c r="B434">
        <v>432</v>
      </c>
      <c r="C434" s="3" t="s">
        <v>433</v>
      </c>
      <c r="D434" s="3" t="s">
        <v>4542</v>
      </c>
      <c r="E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 s="22">
        <f t="shared" si="25"/>
        <v>42556.662997685184</v>
      </c>
      <c r="L434">
        <v>1440264381</v>
      </c>
      <c r="M434" s="22">
        <f t="shared" si="26"/>
        <v>42526.662997685184</v>
      </c>
      <c r="N434" s="22" t="s">
        <v>8747</v>
      </c>
      <c r="O434" s="24">
        <f t="shared" si="27"/>
        <v>2016</v>
      </c>
      <c r="P434" t="b">
        <v>0</v>
      </c>
      <c r="Q434">
        <v>8</v>
      </c>
      <c r="R434" t="b">
        <v>0</v>
      </c>
      <c r="S434" t="s">
        <v>8270</v>
      </c>
      <c r="T434" s="7">
        <f>F434/Q434</f>
        <v>71.25</v>
      </c>
      <c r="U434" t="s">
        <v>8308</v>
      </c>
      <c r="V434" t="s">
        <v>8314</v>
      </c>
    </row>
    <row r="435" spans="1:22" ht="57.6">
      <c r="A435" s="5">
        <f t="shared" si="24"/>
        <v>0</v>
      </c>
      <c r="B435">
        <v>433</v>
      </c>
      <c r="C435" s="3" t="s">
        <v>434</v>
      </c>
      <c r="D435" s="3" t="s">
        <v>4543</v>
      </c>
      <c r="E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 s="22">
        <f t="shared" si="25"/>
        <v>42298.51829861111</v>
      </c>
      <c r="L435">
        <v>1439392022</v>
      </c>
      <c r="M435" s="22">
        <f t="shared" si="26"/>
        <v>42238.51829861111</v>
      </c>
      <c r="N435" s="22" t="s">
        <v>8748</v>
      </c>
      <c r="O435" s="24">
        <f t="shared" si="27"/>
        <v>2015</v>
      </c>
      <c r="P435" t="b">
        <v>0</v>
      </c>
      <c r="Q435">
        <v>0</v>
      </c>
      <c r="R435" t="b">
        <v>0</v>
      </c>
      <c r="S435" t="s">
        <v>8270</v>
      </c>
      <c r="T435" s="7" t="e">
        <f>F435/Q435</f>
        <v>#DIV/0!</v>
      </c>
      <c r="U435" t="s">
        <v>8308</v>
      </c>
      <c r="V435" t="s">
        <v>8314</v>
      </c>
    </row>
    <row r="436" spans="1:22" ht="57.6">
      <c r="A436" s="5">
        <f t="shared" si="24"/>
        <v>0.05</v>
      </c>
      <c r="B436">
        <v>434</v>
      </c>
      <c r="C436" s="3" t="s">
        <v>435</v>
      </c>
      <c r="D436" s="3" t="s">
        <v>4544</v>
      </c>
      <c r="E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 s="22">
        <f t="shared" si="25"/>
        <v>42288.421550925923</v>
      </c>
      <c r="L436">
        <v>1383076902</v>
      </c>
      <c r="M436" s="22">
        <f t="shared" si="26"/>
        <v>42228.421550925923</v>
      </c>
      <c r="N436" s="22" t="s">
        <v>8749</v>
      </c>
      <c r="O436" s="24">
        <f t="shared" si="27"/>
        <v>2015</v>
      </c>
      <c r="P436" t="b">
        <v>0</v>
      </c>
      <c r="Q436">
        <v>2</v>
      </c>
      <c r="R436" t="b">
        <v>0</v>
      </c>
      <c r="S436" t="s">
        <v>8270</v>
      </c>
      <c r="T436" s="7">
        <f>F436/Q436</f>
        <v>62.5</v>
      </c>
      <c r="U436" t="s">
        <v>8308</v>
      </c>
      <c r="V436" t="s">
        <v>8314</v>
      </c>
    </row>
    <row r="437" spans="1:22" ht="57.6">
      <c r="A437" s="5">
        <f t="shared" si="24"/>
        <v>2.7272727272727273E-5</v>
      </c>
      <c r="B437">
        <v>435</v>
      </c>
      <c r="C437" s="3" t="s">
        <v>436</v>
      </c>
      <c r="D437" s="3" t="s">
        <v>4545</v>
      </c>
      <c r="E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 s="22">
        <f t="shared" si="25"/>
        <v>41609.667847222219</v>
      </c>
      <c r="L437">
        <v>1376502980</v>
      </c>
      <c r="M437" s="22">
        <f t="shared" si="26"/>
        <v>41576.626180555555</v>
      </c>
      <c r="N437" s="22" t="s">
        <v>8750</v>
      </c>
      <c r="O437" s="24">
        <f t="shared" si="27"/>
        <v>2013</v>
      </c>
      <c r="P437" t="b">
        <v>0</v>
      </c>
      <c r="Q437">
        <v>3</v>
      </c>
      <c r="R437" t="b">
        <v>0</v>
      </c>
      <c r="S437" t="s">
        <v>8270</v>
      </c>
      <c r="T437" s="7">
        <f>F437/Q437</f>
        <v>1</v>
      </c>
      <c r="U437" t="s">
        <v>8308</v>
      </c>
      <c r="V437" t="s">
        <v>8314</v>
      </c>
    </row>
    <row r="438" spans="1:22" ht="43.2">
      <c r="A438" s="5">
        <f t="shared" si="24"/>
        <v>0</v>
      </c>
      <c r="B438">
        <v>436</v>
      </c>
      <c r="C438" s="3" t="s">
        <v>437</v>
      </c>
      <c r="D438" s="3" t="s">
        <v>4546</v>
      </c>
      <c r="E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 s="22">
        <f t="shared" si="25"/>
        <v>41530.539120370369</v>
      </c>
      <c r="L438">
        <v>1372668113</v>
      </c>
      <c r="M438" s="22">
        <f t="shared" si="26"/>
        <v>41500.539120370369</v>
      </c>
      <c r="N438" s="22" t="s">
        <v>8751</v>
      </c>
      <c r="O438" s="24">
        <f t="shared" si="27"/>
        <v>2013</v>
      </c>
      <c r="P438" t="b">
        <v>0</v>
      </c>
      <c r="Q438">
        <v>0</v>
      </c>
      <c r="R438" t="b">
        <v>0</v>
      </c>
      <c r="S438" t="s">
        <v>8270</v>
      </c>
      <c r="T438" s="7" t="e">
        <f>F438/Q438</f>
        <v>#DIV/0!</v>
      </c>
      <c r="U438" t="s">
        <v>8308</v>
      </c>
      <c r="V438" t="s">
        <v>8314</v>
      </c>
    </row>
    <row r="439" spans="1:22" ht="43.2">
      <c r="A439" s="5">
        <f t="shared" si="24"/>
        <v>0</v>
      </c>
      <c r="B439">
        <v>437</v>
      </c>
      <c r="C439" s="3" t="s">
        <v>438</v>
      </c>
      <c r="D439" s="3" t="s">
        <v>4547</v>
      </c>
      <c r="E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 s="22">
        <f t="shared" si="25"/>
        <v>41486.154085648144</v>
      </c>
      <c r="L439">
        <v>1470728326</v>
      </c>
      <c r="M439" s="22">
        <f t="shared" si="26"/>
        <v>41456.154085648144</v>
      </c>
      <c r="N439" s="22" t="s">
        <v>8752</v>
      </c>
      <c r="O439" s="24">
        <f t="shared" si="27"/>
        <v>2013</v>
      </c>
      <c r="P439" t="b">
        <v>0</v>
      </c>
      <c r="Q439">
        <v>0</v>
      </c>
      <c r="R439" t="b">
        <v>0</v>
      </c>
      <c r="S439" t="s">
        <v>8270</v>
      </c>
      <c r="T439" s="7" t="e">
        <f>F439/Q439</f>
        <v>#DIV/0!</v>
      </c>
      <c r="U439" t="s">
        <v>8308</v>
      </c>
      <c r="V439" t="s">
        <v>8314</v>
      </c>
    </row>
    <row r="440" spans="1:22" ht="43.2">
      <c r="A440" s="5">
        <f t="shared" si="24"/>
        <v>9.3799999999999994E-2</v>
      </c>
      <c r="B440">
        <v>438</v>
      </c>
      <c r="C440" s="3" t="s">
        <v>439</v>
      </c>
      <c r="D440" s="3" t="s">
        <v>4548</v>
      </c>
      <c r="E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 s="22">
        <f t="shared" si="25"/>
        <v>42651.110254629624</v>
      </c>
      <c r="L440">
        <v>1445235358</v>
      </c>
      <c r="M440" s="22">
        <f t="shared" si="26"/>
        <v>42591.110254629624</v>
      </c>
      <c r="N440" s="22" t="s">
        <v>8753</v>
      </c>
      <c r="O440" s="24">
        <f t="shared" si="27"/>
        <v>2016</v>
      </c>
      <c r="P440" t="b">
        <v>0</v>
      </c>
      <c r="Q440">
        <v>11</v>
      </c>
      <c r="R440" t="b">
        <v>0</v>
      </c>
      <c r="S440" t="s">
        <v>8270</v>
      </c>
      <c r="T440" s="7">
        <f>F440/Q440</f>
        <v>170.54545454545453</v>
      </c>
      <c r="U440" t="s">
        <v>8308</v>
      </c>
      <c r="V440" t="s">
        <v>8314</v>
      </c>
    </row>
    <row r="441" spans="1:22" ht="43.2">
      <c r="A441" s="5">
        <f t="shared" si="24"/>
        <v>0</v>
      </c>
      <c r="B441">
        <v>439</v>
      </c>
      <c r="C441" s="3" t="s">
        <v>440</v>
      </c>
      <c r="D441" s="3" t="s">
        <v>4549</v>
      </c>
      <c r="E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 s="22">
        <f t="shared" si="25"/>
        <v>42326.094421296293</v>
      </c>
      <c r="L441">
        <v>1412705818</v>
      </c>
      <c r="M441" s="22">
        <f t="shared" si="26"/>
        <v>42296.052754629629</v>
      </c>
      <c r="N441" s="22" t="s">
        <v>8583</v>
      </c>
      <c r="O441" s="24">
        <f t="shared" si="27"/>
        <v>2015</v>
      </c>
      <c r="P441" t="b">
        <v>0</v>
      </c>
      <c r="Q441">
        <v>0</v>
      </c>
      <c r="R441" t="b">
        <v>0</v>
      </c>
      <c r="S441" t="s">
        <v>8270</v>
      </c>
      <c r="T441" s="7" t="e">
        <f>F441/Q441</f>
        <v>#DIV/0!</v>
      </c>
      <c r="U441" t="s">
        <v>8308</v>
      </c>
      <c r="V441" t="s">
        <v>8314</v>
      </c>
    </row>
    <row r="442" spans="1:22" ht="43.2">
      <c r="A442" s="5">
        <f t="shared" si="24"/>
        <v>1E-3</v>
      </c>
      <c r="B442">
        <v>440</v>
      </c>
      <c r="C442" s="3" t="s">
        <v>441</v>
      </c>
      <c r="D442" s="3" t="s">
        <v>4550</v>
      </c>
      <c r="E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 s="22">
        <f t="shared" si="25"/>
        <v>41929.553449074076</v>
      </c>
      <c r="L442">
        <v>1456270753</v>
      </c>
      <c r="M442" s="22">
        <f t="shared" si="26"/>
        <v>41919.553449074076</v>
      </c>
      <c r="N442" s="22" t="s">
        <v>8754</v>
      </c>
      <c r="O442" s="24">
        <f t="shared" si="27"/>
        <v>2014</v>
      </c>
      <c r="P442" t="b">
        <v>0</v>
      </c>
      <c r="Q442">
        <v>1</v>
      </c>
      <c r="R442" t="b">
        <v>0</v>
      </c>
      <c r="S442" t="s">
        <v>8270</v>
      </c>
      <c r="T442" s="7">
        <f>F442/Q442</f>
        <v>5</v>
      </c>
      <c r="U442" t="s">
        <v>8308</v>
      </c>
      <c r="V442" t="s">
        <v>8314</v>
      </c>
    </row>
    <row r="443" spans="1:22" ht="43.2">
      <c r="A443" s="5">
        <f t="shared" si="24"/>
        <v>0</v>
      </c>
      <c r="B443">
        <v>441</v>
      </c>
      <c r="C443" s="3" t="s">
        <v>442</v>
      </c>
      <c r="D443" s="3" t="s">
        <v>4551</v>
      </c>
      <c r="E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 s="22">
        <f t="shared" si="25"/>
        <v>42453.735567129632</v>
      </c>
      <c r="L443">
        <v>1380826996</v>
      </c>
      <c r="M443" s="22">
        <f t="shared" si="26"/>
        <v>42423.777233796289</v>
      </c>
      <c r="N443" s="22" t="s">
        <v>8755</v>
      </c>
      <c r="O443" s="24">
        <f t="shared" si="27"/>
        <v>2016</v>
      </c>
      <c r="P443" t="b">
        <v>0</v>
      </c>
      <c r="Q443">
        <v>0</v>
      </c>
      <c r="R443" t="b">
        <v>0</v>
      </c>
      <c r="S443" t="s">
        <v>8270</v>
      </c>
      <c r="T443" s="7" t="e">
        <f>F443/Q443</f>
        <v>#DIV/0!</v>
      </c>
      <c r="U443" t="s">
        <v>8308</v>
      </c>
      <c r="V443" t="s">
        <v>8314</v>
      </c>
    </row>
    <row r="444" spans="1:22">
      <c r="A444" s="5">
        <f t="shared" si="24"/>
        <v>0.39358823529411763</v>
      </c>
      <c r="B444">
        <v>442</v>
      </c>
      <c r="C444" s="3" t="s">
        <v>443</v>
      </c>
      <c r="D444" s="3" t="s">
        <v>4552</v>
      </c>
      <c r="E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 s="22">
        <f t="shared" si="25"/>
        <v>41580.585601851846</v>
      </c>
      <c r="L444">
        <v>1421788783</v>
      </c>
      <c r="M444" s="22">
        <f t="shared" si="26"/>
        <v>41550.585601851846</v>
      </c>
      <c r="N444" s="22" t="s">
        <v>8632</v>
      </c>
      <c r="O444" s="24">
        <f t="shared" si="27"/>
        <v>2013</v>
      </c>
      <c r="P444" t="b">
        <v>0</v>
      </c>
      <c r="Q444">
        <v>17</v>
      </c>
      <c r="R444" t="b">
        <v>0</v>
      </c>
      <c r="S444" t="s">
        <v>8270</v>
      </c>
      <c r="T444" s="7">
        <f>F444/Q444</f>
        <v>393.58823529411762</v>
      </c>
      <c r="U444" t="s">
        <v>8308</v>
      </c>
      <c r="V444" t="s">
        <v>8314</v>
      </c>
    </row>
    <row r="445" spans="1:22" ht="43.2">
      <c r="A445" s="5">
        <f t="shared" si="24"/>
        <v>1E-3</v>
      </c>
      <c r="B445">
        <v>443</v>
      </c>
      <c r="C445" s="3" t="s">
        <v>444</v>
      </c>
      <c r="D445" s="3" t="s">
        <v>4553</v>
      </c>
      <c r="E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 s="22">
        <f t="shared" si="25"/>
        <v>42054.680358796293</v>
      </c>
      <c r="L445">
        <v>1389399701</v>
      </c>
      <c r="M445" s="22">
        <f t="shared" si="26"/>
        <v>42024.680358796293</v>
      </c>
      <c r="N445" s="22" t="s">
        <v>8756</v>
      </c>
      <c r="O445" s="24">
        <f t="shared" si="27"/>
        <v>2015</v>
      </c>
      <c r="P445" t="b">
        <v>0</v>
      </c>
      <c r="Q445">
        <v>2</v>
      </c>
      <c r="R445" t="b">
        <v>0</v>
      </c>
      <c r="S445" t="s">
        <v>8270</v>
      </c>
      <c r="T445" s="7">
        <f>F445/Q445</f>
        <v>5</v>
      </c>
      <c r="U445" t="s">
        <v>8308</v>
      </c>
      <c r="V445" t="s">
        <v>8314</v>
      </c>
    </row>
    <row r="446" spans="1:22" ht="43.2">
      <c r="A446" s="5">
        <f t="shared" si="24"/>
        <v>0.05</v>
      </c>
      <c r="B446">
        <v>444</v>
      </c>
      <c r="C446" s="3" t="s">
        <v>445</v>
      </c>
      <c r="D446" s="3" t="s">
        <v>4554</v>
      </c>
      <c r="E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 s="22">
        <f t="shared" si="25"/>
        <v>41679.806724537033</v>
      </c>
      <c r="L446">
        <v>1324158361</v>
      </c>
      <c r="M446" s="22">
        <f t="shared" si="26"/>
        <v>41649.806724537033</v>
      </c>
      <c r="N446" s="22" t="s">
        <v>8757</v>
      </c>
      <c r="O446" s="24">
        <f t="shared" si="27"/>
        <v>2014</v>
      </c>
      <c r="P446" t="b">
        <v>0</v>
      </c>
      <c r="Q446">
        <v>1</v>
      </c>
      <c r="R446" t="b">
        <v>0</v>
      </c>
      <c r="S446" t="s">
        <v>8270</v>
      </c>
      <c r="T446" s="7">
        <f>F446/Q446</f>
        <v>50</v>
      </c>
      <c r="U446" t="s">
        <v>8308</v>
      </c>
      <c r="V446" t="s">
        <v>8314</v>
      </c>
    </row>
    <row r="447" spans="1:22" ht="43.2">
      <c r="A447" s="5">
        <f t="shared" si="24"/>
        <v>3.3333333333333335E-5</v>
      </c>
      <c r="B447">
        <v>445</v>
      </c>
      <c r="C447" s="3" t="s">
        <v>446</v>
      </c>
      <c r="D447" s="3" t="s">
        <v>4555</v>
      </c>
      <c r="E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 s="22">
        <f t="shared" si="25"/>
        <v>40954.69862268518</v>
      </c>
      <c r="L447">
        <v>1430899375</v>
      </c>
      <c r="M447" s="22">
        <f t="shared" si="26"/>
        <v>40894.69862268518</v>
      </c>
      <c r="N447" s="22" t="s">
        <v>8758</v>
      </c>
      <c r="O447" s="24">
        <f t="shared" si="27"/>
        <v>2011</v>
      </c>
      <c r="P447" t="b">
        <v>0</v>
      </c>
      <c r="Q447">
        <v>2</v>
      </c>
      <c r="R447" t="b">
        <v>0</v>
      </c>
      <c r="S447" t="s">
        <v>8270</v>
      </c>
      <c r="T447" s="7">
        <f>F447/Q447</f>
        <v>1</v>
      </c>
      <c r="U447" t="s">
        <v>8308</v>
      </c>
      <c r="V447" t="s">
        <v>8314</v>
      </c>
    </row>
    <row r="448" spans="1:22" ht="43.2">
      <c r="A448" s="5">
        <f t="shared" si="24"/>
        <v>7.2952380952380949E-2</v>
      </c>
      <c r="B448">
        <v>446</v>
      </c>
      <c r="C448" s="3" t="s">
        <v>447</v>
      </c>
      <c r="D448" s="3" t="s">
        <v>4556</v>
      </c>
      <c r="E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 s="22">
        <f t="shared" si="25"/>
        <v>42145.127025462956</v>
      </c>
      <c r="L448">
        <v>1422842420</v>
      </c>
      <c r="M448" s="22">
        <f t="shared" si="26"/>
        <v>42130.127025462956</v>
      </c>
      <c r="N448" s="22" t="s">
        <v>8759</v>
      </c>
      <c r="O448" s="24">
        <f t="shared" si="27"/>
        <v>2015</v>
      </c>
      <c r="P448" t="b">
        <v>0</v>
      </c>
      <c r="Q448">
        <v>16</v>
      </c>
      <c r="R448" t="b">
        <v>0</v>
      </c>
      <c r="S448" t="s">
        <v>8270</v>
      </c>
      <c r="T448" s="7">
        <f>F448/Q448</f>
        <v>47.875</v>
      </c>
      <c r="U448" t="s">
        <v>8308</v>
      </c>
      <c r="V448" t="s">
        <v>8314</v>
      </c>
    </row>
    <row r="449" spans="1:22" ht="43.2">
      <c r="A449" s="5">
        <f t="shared" si="24"/>
        <v>1.6666666666666666E-4</v>
      </c>
      <c r="B449">
        <v>447</v>
      </c>
      <c r="C449" s="3" t="s">
        <v>448</v>
      </c>
      <c r="D449" s="3" t="s">
        <v>4557</v>
      </c>
      <c r="E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 s="22">
        <f t="shared" si="25"/>
        <v>42066.875231481477</v>
      </c>
      <c r="L449">
        <v>1361884763</v>
      </c>
      <c r="M449" s="22">
        <f t="shared" si="26"/>
        <v>42036.875231481477</v>
      </c>
      <c r="N449" s="22" t="s">
        <v>8760</v>
      </c>
      <c r="O449" s="24">
        <f t="shared" si="27"/>
        <v>2015</v>
      </c>
      <c r="P449" t="b">
        <v>0</v>
      </c>
      <c r="Q449">
        <v>1</v>
      </c>
      <c r="R449" t="b">
        <v>0</v>
      </c>
      <c r="S449" t="s">
        <v>8270</v>
      </c>
      <c r="T449" s="7">
        <f>F449/Q449</f>
        <v>5</v>
      </c>
      <c r="U449" t="s">
        <v>8308</v>
      </c>
      <c r="V449" t="s">
        <v>8314</v>
      </c>
    </row>
    <row r="450" spans="1:22" ht="43.2">
      <c r="A450" s="5">
        <f t="shared" si="24"/>
        <v>3.2804E-2</v>
      </c>
      <c r="B450">
        <v>448</v>
      </c>
      <c r="C450" s="3" t="s">
        <v>449</v>
      </c>
      <c r="D450" s="3" t="s">
        <v>4558</v>
      </c>
      <c r="E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 s="22">
        <f t="shared" si="25"/>
        <v>41356.305127314808</v>
      </c>
      <c r="L450">
        <v>1398363095</v>
      </c>
      <c r="M450" s="22">
        <f t="shared" si="26"/>
        <v>41331.34679398148</v>
      </c>
      <c r="N450" s="22" t="s">
        <v>8761</v>
      </c>
      <c r="O450" s="24">
        <f t="shared" si="27"/>
        <v>2013</v>
      </c>
      <c r="P450" t="b">
        <v>0</v>
      </c>
      <c r="Q450">
        <v>4</v>
      </c>
      <c r="R450" t="b">
        <v>0</v>
      </c>
      <c r="S450" t="s">
        <v>8270</v>
      </c>
      <c r="T450" s="7">
        <f>F450/Q450</f>
        <v>20.502500000000001</v>
      </c>
      <c r="U450" t="s">
        <v>8308</v>
      </c>
      <c r="V450" t="s">
        <v>8314</v>
      </c>
    </row>
    <row r="451" spans="1:22" ht="43.2">
      <c r="A451" s="5">
        <f t="shared" ref="A451:A514" si="28">F451/E451</f>
        <v>2.2499999999999999E-2</v>
      </c>
      <c r="B451">
        <v>449</v>
      </c>
      <c r="C451" s="3" t="s">
        <v>450</v>
      </c>
      <c r="D451" s="3" t="s">
        <v>4559</v>
      </c>
      <c r="E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 s="22">
        <f t="shared" ref="K451:K514" si="29">(J450/86400)+25569+(-5/24)</f>
        <v>41773.549710648142</v>
      </c>
      <c r="L451">
        <v>1379425085</v>
      </c>
      <c r="M451" s="22">
        <f t="shared" ref="M451:M514" si="30">(L450/86400)+25569+(-5/24)</f>
        <v>41753.549710648142</v>
      </c>
      <c r="N451" s="22" t="s">
        <v>8407</v>
      </c>
      <c r="O451" s="24">
        <f t="shared" si="27"/>
        <v>2014</v>
      </c>
      <c r="P451" t="b">
        <v>0</v>
      </c>
      <c r="Q451">
        <v>5</v>
      </c>
      <c r="R451" t="b">
        <v>0</v>
      </c>
      <c r="S451" t="s">
        <v>8270</v>
      </c>
      <c r="T451" s="7">
        <f>F451/Q451</f>
        <v>9</v>
      </c>
      <c r="U451" t="s">
        <v>8308</v>
      </c>
      <c r="V451" t="s">
        <v>8314</v>
      </c>
    </row>
    <row r="452" spans="1:22" ht="43.2">
      <c r="A452" s="5">
        <f t="shared" si="28"/>
        <v>7.92E-3</v>
      </c>
      <c r="B452">
        <v>450</v>
      </c>
      <c r="C452" s="3" t="s">
        <v>451</v>
      </c>
      <c r="D452" s="3" t="s">
        <v>4560</v>
      </c>
      <c r="E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 s="22">
        <f t="shared" si="29"/>
        <v>41564.359780092593</v>
      </c>
      <c r="L452">
        <v>1389825800</v>
      </c>
      <c r="M452" s="22">
        <f t="shared" si="30"/>
        <v>41534.359780092593</v>
      </c>
      <c r="N452" s="22" t="s">
        <v>8762</v>
      </c>
      <c r="O452" s="24">
        <f t="shared" ref="O452:O515" si="31">YEAR(N452)</f>
        <v>2013</v>
      </c>
      <c r="P452" t="b">
        <v>0</v>
      </c>
      <c r="Q452">
        <v>7</v>
      </c>
      <c r="R452" t="b">
        <v>0</v>
      </c>
      <c r="S452" t="s">
        <v>8270</v>
      </c>
      <c r="T452" s="7">
        <f>F452/Q452</f>
        <v>56.571428571428569</v>
      </c>
      <c r="U452" t="s">
        <v>8308</v>
      </c>
      <c r="V452" t="s">
        <v>8314</v>
      </c>
    </row>
    <row r="453" spans="1:22" ht="43.2">
      <c r="A453" s="5">
        <f t="shared" si="28"/>
        <v>0</v>
      </c>
      <c r="B453">
        <v>451</v>
      </c>
      <c r="C453" s="3" t="s">
        <v>452</v>
      </c>
      <c r="D453" s="3" t="s">
        <v>4561</v>
      </c>
      <c r="E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 s="22">
        <f t="shared" si="29"/>
        <v>41684.73842592592</v>
      </c>
      <c r="L453">
        <v>1388077791</v>
      </c>
      <c r="M453" s="22">
        <f t="shared" si="30"/>
        <v>41654.73842592592</v>
      </c>
      <c r="N453" s="22" t="s">
        <v>8763</v>
      </c>
      <c r="O453" s="24">
        <f t="shared" si="31"/>
        <v>2014</v>
      </c>
      <c r="P453" t="b">
        <v>0</v>
      </c>
      <c r="Q453">
        <v>0</v>
      </c>
      <c r="R453" t="b">
        <v>0</v>
      </c>
      <c r="S453" t="s">
        <v>8270</v>
      </c>
      <c r="T453" s="7" t="e">
        <f>F453/Q453</f>
        <v>#DIV/0!</v>
      </c>
      <c r="U453" t="s">
        <v>8308</v>
      </c>
      <c r="V453" t="s">
        <v>8314</v>
      </c>
    </row>
    <row r="454" spans="1:22" ht="28.8">
      <c r="A454" s="5">
        <f t="shared" si="28"/>
        <v>0.64</v>
      </c>
      <c r="B454">
        <v>452</v>
      </c>
      <c r="C454" s="3" t="s">
        <v>453</v>
      </c>
      <c r="D454" s="3" t="s">
        <v>4562</v>
      </c>
      <c r="E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 s="22">
        <f t="shared" si="29"/>
        <v>41664.506840277776</v>
      </c>
      <c r="L454">
        <v>1428944015</v>
      </c>
      <c r="M454" s="22">
        <f t="shared" si="30"/>
        <v>41634.506840277776</v>
      </c>
      <c r="N454" s="22" t="s">
        <v>8764</v>
      </c>
      <c r="O454" s="24">
        <f t="shared" si="31"/>
        <v>2013</v>
      </c>
      <c r="P454" t="b">
        <v>0</v>
      </c>
      <c r="Q454">
        <v>12</v>
      </c>
      <c r="R454" t="b">
        <v>0</v>
      </c>
      <c r="S454" t="s">
        <v>8270</v>
      </c>
      <c r="T454" s="7">
        <f>F454/Q454</f>
        <v>40</v>
      </c>
      <c r="U454" t="s">
        <v>8308</v>
      </c>
      <c r="V454" t="s">
        <v>8314</v>
      </c>
    </row>
    <row r="455" spans="1:22" ht="43.2">
      <c r="A455" s="5">
        <f t="shared" si="28"/>
        <v>2.740447957839262E-4</v>
      </c>
      <c r="B455">
        <v>453</v>
      </c>
      <c r="C455" s="3" t="s">
        <v>454</v>
      </c>
      <c r="D455" s="3" t="s">
        <v>4563</v>
      </c>
      <c r="E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 s="22">
        <f t="shared" si="29"/>
        <v>42137.49554398148</v>
      </c>
      <c r="L455">
        <v>1422992879</v>
      </c>
      <c r="M455" s="22">
        <f t="shared" si="30"/>
        <v>42107.49554398148</v>
      </c>
      <c r="N455" s="22" t="s">
        <v>8765</v>
      </c>
      <c r="O455" s="24">
        <f t="shared" si="31"/>
        <v>2015</v>
      </c>
      <c r="P455" t="b">
        <v>0</v>
      </c>
      <c r="Q455">
        <v>2</v>
      </c>
      <c r="R455" t="b">
        <v>0</v>
      </c>
      <c r="S455" t="s">
        <v>8270</v>
      </c>
      <c r="T455" s="7">
        <f>F455/Q455</f>
        <v>13</v>
      </c>
      <c r="U455" t="s">
        <v>8308</v>
      </c>
      <c r="V455" t="s">
        <v>8314</v>
      </c>
    </row>
    <row r="456" spans="1:22" ht="43.2">
      <c r="A456" s="5">
        <f t="shared" si="28"/>
        <v>8.2000000000000007E-3</v>
      </c>
      <c r="B456">
        <v>454</v>
      </c>
      <c r="C456" s="3" t="s">
        <v>455</v>
      </c>
      <c r="D456" s="3" t="s">
        <v>4564</v>
      </c>
      <c r="E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 s="22">
        <f t="shared" si="29"/>
        <v>42054.616655092592</v>
      </c>
      <c r="L456">
        <v>1414343571</v>
      </c>
      <c r="M456" s="22">
        <f t="shared" si="30"/>
        <v>42038.616655092592</v>
      </c>
      <c r="N456" s="22" t="s">
        <v>8766</v>
      </c>
      <c r="O456" s="24">
        <f t="shared" si="31"/>
        <v>2015</v>
      </c>
      <c r="P456" t="b">
        <v>0</v>
      </c>
      <c r="Q456">
        <v>5</v>
      </c>
      <c r="R456" t="b">
        <v>0</v>
      </c>
      <c r="S456" t="s">
        <v>8270</v>
      </c>
      <c r="T456" s="7">
        <f>F456/Q456</f>
        <v>16.399999999999999</v>
      </c>
      <c r="U456" t="s">
        <v>8308</v>
      </c>
      <c r="V456" t="s">
        <v>8314</v>
      </c>
    </row>
    <row r="457" spans="1:22" ht="43.2">
      <c r="A457" s="5">
        <f t="shared" si="28"/>
        <v>6.9230769230769226E-4</v>
      </c>
      <c r="B457">
        <v>455</v>
      </c>
      <c r="C457" s="3" t="s">
        <v>456</v>
      </c>
      <c r="D457" s="3" t="s">
        <v>4565</v>
      </c>
      <c r="E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 s="22">
        <f t="shared" si="29"/>
        <v>41969.343055555553</v>
      </c>
      <c r="L457">
        <v>1330733022</v>
      </c>
      <c r="M457" s="22">
        <f t="shared" si="30"/>
        <v>41938.508923611109</v>
      </c>
      <c r="N457" s="22" t="s">
        <v>8507</v>
      </c>
      <c r="O457" s="24">
        <f t="shared" si="31"/>
        <v>2014</v>
      </c>
      <c r="P457" t="b">
        <v>0</v>
      </c>
      <c r="Q457">
        <v>2</v>
      </c>
      <c r="R457" t="b">
        <v>0</v>
      </c>
      <c r="S457" t="s">
        <v>8270</v>
      </c>
      <c r="T457" s="7">
        <f>F457/Q457</f>
        <v>22.5</v>
      </c>
      <c r="U457" t="s">
        <v>8308</v>
      </c>
      <c r="V457" t="s">
        <v>8314</v>
      </c>
    </row>
    <row r="458" spans="1:22" ht="43.2">
      <c r="A458" s="5">
        <f t="shared" si="28"/>
        <v>6.8631863186318634E-3</v>
      </c>
      <c r="B458">
        <v>456</v>
      </c>
      <c r="C458" s="3" t="s">
        <v>457</v>
      </c>
      <c r="D458" s="3" t="s">
        <v>4566</v>
      </c>
      <c r="E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 s="22">
        <f t="shared" si="29"/>
        <v>41015.813194444439</v>
      </c>
      <c r="L458">
        <v>1380559201</v>
      </c>
      <c r="M458" s="22">
        <f t="shared" si="30"/>
        <v>40970.794236111113</v>
      </c>
      <c r="N458" s="22" t="s">
        <v>8767</v>
      </c>
      <c r="O458" s="24">
        <f t="shared" si="31"/>
        <v>2012</v>
      </c>
      <c r="P458" t="b">
        <v>0</v>
      </c>
      <c r="Q458">
        <v>3</v>
      </c>
      <c r="R458" t="b">
        <v>0</v>
      </c>
      <c r="S458" t="s">
        <v>8270</v>
      </c>
      <c r="T458" s="7">
        <f>F458/Q458</f>
        <v>20.333333333333332</v>
      </c>
      <c r="U458" t="s">
        <v>8308</v>
      </c>
      <c r="V458" t="s">
        <v>8314</v>
      </c>
    </row>
    <row r="459" spans="1:22" ht="43.2">
      <c r="A459" s="5">
        <f t="shared" si="28"/>
        <v>0</v>
      </c>
      <c r="B459">
        <v>457</v>
      </c>
      <c r="C459" s="3" t="s">
        <v>458</v>
      </c>
      <c r="D459" s="3" t="s">
        <v>4567</v>
      </c>
      <c r="E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 s="22">
        <f t="shared" si="29"/>
        <v>41568.957638888889</v>
      </c>
      <c r="L459">
        <v>1405621512</v>
      </c>
      <c r="M459" s="22">
        <f t="shared" si="30"/>
        <v>41547.486122685186</v>
      </c>
      <c r="N459" s="22" t="s">
        <v>8768</v>
      </c>
      <c r="O459" s="24">
        <f t="shared" si="31"/>
        <v>2013</v>
      </c>
      <c r="P459" t="b">
        <v>0</v>
      </c>
      <c r="Q459">
        <v>0</v>
      </c>
      <c r="R459" t="b">
        <v>0</v>
      </c>
      <c r="S459" t="s">
        <v>8270</v>
      </c>
      <c r="T459" s="7" t="e">
        <f>F459/Q459</f>
        <v>#DIV/0!</v>
      </c>
      <c r="U459" t="s">
        <v>8308</v>
      </c>
      <c r="V459" t="s">
        <v>8314</v>
      </c>
    </row>
    <row r="460" spans="1:22" ht="43.2">
      <c r="A460" s="5">
        <f t="shared" si="28"/>
        <v>8.2100000000000006E-2</v>
      </c>
      <c r="B460">
        <v>458</v>
      </c>
      <c r="C460" s="3" t="s">
        <v>459</v>
      </c>
      <c r="D460" s="3" t="s">
        <v>4568</v>
      </c>
      <c r="E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 s="22">
        <f t="shared" si="29"/>
        <v>41867.559166666666</v>
      </c>
      <c r="L460">
        <v>1365958060</v>
      </c>
      <c r="M460" s="22">
        <f t="shared" si="30"/>
        <v>41837.559166666666</v>
      </c>
      <c r="N460" s="22" t="s">
        <v>8694</v>
      </c>
      <c r="O460" s="24">
        <f t="shared" si="31"/>
        <v>2014</v>
      </c>
      <c r="P460" t="b">
        <v>0</v>
      </c>
      <c r="Q460">
        <v>49</v>
      </c>
      <c r="R460" t="b">
        <v>0</v>
      </c>
      <c r="S460" t="s">
        <v>8270</v>
      </c>
      <c r="T460" s="7">
        <f>F460/Q460</f>
        <v>16.755102040816325</v>
      </c>
      <c r="U460" t="s">
        <v>8308</v>
      </c>
      <c r="V460" t="s">
        <v>8314</v>
      </c>
    </row>
    <row r="461" spans="1:22" ht="43.2">
      <c r="A461" s="5">
        <f t="shared" si="28"/>
        <v>6.4102564102564103E-4</v>
      </c>
      <c r="B461">
        <v>459</v>
      </c>
      <c r="C461" s="3" t="s">
        <v>460</v>
      </c>
      <c r="D461" s="3" t="s">
        <v>4569</v>
      </c>
      <c r="E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 s="22">
        <f t="shared" si="29"/>
        <v>41408.491435185184</v>
      </c>
      <c r="L461">
        <v>1316013727</v>
      </c>
      <c r="M461" s="22">
        <f t="shared" si="30"/>
        <v>41378.491435185184</v>
      </c>
      <c r="N461" s="22" t="s">
        <v>8769</v>
      </c>
      <c r="O461" s="24">
        <f t="shared" si="31"/>
        <v>2013</v>
      </c>
      <c r="P461" t="b">
        <v>0</v>
      </c>
      <c r="Q461">
        <v>1</v>
      </c>
      <c r="R461" t="b">
        <v>0</v>
      </c>
      <c r="S461" t="s">
        <v>8270</v>
      </c>
      <c r="T461" s="7">
        <f>F461/Q461</f>
        <v>25</v>
      </c>
      <c r="U461" t="s">
        <v>8308</v>
      </c>
      <c r="V461" t="s">
        <v>8314</v>
      </c>
    </row>
    <row r="462" spans="1:22" ht="28.8">
      <c r="A462" s="5">
        <f t="shared" si="28"/>
        <v>2.9411764705882353E-3</v>
      </c>
      <c r="B462">
        <v>460</v>
      </c>
      <c r="C462" s="3" t="s">
        <v>461</v>
      </c>
      <c r="D462" s="3" t="s">
        <v>4570</v>
      </c>
      <c r="E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 s="22">
        <f t="shared" si="29"/>
        <v>40860.473692129628</v>
      </c>
      <c r="L462">
        <v>1398862875</v>
      </c>
      <c r="M462" s="22">
        <f t="shared" si="30"/>
        <v>40800.432025462964</v>
      </c>
      <c r="N462" s="22" t="s">
        <v>8770</v>
      </c>
      <c r="O462" s="24">
        <f t="shared" si="31"/>
        <v>2011</v>
      </c>
      <c r="P462" t="b">
        <v>0</v>
      </c>
      <c r="Q462">
        <v>2</v>
      </c>
      <c r="R462" t="b">
        <v>0</v>
      </c>
      <c r="S462" t="s">
        <v>8270</v>
      </c>
      <c r="T462" s="7">
        <f>F462/Q462</f>
        <v>12.5</v>
      </c>
      <c r="U462" t="s">
        <v>8308</v>
      </c>
      <c r="V462" t="s">
        <v>8314</v>
      </c>
    </row>
    <row r="463" spans="1:22" ht="43.2">
      <c r="A463" s="5">
        <f t="shared" si="28"/>
        <v>0</v>
      </c>
      <c r="B463">
        <v>461</v>
      </c>
      <c r="C463" s="3" t="s">
        <v>462</v>
      </c>
      <c r="D463" s="3" t="s">
        <v>4571</v>
      </c>
      <c r="E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 s="22">
        <f t="shared" si="29"/>
        <v>41790.958333333328</v>
      </c>
      <c r="L463">
        <v>1368476367</v>
      </c>
      <c r="M463" s="22">
        <f t="shared" si="30"/>
        <v>41759.334201388883</v>
      </c>
      <c r="N463" s="22" t="s">
        <v>8771</v>
      </c>
      <c r="O463" s="24">
        <f t="shared" si="31"/>
        <v>2014</v>
      </c>
      <c r="P463" t="b">
        <v>0</v>
      </c>
      <c r="Q463">
        <v>0</v>
      </c>
      <c r="R463" t="b">
        <v>0</v>
      </c>
      <c r="S463" t="s">
        <v>8270</v>
      </c>
      <c r="T463" s="7" t="e">
        <f>F463/Q463</f>
        <v>#DIV/0!</v>
      </c>
      <c r="U463" t="s">
        <v>8308</v>
      </c>
      <c r="V463" t="s">
        <v>8314</v>
      </c>
    </row>
    <row r="464" spans="1:22" ht="43.2">
      <c r="A464" s="5">
        <f t="shared" si="28"/>
        <v>0</v>
      </c>
      <c r="B464">
        <v>462</v>
      </c>
      <c r="C464" s="3" t="s">
        <v>463</v>
      </c>
      <c r="D464" s="3" t="s">
        <v>4572</v>
      </c>
      <c r="E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 s="22">
        <f t="shared" si="29"/>
        <v>41427.638506944444</v>
      </c>
      <c r="L464">
        <v>1307761341</v>
      </c>
      <c r="M464" s="22">
        <f t="shared" si="30"/>
        <v>41407.638506944444</v>
      </c>
      <c r="N464" s="22" t="s">
        <v>8772</v>
      </c>
      <c r="O464" s="24">
        <f t="shared" si="31"/>
        <v>2013</v>
      </c>
      <c r="P464" t="b">
        <v>0</v>
      </c>
      <c r="Q464">
        <v>0</v>
      </c>
      <c r="R464" t="b">
        <v>0</v>
      </c>
      <c r="S464" t="s">
        <v>8270</v>
      </c>
      <c r="T464" s="7" t="e">
        <f>F464/Q464</f>
        <v>#DIV/0!</v>
      </c>
      <c r="U464" t="s">
        <v>8308</v>
      </c>
      <c r="V464" t="s">
        <v>8314</v>
      </c>
    </row>
    <row r="465" spans="1:22" ht="43.2">
      <c r="A465" s="5">
        <f t="shared" si="28"/>
        <v>2.2727272727272728E-2</v>
      </c>
      <c r="B465">
        <v>463</v>
      </c>
      <c r="C465" s="3" t="s">
        <v>464</v>
      </c>
      <c r="D465" s="3" t="s">
        <v>4573</v>
      </c>
      <c r="E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 s="22">
        <f t="shared" si="29"/>
        <v>40764.918298611105</v>
      </c>
      <c r="L465">
        <v>1311699753</v>
      </c>
      <c r="M465" s="22">
        <f t="shared" si="30"/>
        <v>40704.918298611105</v>
      </c>
      <c r="N465" s="22" t="s">
        <v>8773</v>
      </c>
      <c r="O465" s="24">
        <f t="shared" si="31"/>
        <v>2011</v>
      </c>
      <c r="P465" t="b">
        <v>0</v>
      </c>
      <c r="Q465">
        <v>11</v>
      </c>
      <c r="R465" t="b">
        <v>0</v>
      </c>
      <c r="S465" t="s">
        <v>8270</v>
      </c>
      <c r="T465" s="7">
        <f>F465/Q465</f>
        <v>113.63636363636364</v>
      </c>
      <c r="U465" t="s">
        <v>8308</v>
      </c>
      <c r="V465" t="s">
        <v>8314</v>
      </c>
    </row>
    <row r="466" spans="1:22" ht="28.8">
      <c r="A466" s="5">
        <f t="shared" si="28"/>
        <v>9.9009900990099011E-4</v>
      </c>
      <c r="B466">
        <v>464</v>
      </c>
      <c r="C466" s="3" t="s">
        <v>465</v>
      </c>
      <c r="D466" s="3" t="s">
        <v>4574</v>
      </c>
      <c r="E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 s="22">
        <f t="shared" si="29"/>
        <v>40810.501770833333</v>
      </c>
      <c r="L466">
        <v>1461874935</v>
      </c>
      <c r="M466" s="22">
        <f t="shared" si="30"/>
        <v>40750.501770833333</v>
      </c>
      <c r="N466" s="22" t="s">
        <v>8774</v>
      </c>
      <c r="O466" s="24">
        <f t="shared" si="31"/>
        <v>2011</v>
      </c>
      <c r="P466" t="b">
        <v>0</v>
      </c>
      <c r="Q466">
        <v>1</v>
      </c>
      <c r="R466" t="b">
        <v>0</v>
      </c>
      <c r="S466" t="s">
        <v>8270</v>
      </c>
      <c r="T466" s="7">
        <f>F466/Q466</f>
        <v>1</v>
      </c>
      <c r="U466" t="s">
        <v>8308</v>
      </c>
      <c r="V466" t="s">
        <v>8314</v>
      </c>
    </row>
    <row r="467" spans="1:22">
      <c r="A467" s="5">
        <f t="shared" si="28"/>
        <v>0.26953125</v>
      </c>
      <c r="B467">
        <v>465</v>
      </c>
      <c r="C467" s="3" t="s">
        <v>466</v>
      </c>
      <c r="D467" s="3" t="s">
        <v>4575</v>
      </c>
      <c r="E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 s="22">
        <f t="shared" si="29"/>
        <v>42508.640451388885</v>
      </c>
      <c r="L467">
        <v>1402455174</v>
      </c>
      <c r="M467" s="22">
        <f t="shared" si="30"/>
        <v>42488.640451388885</v>
      </c>
      <c r="N467" s="22" t="s">
        <v>8775</v>
      </c>
      <c r="O467" s="24">
        <f t="shared" si="31"/>
        <v>2016</v>
      </c>
      <c r="P467" t="b">
        <v>0</v>
      </c>
      <c r="Q467">
        <v>8</v>
      </c>
      <c r="R467" t="b">
        <v>0</v>
      </c>
      <c r="S467" t="s">
        <v>8270</v>
      </c>
      <c r="T467" s="7">
        <f>F467/Q467</f>
        <v>17.25</v>
      </c>
      <c r="U467" t="s">
        <v>8308</v>
      </c>
      <c r="V467" t="s">
        <v>8314</v>
      </c>
    </row>
    <row r="468" spans="1:22" ht="43.2">
      <c r="A468" s="5">
        <f t="shared" si="28"/>
        <v>7.6E-3</v>
      </c>
      <c r="B468">
        <v>466</v>
      </c>
      <c r="C468" s="3" t="s">
        <v>467</v>
      </c>
      <c r="D468" s="3" t="s">
        <v>4576</v>
      </c>
      <c r="E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 s="22">
        <f t="shared" si="29"/>
        <v>41816.911736111106</v>
      </c>
      <c r="L468">
        <v>1344465464</v>
      </c>
      <c r="M468" s="22">
        <f t="shared" si="30"/>
        <v>41800.911736111106</v>
      </c>
      <c r="N468" s="22" t="s">
        <v>8776</v>
      </c>
      <c r="O468" s="24">
        <f t="shared" si="31"/>
        <v>2014</v>
      </c>
      <c r="P468" t="b">
        <v>0</v>
      </c>
      <c r="Q468">
        <v>5</v>
      </c>
      <c r="R468" t="b">
        <v>0</v>
      </c>
      <c r="S468" t="s">
        <v>8270</v>
      </c>
      <c r="T468" s="7">
        <f>F468/Q468</f>
        <v>15.2</v>
      </c>
      <c r="U468" t="s">
        <v>8308</v>
      </c>
      <c r="V468" t="s">
        <v>8314</v>
      </c>
    </row>
    <row r="469" spans="1:22" ht="43.2">
      <c r="A469" s="5">
        <f t="shared" si="28"/>
        <v>0.21575</v>
      </c>
      <c r="B469">
        <v>467</v>
      </c>
      <c r="C469" s="3" t="s">
        <v>468</v>
      </c>
      <c r="D469" s="3" t="s">
        <v>4577</v>
      </c>
      <c r="E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 s="22">
        <f t="shared" si="29"/>
        <v>41159.734537037039</v>
      </c>
      <c r="L469">
        <v>1344961134</v>
      </c>
      <c r="M469" s="22">
        <f t="shared" si="30"/>
        <v>41129.734537037039</v>
      </c>
      <c r="N469" s="22" t="s">
        <v>8777</v>
      </c>
      <c r="O469" s="24">
        <f t="shared" si="31"/>
        <v>2012</v>
      </c>
      <c r="P469" t="b">
        <v>0</v>
      </c>
      <c r="Q469">
        <v>39</v>
      </c>
      <c r="R469" t="b">
        <v>0</v>
      </c>
      <c r="S469" t="s">
        <v>8270</v>
      </c>
      <c r="T469" s="7">
        <f>F469/Q469</f>
        <v>110.64102564102564</v>
      </c>
      <c r="U469" t="s">
        <v>8308</v>
      </c>
      <c r="V469" t="s">
        <v>8314</v>
      </c>
    </row>
    <row r="470" spans="1:22" ht="43.2">
      <c r="A470" s="5">
        <f t="shared" si="28"/>
        <v>0</v>
      </c>
      <c r="B470">
        <v>468</v>
      </c>
      <c r="C470" s="3" t="s">
        <v>469</v>
      </c>
      <c r="D470" s="3" t="s">
        <v>4578</v>
      </c>
      <c r="E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 s="22">
        <f t="shared" si="29"/>
        <v>41180.471458333333</v>
      </c>
      <c r="L470">
        <v>1336795283</v>
      </c>
      <c r="M470" s="22">
        <f t="shared" si="30"/>
        <v>41135.471458333333</v>
      </c>
      <c r="N470" s="22" t="s">
        <v>8778</v>
      </c>
      <c r="O470" s="24">
        <f t="shared" si="31"/>
        <v>2012</v>
      </c>
      <c r="P470" t="b">
        <v>0</v>
      </c>
      <c r="Q470">
        <v>0</v>
      </c>
      <c r="R470" t="b">
        <v>0</v>
      </c>
      <c r="S470" t="s">
        <v>8270</v>
      </c>
      <c r="T470" s="7" t="e">
        <f>F470/Q470</f>
        <v>#DIV/0!</v>
      </c>
      <c r="U470" t="s">
        <v>8308</v>
      </c>
      <c r="V470" t="s">
        <v>8314</v>
      </c>
    </row>
    <row r="471" spans="1:22" ht="28.8">
      <c r="A471" s="5">
        <f t="shared" si="28"/>
        <v>0</v>
      </c>
      <c r="B471">
        <v>469</v>
      </c>
      <c r="C471" s="3" t="s">
        <v>470</v>
      </c>
      <c r="D471" s="3" t="s">
        <v>4579</v>
      </c>
      <c r="E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 s="22">
        <f t="shared" si="29"/>
        <v>41100.952141203699</v>
      </c>
      <c r="L471">
        <v>1404776724</v>
      </c>
      <c r="M471" s="22">
        <f t="shared" si="30"/>
        <v>41040.959293981483</v>
      </c>
      <c r="N471" s="22" t="s">
        <v>8779</v>
      </c>
      <c r="O471" s="24">
        <f t="shared" si="31"/>
        <v>2012</v>
      </c>
      <c r="P471" t="b">
        <v>0</v>
      </c>
      <c r="Q471">
        <v>0</v>
      </c>
      <c r="R471" t="b">
        <v>0</v>
      </c>
      <c r="S471" t="s">
        <v>8270</v>
      </c>
      <c r="T471" s="7" t="e">
        <f>F471/Q471</f>
        <v>#DIV/0!</v>
      </c>
      <c r="U471" t="s">
        <v>8308</v>
      </c>
      <c r="V471" t="s">
        <v>8314</v>
      </c>
    </row>
    <row r="472" spans="1:22" ht="43.2">
      <c r="A472" s="5">
        <f t="shared" si="28"/>
        <v>1.0200000000000001E-2</v>
      </c>
      <c r="B472">
        <v>470</v>
      </c>
      <c r="C472" s="3" t="s">
        <v>471</v>
      </c>
      <c r="D472" s="3" t="s">
        <v>4580</v>
      </c>
      <c r="E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 s="22">
        <f t="shared" si="29"/>
        <v>41887.781527777777</v>
      </c>
      <c r="L472">
        <v>1385524889</v>
      </c>
      <c r="M472" s="22">
        <f t="shared" si="30"/>
        <v>41827.781527777777</v>
      </c>
      <c r="N472" s="22" t="s">
        <v>8780</v>
      </c>
      <c r="O472" s="24">
        <f t="shared" si="31"/>
        <v>2014</v>
      </c>
      <c r="P472" t="b">
        <v>0</v>
      </c>
      <c r="Q472">
        <v>2</v>
      </c>
      <c r="R472" t="b">
        <v>0</v>
      </c>
      <c r="S472" t="s">
        <v>8270</v>
      </c>
      <c r="T472" s="7">
        <f>F472/Q472</f>
        <v>25.5</v>
      </c>
      <c r="U472" t="s">
        <v>8308</v>
      </c>
      <c r="V472" t="s">
        <v>8314</v>
      </c>
    </row>
    <row r="473" spans="1:22" ht="57.6">
      <c r="A473" s="5">
        <f t="shared" si="28"/>
        <v>0.11892727272727273</v>
      </c>
      <c r="B473">
        <v>471</v>
      </c>
      <c r="C473" s="3" t="s">
        <v>472</v>
      </c>
      <c r="D473" s="3" t="s">
        <v>4581</v>
      </c>
      <c r="E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 s="22">
        <f t="shared" si="29"/>
        <v>41654.958333333328</v>
      </c>
      <c r="L473">
        <v>1394039979</v>
      </c>
      <c r="M473" s="22">
        <f t="shared" si="30"/>
        <v>41604.959363425922</v>
      </c>
      <c r="N473" s="22" t="s">
        <v>8781</v>
      </c>
      <c r="O473" s="24">
        <f t="shared" si="31"/>
        <v>2013</v>
      </c>
      <c r="P473" t="b">
        <v>0</v>
      </c>
      <c r="Q473">
        <v>170</v>
      </c>
      <c r="R473" t="b">
        <v>0</v>
      </c>
      <c r="S473" t="s">
        <v>8270</v>
      </c>
      <c r="T473" s="7">
        <f>F473/Q473</f>
        <v>38.476470588235294</v>
      </c>
      <c r="U473" t="s">
        <v>8308</v>
      </c>
      <c r="V473" t="s">
        <v>8314</v>
      </c>
    </row>
    <row r="474" spans="1:22" ht="43.2">
      <c r="A474" s="5">
        <f t="shared" si="28"/>
        <v>0.17624999999999999</v>
      </c>
      <c r="B474">
        <v>472</v>
      </c>
      <c r="C474" s="3" t="s">
        <v>473</v>
      </c>
      <c r="D474" s="3" t="s">
        <v>4582</v>
      </c>
      <c r="E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 s="22">
        <f t="shared" si="29"/>
        <v>41748.471979166665</v>
      </c>
      <c r="L474">
        <v>1406239718</v>
      </c>
      <c r="M474" s="22">
        <f t="shared" si="30"/>
        <v>41703.513645833329</v>
      </c>
      <c r="N474" s="22" t="s">
        <v>8782</v>
      </c>
      <c r="O474" s="24">
        <f t="shared" si="31"/>
        <v>2014</v>
      </c>
      <c r="P474" t="b">
        <v>0</v>
      </c>
      <c r="Q474">
        <v>5</v>
      </c>
      <c r="R474" t="b">
        <v>0</v>
      </c>
      <c r="S474" t="s">
        <v>8270</v>
      </c>
      <c r="T474" s="7">
        <f>F474/Q474</f>
        <v>28.2</v>
      </c>
      <c r="U474" t="s">
        <v>8308</v>
      </c>
      <c r="V474" t="s">
        <v>8314</v>
      </c>
    </row>
    <row r="475" spans="1:22" ht="43.2">
      <c r="A475" s="5">
        <f t="shared" si="28"/>
        <v>2.87E-2</v>
      </c>
      <c r="B475">
        <v>473</v>
      </c>
      <c r="C475" s="3" t="s">
        <v>474</v>
      </c>
      <c r="D475" s="3" t="s">
        <v>4583</v>
      </c>
      <c r="E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 s="22">
        <f t="shared" si="29"/>
        <v>41874.714328703703</v>
      </c>
      <c r="L475">
        <v>1408380319</v>
      </c>
      <c r="M475" s="22">
        <f t="shared" si="30"/>
        <v>41844.714328703703</v>
      </c>
      <c r="N475" s="22" t="s">
        <v>8783</v>
      </c>
      <c r="O475" s="24">
        <f t="shared" si="31"/>
        <v>2014</v>
      </c>
      <c r="P475" t="b">
        <v>0</v>
      </c>
      <c r="Q475">
        <v>14</v>
      </c>
      <c r="R475" t="b">
        <v>0</v>
      </c>
      <c r="S475" t="s">
        <v>8270</v>
      </c>
      <c r="T475" s="7">
        <f>F475/Q475</f>
        <v>61.5</v>
      </c>
      <c r="U475" t="s">
        <v>8308</v>
      </c>
      <c r="V475" t="s">
        <v>8314</v>
      </c>
    </row>
    <row r="476" spans="1:22" ht="43.2">
      <c r="A476" s="5">
        <f t="shared" si="28"/>
        <v>3.0303030303030303E-4</v>
      </c>
      <c r="B476">
        <v>474</v>
      </c>
      <c r="C476" s="3" t="s">
        <v>475</v>
      </c>
      <c r="D476" s="3" t="s">
        <v>4584</v>
      </c>
      <c r="E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 s="22">
        <f t="shared" si="29"/>
        <v>41899.489803240736</v>
      </c>
      <c r="L476">
        <v>1484726029</v>
      </c>
      <c r="M476" s="22">
        <f t="shared" si="30"/>
        <v>41869.489803240736</v>
      </c>
      <c r="N476" s="22" t="s">
        <v>8387</v>
      </c>
      <c r="O476" s="24">
        <f t="shared" si="31"/>
        <v>2014</v>
      </c>
      <c r="P476" t="b">
        <v>0</v>
      </c>
      <c r="Q476">
        <v>1</v>
      </c>
      <c r="R476" t="b">
        <v>0</v>
      </c>
      <c r="S476" t="s">
        <v>8270</v>
      </c>
      <c r="T476" s="7">
        <f>F476/Q476</f>
        <v>1</v>
      </c>
      <c r="U476" t="s">
        <v>8308</v>
      </c>
      <c r="V476" t="s">
        <v>8314</v>
      </c>
    </row>
    <row r="477" spans="1:22" ht="57.6">
      <c r="A477" s="5">
        <f t="shared" si="28"/>
        <v>0</v>
      </c>
      <c r="B477">
        <v>475</v>
      </c>
      <c r="C477" s="3" t="s">
        <v>476</v>
      </c>
      <c r="D477" s="3" t="s">
        <v>4585</v>
      </c>
      <c r="E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 s="22">
        <f t="shared" si="29"/>
        <v>42783.120706018519</v>
      </c>
      <c r="L477">
        <v>1428285843</v>
      </c>
      <c r="M477" s="22">
        <f t="shared" si="30"/>
        <v>42753.120706018519</v>
      </c>
      <c r="N477" s="22" t="s">
        <v>8784</v>
      </c>
      <c r="O477" s="24">
        <f t="shared" si="31"/>
        <v>2017</v>
      </c>
      <c r="P477" t="b">
        <v>0</v>
      </c>
      <c r="Q477">
        <v>0</v>
      </c>
      <c r="R477" t="b">
        <v>0</v>
      </c>
      <c r="S477" t="s">
        <v>8270</v>
      </c>
      <c r="T477" s="7" t="e">
        <f>F477/Q477</f>
        <v>#DIV/0!</v>
      </c>
      <c r="U477" t="s">
        <v>8308</v>
      </c>
      <c r="V477" t="s">
        <v>8314</v>
      </c>
    </row>
    <row r="478" spans="1:22" ht="28.8">
      <c r="A478" s="5">
        <f t="shared" si="28"/>
        <v>2.2302681818181819E-2</v>
      </c>
      <c r="B478">
        <v>476</v>
      </c>
      <c r="C478" s="3" t="s">
        <v>477</v>
      </c>
      <c r="D478" s="3" t="s">
        <v>4586</v>
      </c>
      <c r="E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 s="22">
        <f t="shared" si="29"/>
        <v>42129.877812500003</v>
      </c>
      <c r="L478">
        <v>1398727441</v>
      </c>
      <c r="M478" s="22">
        <f t="shared" si="30"/>
        <v>42099.877812500003</v>
      </c>
      <c r="N478" s="22" t="s">
        <v>8785</v>
      </c>
      <c r="O478" s="24">
        <f t="shared" si="31"/>
        <v>2015</v>
      </c>
      <c r="P478" t="b">
        <v>0</v>
      </c>
      <c r="Q478">
        <v>124</v>
      </c>
      <c r="R478" t="b">
        <v>0</v>
      </c>
      <c r="S478" t="s">
        <v>8270</v>
      </c>
      <c r="T478" s="7">
        <f>F478/Q478</f>
        <v>39.569274193548388</v>
      </c>
      <c r="U478" t="s">
        <v>8308</v>
      </c>
      <c r="V478" t="s">
        <v>8314</v>
      </c>
    </row>
    <row r="479" spans="1:22" ht="57.6">
      <c r="A479" s="5">
        <f t="shared" si="28"/>
        <v>0</v>
      </c>
      <c r="B479">
        <v>477</v>
      </c>
      <c r="C479" s="3" t="s">
        <v>478</v>
      </c>
      <c r="D479" s="3" t="s">
        <v>4587</v>
      </c>
      <c r="E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 s="22">
        <f t="shared" si="29"/>
        <v>41792.957638888889</v>
      </c>
      <c r="L479">
        <v>1332187334</v>
      </c>
      <c r="M479" s="22">
        <f t="shared" si="30"/>
        <v>41757.76667824074</v>
      </c>
      <c r="N479" s="22" t="s">
        <v>8786</v>
      </c>
      <c r="O479" s="24">
        <f t="shared" si="31"/>
        <v>2014</v>
      </c>
      <c r="P479" t="b">
        <v>0</v>
      </c>
      <c r="Q479">
        <v>0</v>
      </c>
      <c r="R479" t="b">
        <v>0</v>
      </c>
      <c r="S479" t="s">
        <v>8270</v>
      </c>
      <c r="T479" s="7" t="e">
        <f>F479/Q479</f>
        <v>#DIV/0!</v>
      </c>
      <c r="U479" t="s">
        <v>8308</v>
      </c>
      <c r="V479" t="s">
        <v>8314</v>
      </c>
    </row>
    <row r="480" spans="1:22" ht="43.2">
      <c r="A480" s="5">
        <f t="shared" si="28"/>
        <v>0</v>
      </c>
      <c r="B480">
        <v>478</v>
      </c>
      <c r="C480" s="3" t="s">
        <v>479</v>
      </c>
      <c r="D480" s="3" t="s">
        <v>4588</v>
      </c>
      <c r="E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 s="22">
        <f t="shared" si="29"/>
        <v>41047.626550925925</v>
      </c>
      <c r="L480">
        <v>1425333109</v>
      </c>
      <c r="M480" s="22">
        <f t="shared" si="30"/>
        <v>40987.626550925925</v>
      </c>
      <c r="N480" s="22" t="s">
        <v>8472</v>
      </c>
      <c r="O480" s="24">
        <f t="shared" si="31"/>
        <v>2012</v>
      </c>
      <c r="P480" t="b">
        <v>0</v>
      </c>
      <c r="Q480">
        <v>0</v>
      </c>
      <c r="R480" t="b">
        <v>0</v>
      </c>
      <c r="S480" t="s">
        <v>8270</v>
      </c>
      <c r="T480" s="7" t="e">
        <f>F480/Q480</f>
        <v>#DIV/0!</v>
      </c>
      <c r="U480" t="s">
        <v>8308</v>
      </c>
      <c r="V480" t="s">
        <v>8314</v>
      </c>
    </row>
    <row r="481" spans="1:22" ht="43.2">
      <c r="A481" s="5">
        <f t="shared" si="28"/>
        <v>0.3256</v>
      </c>
      <c r="B481">
        <v>479</v>
      </c>
      <c r="C481" s="3" t="s">
        <v>480</v>
      </c>
      <c r="D481" s="3" t="s">
        <v>4589</v>
      </c>
      <c r="E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 s="22">
        <f t="shared" si="29"/>
        <v>42095.660983796297</v>
      </c>
      <c r="L481">
        <v>1411379235</v>
      </c>
      <c r="M481" s="22">
        <f t="shared" si="30"/>
        <v>42065.702650462961</v>
      </c>
      <c r="N481" s="22" t="s">
        <v>8787</v>
      </c>
      <c r="O481" s="24">
        <f t="shared" si="31"/>
        <v>2015</v>
      </c>
      <c r="P481" t="b">
        <v>0</v>
      </c>
      <c r="Q481">
        <v>55</v>
      </c>
      <c r="R481" t="b">
        <v>0</v>
      </c>
      <c r="S481" t="s">
        <v>8270</v>
      </c>
      <c r="T481" s="7">
        <f>F481/Q481</f>
        <v>88.8</v>
      </c>
      <c r="U481" t="s">
        <v>8308</v>
      </c>
      <c r="V481" t="s">
        <v>8314</v>
      </c>
    </row>
    <row r="482" spans="1:22" ht="43.2">
      <c r="A482" s="5">
        <f t="shared" si="28"/>
        <v>0.19409999999999999</v>
      </c>
      <c r="B482">
        <v>480</v>
      </c>
      <c r="C482" s="3" t="s">
        <v>481</v>
      </c>
      <c r="D482" s="3" t="s">
        <v>4590</v>
      </c>
      <c r="E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 s="22">
        <f t="shared" si="29"/>
        <v>41964.24114583333</v>
      </c>
      <c r="L482">
        <v>1373457615</v>
      </c>
      <c r="M482" s="22">
        <f t="shared" si="30"/>
        <v>41904.199479166666</v>
      </c>
      <c r="N482" s="22" t="s">
        <v>8489</v>
      </c>
      <c r="O482" s="24">
        <f t="shared" si="31"/>
        <v>2014</v>
      </c>
      <c r="P482" t="b">
        <v>0</v>
      </c>
      <c r="Q482">
        <v>140</v>
      </c>
      <c r="R482" t="b">
        <v>0</v>
      </c>
      <c r="S482" t="s">
        <v>8270</v>
      </c>
      <c r="T482" s="7">
        <f>F482/Q482</f>
        <v>55.457142857142856</v>
      </c>
      <c r="U482" t="s">
        <v>8308</v>
      </c>
      <c r="V482" t="s">
        <v>8314</v>
      </c>
    </row>
    <row r="483" spans="1:22" ht="43.2">
      <c r="A483" s="5">
        <f t="shared" si="28"/>
        <v>6.0999999999999999E-2</v>
      </c>
      <c r="B483">
        <v>481</v>
      </c>
      <c r="C483" s="3" t="s">
        <v>482</v>
      </c>
      <c r="D483" s="3" t="s">
        <v>4591</v>
      </c>
      <c r="E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 s="22">
        <f t="shared" si="29"/>
        <v>41495.29184027778</v>
      </c>
      <c r="L483">
        <v>1347293289</v>
      </c>
      <c r="M483" s="22">
        <f t="shared" si="30"/>
        <v>41465.29184027778</v>
      </c>
      <c r="N483" s="22" t="s">
        <v>8788</v>
      </c>
      <c r="O483" s="24">
        <f t="shared" si="31"/>
        <v>2013</v>
      </c>
      <c r="P483" t="b">
        <v>0</v>
      </c>
      <c r="Q483">
        <v>21</v>
      </c>
      <c r="R483" t="b">
        <v>0</v>
      </c>
      <c r="S483" t="s">
        <v>8270</v>
      </c>
      <c r="T483" s="7">
        <f>F483/Q483</f>
        <v>87.142857142857139</v>
      </c>
      <c r="U483" t="s">
        <v>8308</v>
      </c>
      <c r="V483" t="s">
        <v>8314</v>
      </c>
    </row>
    <row r="484" spans="1:22" ht="43.2">
      <c r="A484" s="5">
        <f t="shared" si="28"/>
        <v>1E-3</v>
      </c>
      <c r="B484">
        <v>482</v>
      </c>
      <c r="C484" s="3" t="s">
        <v>483</v>
      </c>
      <c r="D484" s="3" t="s">
        <v>4592</v>
      </c>
      <c r="E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 s="22">
        <f t="shared" si="29"/>
        <v>41192.46399305555</v>
      </c>
      <c r="L484">
        <v>1458336690</v>
      </c>
      <c r="M484" s="22">
        <f t="shared" si="30"/>
        <v>41162.46399305555</v>
      </c>
      <c r="N484" s="22" t="s">
        <v>8789</v>
      </c>
      <c r="O484" s="24">
        <f t="shared" si="31"/>
        <v>2012</v>
      </c>
      <c r="P484" t="b">
        <v>0</v>
      </c>
      <c r="Q484">
        <v>1</v>
      </c>
      <c r="R484" t="b">
        <v>0</v>
      </c>
      <c r="S484" t="s">
        <v>8270</v>
      </c>
      <c r="T484" s="7">
        <f>F484/Q484</f>
        <v>10</v>
      </c>
      <c r="U484" t="s">
        <v>8308</v>
      </c>
      <c r="V484" t="s">
        <v>8314</v>
      </c>
    </row>
    <row r="485" spans="1:22" ht="57.6">
      <c r="A485" s="5">
        <f t="shared" si="28"/>
        <v>0.502</v>
      </c>
      <c r="B485">
        <v>483</v>
      </c>
      <c r="C485" s="3" t="s">
        <v>484</v>
      </c>
      <c r="D485" s="3" t="s">
        <v>4593</v>
      </c>
      <c r="E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 s="22">
        <f t="shared" si="29"/>
        <v>42474.398611111108</v>
      </c>
      <c r="L485">
        <v>1354250672</v>
      </c>
      <c r="M485" s="22">
        <f t="shared" si="30"/>
        <v>42447.688541666663</v>
      </c>
      <c r="N485" s="22" t="s">
        <v>8790</v>
      </c>
      <c r="O485" s="24">
        <f t="shared" si="31"/>
        <v>2016</v>
      </c>
      <c r="P485" t="b">
        <v>0</v>
      </c>
      <c r="Q485">
        <v>147</v>
      </c>
      <c r="R485" t="b">
        <v>0</v>
      </c>
      <c r="S485" t="s">
        <v>8270</v>
      </c>
      <c r="T485" s="7">
        <f>F485/Q485</f>
        <v>51.224489795918366</v>
      </c>
      <c r="U485" t="s">
        <v>8308</v>
      </c>
      <c r="V485" t="s">
        <v>8314</v>
      </c>
    </row>
    <row r="486" spans="1:22" ht="57.6">
      <c r="A486" s="5">
        <f t="shared" si="28"/>
        <v>1.8625E-3</v>
      </c>
      <c r="B486">
        <v>484</v>
      </c>
      <c r="C486" s="3" t="s">
        <v>485</v>
      </c>
      <c r="D486" s="3" t="s">
        <v>4594</v>
      </c>
      <c r="E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 s="22">
        <f t="shared" si="29"/>
        <v>41302.989259259259</v>
      </c>
      <c r="L486">
        <v>1443220372</v>
      </c>
      <c r="M486" s="22">
        <f t="shared" si="30"/>
        <v>41242.989259259259</v>
      </c>
      <c r="N486" s="22" t="s">
        <v>8791</v>
      </c>
      <c r="O486" s="24">
        <f t="shared" si="31"/>
        <v>2012</v>
      </c>
      <c r="P486" t="b">
        <v>0</v>
      </c>
      <c r="Q486">
        <v>11</v>
      </c>
      <c r="R486" t="b">
        <v>0</v>
      </c>
      <c r="S486" t="s">
        <v>8270</v>
      </c>
      <c r="T486" s="7">
        <f>F486/Q486</f>
        <v>13.545454545454545</v>
      </c>
      <c r="U486" t="s">
        <v>8308</v>
      </c>
      <c r="V486" t="s">
        <v>8314</v>
      </c>
    </row>
    <row r="487" spans="1:22" ht="43.2">
      <c r="A487" s="5">
        <f t="shared" si="28"/>
        <v>0.21906971229845085</v>
      </c>
      <c r="B487">
        <v>485</v>
      </c>
      <c r="C487" s="3" t="s">
        <v>486</v>
      </c>
      <c r="D487" s="3" t="s">
        <v>4595</v>
      </c>
      <c r="E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 s="22">
        <f t="shared" si="29"/>
        <v>42313.772824074076</v>
      </c>
      <c r="L487">
        <v>1366200499</v>
      </c>
      <c r="M487" s="22">
        <f t="shared" si="30"/>
        <v>42272.731157407405</v>
      </c>
      <c r="N487" s="22" t="s">
        <v>8792</v>
      </c>
      <c r="O487" s="24">
        <f t="shared" si="31"/>
        <v>2015</v>
      </c>
      <c r="P487" t="b">
        <v>0</v>
      </c>
      <c r="Q487">
        <v>125</v>
      </c>
      <c r="R487" t="b">
        <v>0</v>
      </c>
      <c r="S487" t="s">
        <v>8270</v>
      </c>
      <c r="T487" s="7">
        <f>F487/Q487</f>
        <v>66.520080000000007</v>
      </c>
      <c r="U487" t="s">
        <v>8308</v>
      </c>
      <c r="V487" t="s">
        <v>8314</v>
      </c>
    </row>
    <row r="488" spans="1:22" ht="43.2">
      <c r="A488" s="5">
        <f t="shared" si="28"/>
        <v>9.0909090909090904E-5</v>
      </c>
      <c r="B488">
        <v>486</v>
      </c>
      <c r="C488" s="3" t="s">
        <v>487</v>
      </c>
      <c r="D488" s="3" t="s">
        <v>4596</v>
      </c>
      <c r="E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 s="22">
        <f t="shared" si="29"/>
        <v>41411.297442129631</v>
      </c>
      <c r="L488">
        <v>1399070239</v>
      </c>
      <c r="M488" s="22">
        <f t="shared" si="30"/>
        <v>41381.297442129631</v>
      </c>
      <c r="N488" s="22" t="s">
        <v>8793</v>
      </c>
      <c r="O488" s="24">
        <f t="shared" si="31"/>
        <v>2013</v>
      </c>
      <c r="P488" t="b">
        <v>0</v>
      </c>
      <c r="Q488">
        <v>1</v>
      </c>
      <c r="R488" t="b">
        <v>0</v>
      </c>
      <c r="S488" t="s">
        <v>8270</v>
      </c>
      <c r="T488" s="7">
        <f>F488/Q488</f>
        <v>50</v>
      </c>
      <c r="U488" t="s">
        <v>8308</v>
      </c>
      <c r="V488" t="s">
        <v>8314</v>
      </c>
    </row>
    <row r="489" spans="1:22" ht="43.2">
      <c r="A489" s="5">
        <f t="shared" si="28"/>
        <v>0</v>
      </c>
      <c r="B489">
        <v>487</v>
      </c>
      <c r="C489" s="3" t="s">
        <v>488</v>
      </c>
      <c r="D489" s="3" t="s">
        <v>4597</v>
      </c>
      <c r="E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 s="22">
        <f t="shared" si="29"/>
        <v>41791.734247685185</v>
      </c>
      <c r="L489">
        <v>1477491394</v>
      </c>
      <c r="M489" s="22">
        <f t="shared" si="30"/>
        <v>41761.734247685185</v>
      </c>
      <c r="N489" s="22" t="s">
        <v>8794</v>
      </c>
      <c r="O489" s="24">
        <f t="shared" si="31"/>
        <v>2014</v>
      </c>
      <c r="P489" t="b">
        <v>0</v>
      </c>
      <c r="Q489">
        <v>0</v>
      </c>
      <c r="R489" t="b">
        <v>0</v>
      </c>
      <c r="S489" t="s">
        <v>8270</v>
      </c>
      <c r="T489" s="7" t="e">
        <f>F489/Q489</f>
        <v>#DIV/0!</v>
      </c>
      <c r="U489" t="s">
        <v>8308</v>
      </c>
      <c r="V489" t="s">
        <v>8314</v>
      </c>
    </row>
    <row r="490" spans="1:22" ht="43.2">
      <c r="A490" s="5">
        <f t="shared" si="28"/>
        <v>0</v>
      </c>
      <c r="B490">
        <v>488</v>
      </c>
      <c r="C490" s="3" t="s">
        <v>489</v>
      </c>
      <c r="D490" s="3" t="s">
        <v>4598</v>
      </c>
      <c r="E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 s="22">
        <f t="shared" si="29"/>
        <v>42729.428171296291</v>
      </c>
      <c r="L490">
        <v>1481332700</v>
      </c>
      <c r="M490" s="22">
        <f t="shared" si="30"/>
        <v>42669.386504629627</v>
      </c>
      <c r="N490" s="22" t="s">
        <v>8795</v>
      </c>
      <c r="O490" s="24">
        <f t="shared" si="31"/>
        <v>2016</v>
      </c>
      <c r="P490" t="b">
        <v>0</v>
      </c>
      <c r="Q490">
        <v>0</v>
      </c>
      <c r="R490" t="b">
        <v>0</v>
      </c>
      <c r="S490" t="s">
        <v>8270</v>
      </c>
      <c r="T490" s="7" t="e">
        <f>F490/Q490</f>
        <v>#DIV/0!</v>
      </c>
      <c r="U490" t="s">
        <v>8308</v>
      </c>
      <c r="V490" t="s">
        <v>8314</v>
      </c>
    </row>
    <row r="491" spans="1:22" ht="43.2">
      <c r="A491" s="5">
        <f t="shared" si="28"/>
        <v>2.8667813379201833E-3</v>
      </c>
      <c r="B491">
        <v>489</v>
      </c>
      <c r="C491" s="3" t="s">
        <v>490</v>
      </c>
      <c r="D491" s="3" t="s">
        <v>4599</v>
      </c>
      <c r="E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 s="22">
        <f t="shared" si="29"/>
        <v>42743.84606481481</v>
      </c>
      <c r="L491">
        <v>1323084816</v>
      </c>
      <c r="M491" s="22">
        <f t="shared" si="30"/>
        <v>42713.84606481481</v>
      </c>
      <c r="N491" s="22" t="s">
        <v>8582</v>
      </c>
      <c r="O491" s="24">
        <f t="shared" si="31"/>
        <v>2016</v>
      </c>
      <c r="P491" t="b">
        <v>0</v>
      </c>
      <c r="Q491">
        <v>3</v>
      </c>
      <c r="R491" t="b">
        <v>0</v>
      </c>
      <c r="S491" t="s">
        <v>8270</v>
      </c>
      <c r="T491" s="7">
        <f>F491/Q491</f>
        <v>71.666666666666671</v>
      </c>
      <c r="U491" t="s">
        <v>8308</v>
      </c>
      <c r="V491" t="s">
        <v>8314</v>
      </c>
    </row>
    <row r="492" spans="1:22">
      <c r="A492" s="5">
        <f t="shared" si="28"/>
        <v>0</v>
      </c>
      <c r="B492">
        <v>490</v>
      </c>
      <c r="C492" s="3" t="s">
        <v>491</v>
      </c>
      <c r="D492" s="3" t="s">
        <v>4600</v>
      </c>
      <c r="E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 s="22">
        <f t="shared" si="29"/>
        <v>40913.272916666661</v>
      </c>
      <c r="L492">
        <v>1343085285</v>
      </c>
      <c r="M492" s="22">
        <f t="shared" si="30"/>
        <v>40882.273333333331</v>
      </c>
      <c r="N492" s="22" t="s">
        <v>8796</v>
      </c>
      <c r="O492" s="24">
        <f t="shared" si="31"/>
        <v>2011</v>
      </c>
      <c r="P492" t="b">
        <v>0</v>
      </c>
      <c r="Q492">
        <v>0</v>
      </c>
      <c r="R492" t="b">
        <v>0</v>
      </c>
      <c r="S492" t="s">
        <v>8270</v>
      </c>
      <c r="T492" s="7" t="e">
        <f>F492/Q492</f>
        <v>#DIV/0!</v>
      </c>
      <c r="U492" t="s">
        <v>8308</v>
      </c>
      <c r="V492" t="s">
        <v>8314</v>
      </c>
    </row>
    <row r="493" spans="1:22" ht="43.2">
      <c r="A493" s="5">
        <f t="shared" si="28"/>
        <v>0</v>
      </c>
      <c r="B493">
        <v>491</v>
      </c>
      <c r="C493" s="3" t="s">
        <v>492</v>
      </c>
      <c r="D493" s="3" t="s">
        <v>4601</v>
      </c>
      <c r="E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 s="22">
        <f t="shared" si="29"/>
        <v>41143.760243055549</v>
      </c>
      <c r="L493">
        <v>1451345699</v>
      </c>
      <c r="M493" s="22">
        <f t="shared" si="30"/>
        <v>41113.760243055549</v>
      </c>
      <c r="N493" s="22" t="s">
        <v>8645</v>
      </c>
      <c r="O493" s="24">
        <f t="shared" si="31"/>
        <v>2012</v>
      </c>
      <c r="P493" t="b">
        <v>0</v>
      </c>
      <c r="Q493">
        <v>0</v>
      </c>
      <c r="R493" t="b">
        <v>0</v>
      </c>
      <c r="S493" t="s">
        <v>8270</v>
      </c>
      <c r="T493" s="7" t="e">
        <f>F493/Q493</f>
        <v>#DIV/0!</v>
      </c>
      <c r="U493" t="s">
        <v>8308</v>
      </c>
      <c r="V493" t="s">
        <v>8314</v>
      </c>
    </row>
    <row r="494" spans="1:22" ht="43.2">
      <c r="A494" s="5">
        <f t="shared" si="28"/>
        <v>0</v>
      </c>
      <c r="B494">
        <v>492</v>
      </c>
      <c r="C494" s="3" t="s">
        <v>493</v>
      </c>
      <c r="D494" s="3" t="s">
        <v>4602</v>
      </c>
      <c r="E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 s="22">
        <f t="shared" si="29"/>
        <v>42396.774293981478</v>
      </c>
      <c r="L494">
        <v>1471135830</v>
      </c>
      <c r="M494" s="22">
        <f t="shared" si="30"/>
        <v>42366.774293981478</v>
      </c>
      <c r="N494" s="22" t="s">
        <v>8797</v>
      </c>
      <c r="O494" s="24">
        <f t="shared" si="31"/>
        <v>2015</v>
      </c>
      <c r="P494" t="b">
        <v>0</v>
      </c>
      <c r="Q494">
        <v>0</v>
      </c>
      <c r="R494" t="b">
        <v>0</v>
      </c>
      <c r="S494" t="s">
        <v>8270</v>
      </c>
      <c r="T494" s="7" t="e">
        <f>F494/Q494</f>
        <v>#DIV/0!</v>
      </c>
      <c r="U494" t="s">
        <v>8308</v>
      </c>
      <c r="V494" t="s">
        <v>8314</v>
      </c>
    </row>
    <row r="495" spans="1:22" ht="43.2">
      <c r="A495" s="5">
        <f t="shared" si="28"/>
        <v>0</v>
      </c>
      <c r="B495">
        <v>493</v>
      </c>
      <c r="C495" s="3" t="s">
        <v>494</v>
      </c>
      <c r="D495" s="3" t="s">
        <v>4603</v>
      </c>
      <c r="E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 s="22">
        <f t="shared" si="29"/>
        <v>42655.826736111114</v>
      </c>
      <c r="L495">
        <v>1429550738</v>
      </c>
      <c r="M495" s="22">
        <f t="shared" si="30"/>
        <v>42595.826736111114</v>
      </c>
      <c r="N495" s="22" t="s">
        <v>8798</v>
      </c>
      <c r="O495" s="24">
        <f t="shared" si="31"/>
        <v>2016</v>
      </c>
      <c r="P495" t="b">
        <v>0</v>
      </c>
      <c r="Q495">
        <v>0</v>
      </c>
      <c r="R495" t="b">
        <v>0</v>
      </c>
      <c r="S495" t="s">
        <v>8270</v>
      </c>
      <c r="T495" s="7" t="e">
        <f>F495/Q495</f>
        <v>#DIV/0!</v>
      </c>
      <c r="U495" t="s">
        <v>8308</v>
      </c>
      <c r="V495" t="s">
        <v>8314</v>
      </c>
    </row>
    <row r="496" spans="1:22" ht="43.2">
      <c r="A496" s="5">
        <f t="shared" si="28"/>
        <v>1.5499999999999999E-3</v>
      </c>
      <c r="B496">
        <v>494</v>
      </c>
      <c r="C496" s="3" t="s">
        <v>495</v>
      </c>
      <c r="D496" s="3" t="s">
        <v>4604</v>
      </c>
      <c r="E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 s="22">
        <f t="shared" si="29"/>
        <v>42144.517800925925</v>
      </c>
      <c r="L496">
        <v>1402343765</v>
      </c>
      <c r="M496" s="22">
        <f t="shared" si="30"/>
        <v>42114.517800925925</v>
      </c>
      <c r="N496" s="22" t="s">
        <v>8490</v>
      </c>
      <c r="O496" s="24">
        <f t="shared" si="31"/>
        <v>2015</v>
      </c>
      <c r="P496" t="b">
        <v>0</v>
      </c>
      <c r="Q496">
        <v>3</v>
      </c>
      <c r="R496" t="b">
        <v>0</v>
      </c>
      <c r="S496" t="s">
        <v>8270</v>
      </c>
      <c r="T496" s="7">
        <f>F496/Q496</f>
        <v>10.333333333333334</v>
      </c>
      <c r="U496" t="s">
        <v>8308</v>
      </c>
      <c r="V496" t="s">
        <v>8314</v>
      </c>
    </row>
    <row r="497" spans="1:22" ht="43.2">
      <c r="A497" s="5">
        <f t="shared" si="28"/>
        <v>0</v>
      </c>
      <c r="B497">
        <v>495</v>
      </c>
      <c r="C497" s="3" t="s">
        <v>496</v>
      </c>
      <c r="D497" s="3" t="s">
        <v>4605</v>
      </c>
      <c r="E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 s="22">
        <f t="shared" si="29"/>
        <v>41822.916666666664</v>
      </c>
      <c r="L497">
        <v>1434484305</v>
      </c>
      <c r="M497" s="22">
        <f t="shared" si="30"/>
        <v>41799.62228009259</v>
      </c>
      <c r="N497" s="22" t="s">
        <v>8799</v>
      </c>
      <c r="O497" s="24">
        <f t="shared" si="31"/>
        <v>2014</v>
      </c>
      <c r="P497" t="b">
        <v>0</v>
      </c>
      <c r="Q497">
        <v>0</v>
      </c>
      <c r="R497" t="b">
        <v>0</v>
      </c>
      <c r="S497" t="s">
        <v>8270</v>
      </c>
      <c r="T497" s="7" t="e">
        <f>F497/Q497</f>
        <v>#DIV/0!</v>
      </c>
      <c r="U497" t="s">
        <v>8308</v>
      </c>
      <c r="V497" t="s">
        <v>8314</v>
      </c>
    </row>
    <row r="498" spans="1:22" ht="28.8">
      <c r="A498" s="5">
        <f t="shared" si="28"/>
        <v>1.6666666666666667E-5</v>
      </c>
      <c r="B498">
        <v>496</v>
      </c>
      <c r="C498" s="3" t="s">
        <v>497</v>
      </c>
      <c r="D498" s="3" t="s">
        <v>4606</v>
      </c>
      <c r="E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 s="22">
        <f t="shared" si="29"/>
        <v>42201.619270833333</v>
      </c>
      <c r="L498">
        <v>1386886874</v>
      </c>
      <c r="M498" s="22">
        <f t="shared" si="30"/>
        <v>42171.619270833333</v>
      </c>
      <c r="N498" s="22" t="s">
        <v>8522</v>
      </c>
      <c r="O498" s="24">
        <f t="shared" si="31"/>
        <v>2015</v>
      </c>
      <c r="P498" t="b">
        <v>0</v>
      </c>
      <c r="Q498">
        <v>1</v>
      </c>
      <c r="R498" t="b">
        <v>0</v>
      </c>
      <c r="S498" t="s">
        <v>8270</v>
      </c>
      <c r="T498" s="7">
        <f>F498/Q498</f>
        <v>1</v>
      </c>
      <c r="U498" t="s">
        <v>8308</v>
      </c>
      <c r="V498" t="s">
        <v>8314</v>
      </c>
    </row>
    <row r="499" spans="1:22">
      <c r="A499" s="5">
        <f t="shared" si="28"/>
        <v>6.6964285714285711E-3</v>
      </c>
      <c r="B499">
        <v>497</v>
      </c>
      <c r="C499" s="3" t="s">
        <v>498</v>
      </c>
      <c r="D499" s="3" t="s">
        <v>4607</v>
      </c>
      <c r="E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 s="22">
        <f t="shared" si="29"/>
        <v>41680.723078703704</v>
      </c>
      <c r="L499">
        <v>1414889665</v>
      </c>
      <c r="M499" s="22">
        <f t="shared" si="30"/>
        <v>41620.723078703704</v>
      </c>
      <c r="N499" s="22" t="s">
        <v>8800</v>
      </c>
      <c r="O499" s="24">
        <f t="shared" si="31"/>
        <v>2013</v>
      </c>
      <c r="P499" t="b">
        <v>0</v>
      </c>
      <c r="Q499">
        <v>3</v>
      </c>
      <c r="R499" t="b">
        <v>0</v>
      </c>
      <c r="S499" t="s">
        <v>8270</v>
      </c>
      <c r="T499" s="7">
        <f>F499/Q499</f>
        <v>10</v>
      </c>
      <c r="U499" t="s">
        <v>8308</v>
      </c>
      <c r="V499" t="s">
        <v>8314</v>
      </c>
    </row>
    <row r="500" spans="1:22" ht="43.2">
      <c r="A500" s="5">
        <f t="shared" si="28"/>
        <v>4.5985132395404561E-2</v>
      </c>
      <c r="B500">
        <v>498</v>
      </c>
      <c r="C500" s="3" t="s">
        <v>499</v>
      </c>
      <c r="D500" s="3" t="s">
        <v>4608</v>
      </c>
      <c r="E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 s="22">
        <f t="shared" si="29"/>
        <v>41997.999999999993</v>
      </c>
      <c r="L500">
        <v>1321035449</v>
      </c>
      <c r="M500" s="22">
        <f t="shared" si="30"/>
        <v>41944.829456018517</v>
      </c>
      <c r="N500" s="22" t="s">
        <v>8801</v>
      </c>
      <c r="O500" s="24">
        <f t="shared" si="31"/>
        <v>2014</v>
      </c>
      <c r="P500" t="b">
        <v>0</v>
      </c>
      <c r="Q500">
        <v>22</v>
      </c>
      <c r="R500" t="b">
        <v>0</v>
      </c>
      <c r="S500" t="s">
        <v>8270</v>
      </c>
      <c r="T500" s="7">
        <f>F500/Q500</f>
        <v>136.09090909090909</v>
      </c>
      <c r="U500" t="s">
        <v>8308</v>
      </c>
      <c r="V500" t="s">
        <v>8314</v>
      </c>
    </row>
    <row r="501" spans="1:22" ht="57.6">
      <c r="A501" s="5">
        <f t="shared" si="28"/>
        <v>9.5500000000000002E-2</v>
      </c>
      <c r="B501">
        <v>499</v>
      </c>
      <c r="C501" s="3" t="s">
        <v>500</v>
      </c>
      <c r="D501" s="3" t="s">
        <v>4609</v>
      </c>
      <c r="E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 s="22">
        <f t="shared" si="29"/>
        <v>40900.553807870368</v>
      </c>
      <c r="L501">
        <v>1250630968</v>
      </c>
      <c r="M501" s="22">
        <f t="shared" si="30"/>
        <v>40858.553807870368</v>
      </c>
      <c r="N501" s="22" t="s">
        <v>8802</v>
      </c>
      <c r="O501" s="24">
        <f t="shared" si="31"/>
        <v>2011</v>
      </c>
      <c r="P501" t="b">
        <v>0</v>
      </c>
      <c r="Q501">
        <v>26</v>
      </c>
      <c r="R501" t="b">
        <v>0</v>
      </c>
      <c r="S501" t="s">
        <v>8270</v>
      </c>
      <c r="T501" s="7">
        <f>F501/Q501</f>
        <v>73.461538461538467</v>
      </c>
      <c r="U501" t="s">
        <v>8308</v>
      </c>
      <c r="V501" t="s">
        <v>8314</v>
      </c>
    </row>
    <row r="502" spans="1:22" ht="57.6">
      <c r="A502" s="5">
        <f t="shared" si="28"/>
        <v>3.307692307692308E-2</v>
      </c>
      <c r="B502">
        <v>500</v>
      </c>
      <c r="C502" s="3" t="s">
        <v>501</v>
      </c>
      <c r="D502" s="3" t="s">
        <v>4610</v>
      </c>
      <c r="E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 s="22">
        <f t="shared" si="29"/>
        <v>40098.665972222218</v>
      </c>
      <c r="L502">
        <v>1268255751</v>
      </c>
      <c r="M502" s="22">
        <f t="shared" si="30"/>
        <v>40043.687129629623</v>
      </c>
      <c r="N502" s="22" t="s">
        <v>8803</v>
      </c>
      <c r="O502" s="24">
        <f t="shared" si="31"/>
        <v>2009</v>
      </c>
      <c r="P502" t="b">
        <v>0</v>
      </c>
      <c r="Q502">
        <v>4</v>
      </c>
      <c r="R502" t="b">
        <v>0</v>
      </c>
      <c r="S502" t="s">
        <v>8270</v>
      </c>
      <c r="T502" s="7">
        <f>F502/Q502</f>
        <v>53.75</v>
      </c>
      <c r="U502" t="s">
        <v>8308</v>
      </c>
      <c r="V502" t="s">
        <v>8314</v>
      </c>
    </row>
    <row r="503" spans="1:22" ht="43.2">
      <c r="A503" s="5">
        <f t="shared" si="28"/>
        <v>0</v>
      </c>
      <c r="B503">
        <v>501</v>
      </c>
      <c r="C503" s="3" t="s">
        <v>502</v>
      </c>
      <c r="D503" s="3" t="s">
        <v>4611</v>
      </c>
      <c r="E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 s="22">
        <f t="shared" si="29"/>
        <v>40306.719444444439</v>
      </c>
      <c r="L503">
        <v>1307597851</v>
      </c>
      <c r="M503" s="22">
        <f t="shared" si="30"/>
        <v>40247.677673611106</v>
      </c>
      <c r="N503" s="22" t="s">
        <v>8804</v>
      </c>
      <c r="O503" s="24">
        <f t="shared" si="31"/>
        <v>2010</v>
      </c>
      <c r="P503" t="b">
        <v>0</v>
      </c>
      <c r="Q503">
        <v>0</v>
      </c>
      <c r="R503" t="b">
        <v>0</v>
      </c>
      <c r="S503" t="s">
        <v>8270</v>
      </c>
      <c r="T503" s="7" t="e">
        <f>F503/Q503</f>
        <v>#DIV/0!</v>
      </c>
      <c r="U503" t="s">
        <v>8308</v>
      </c>
      <c r="V503" t="s">
        <v>8314</v>
      </c>
    </row>
    <row r="504" spans="1:22" ht="57.6">
      <c r="A504" s="5">
        <f t="shared" si="28"/>
        <v>1.15E-2</v>
      </c>
      <c r="B504">
        <v>502</v>
      </c>
      <c r="C504" s="3" t="s">
        <v>503</v>
      </c>
      <c r="D504" s="3" t="s">
        <v>4612</v>
      </c>
      <c r="E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 s="22">
        <f t="shared" si="29"/>
        <v>40733.026053240741</v>
      </c>
      <c r="L504">
        <v>1329484625</v>
      </c>
      <c r="M504" s="22">
        <f t="shared" si="30"/>
        <v>40703.026053240741</v>
      </c>
      <c r="N504" s="22" t="s">
        <v>8805</v>
      </c>
      <c r="O504" s="24">
        <f t="shared" si="31"/>
        <v>2011</v>
      </c>
      <c r="P504" t="b">
        <v>0</v>
      </c>
      <c r="Q504">
        <v>4</v>
      </c>
      <c r="R504" t="b">
        <v>0</v>
      </c>
      <c r="S504" t="s">
        <v>8270</v>
      </c>
      <c r="T504" s="7">
        <f>F504/Q504</f>
        <v>57.5</v>
      </c>
      <c r="U504" t="s">
        <v>8308</v>
      </c>
      <c r="V504" t="s">
        <v>8314</v>
      </c>
    </row>
    <row r="505" spans="1:22" ht="43.2">
      <c r="A505" s="5">
        <f t="shared" si="28"/>
        <v>1.7538461538461537E-2</v>
      </c>
      <c r="B505">
        <v>503</v>
      </c>
      <c r="C505" s="3" t="s">
        <v>504</v>
      </c>
      <c r="D505" s="3" t="s">
        <v>4613</v>
      </c>
      <c r="E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 s="22">
        <f t="shared" si="29"/>
        <v>40986.303530092591</v>
      </c>
      <c r="L505">
        <v>1418906303</v>
      </c>
      <c r="M505" s="22">
        <f t="shared" si="30"/>
        <v>40956.345196759255</v>
      </c>
      <c r="N505" s="22" t="s">
        <v>8806</v>
      </c>
      <c r="O505" s="24">
        <f t="shared" si="31"/>
        <v>2012</v>
      </c>
      <c r="P505" t="b">
        <v>0</v>
      </c>
      <c r="Q505">
        <v>9</v>
      </c>
      <c r="R505" t="b">
        <v>0</v>
      </c>
      <c r="S505" t="s">
        <v>8270</v>
      </c>
      <c r="T505" s="7">
        <f>F505/Q505</f>
        <v>12.666666666666666</v>
      </c>
      <c r="U505" t="s">
        <v>8308</v>
      </c>
      <c r="V505" t="s">
        <v>8314</v>
      </c>
    </row>
    <row r="506" spans="1:22" ht="43.2">
      <c r="A506" s="5">
        <f t="shared" si="28"/>
        <v>1.3673469387755101E-2</v>
      </c>
      <c r="B506">
        <v>504</v>
      </c>
      <c r="C506" s="3" t="s">
        <v>505</v>
      </c>
      <c r="D506" s="3" t="s">
        <v>4614</v>
      </c>
      <c r="E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 s="22">
        <f t="shared" si="29"/>
        <v>42021.318321759252</v>
      </c>
      <c r="L506">
        <v>1328916987</v>
      </c>
      <c r="M506" s="22">
        <f t="shared" si="30"/>
        <v>41991.318321759252</v>
      </c>
      <c r="N506" s="22" t="s">
        <v>8807</v>
      </c>
      <c r="O506" s="24">
        <f t="shared" si="31"/>
        <v>2014</v>
      </c>
      <c r="P506" t="b">
        <v>0</v>
      </c>
      <c r="Q506">
        <v>5</v>
      </c>
      <c r="R506" t="b">
        <v>0</v>
      </c>
      <c r="S506" t="s">
        <v>8270</v>
      </c>
      <c r="T506" s="7">
        <f>F506/Q506</f>
        <v>67</v>
      </c>
      <c r="U506" t="s">
        <v>8308</v>
      </c>
      <c r="V506" t="s">
        <v>8314</v>
      </c>
    </row>
    <row r="507" spans="1:22" ht="43.2">
      <c r="A507" s="5">
        <f t="shared" si="28"/>
        <v>4.3333333333333331E-3</v>
      </c>
      <c r="B507">
        <v>505</v>
      </c>
      <c r="C507" s="3" t="s">
        <v>506</v>
      </c>
      <c r="D507" s="3" t="s">
        <v>4615</v>
      </c>
      <c r="E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 s="22">
        <f t="shared" si="29"/>
        <v>41009.73364583333</v>
      </c>
      <c r="L507">
        <v>1447122086</v>
      </c>
      <c r="M507" s="22">
        <f t="shared" si="30"/>
        <v>40949.775312499994</v>
      </c>
      <c r="N507" s="22" t="s">
        <v>8808</v>
      </c>
      <c r="O507" s="24">
        <f t="shared" si="31"/>
        <v>2012</v>
      </c>
      <c r="P507" t="b">
        <v>0</v>
      </c>
      <c r="Q507">
        <v>14</v>
      </c>
      <c r="R507" t="b">
        <v>0</v>
      </c>
      <c r="S507" t="s">
        <v>8270</v>
      </c>
      <c r="T507" s="7">
        <f>F507/Q507</f>
        <v>3.7142857142857144</v>
      </c>
      <c r="U507" t="s">
        <v>8308</v>
      </c>
      <c r="V507" t="s">
        <v>8314</v>
      </c>
    </row>
    <row r="508" spans="1:22" ht="43.2">
      <c r="A508" s="5">
        <f t="shared" si="28"/>
        <v>1.25E-3</v>
      </c>
      <c r="B508">
        <v>506</v>
      </c>
      <c r="C508" s="3" t="s">
        <v>507</v>
      </c>
      <c r="D508" s="3" t="s">
        <v>4616</v>
      </c>
      <c r="E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 s="22">
        <f t="shared" si="29"/>
        <v>42362.889884259253</v>
      </c>
      <c r="L508">
        <v>1373548520</v>
      </c>
      <c r="M508" s="22">
        <f t="shared" si="30"/>
        <v>42317.889884259253</v>
      </c>
      <c r="N508" s="22" t="s">
        <v>8394</v>
      </c>
      <c r="O508" s="24">
        <f t="shared" si="31"/>
        <v>2015</v>
      </c>
      <c r="P508" t="b">
        <v>0</v>
      </c>
      <c r="Q508">
        <v>1</v>
      </c>
      <c r="R508" t="b">
        <v>0</v>
      </c>
      <c r="S508" t="s">
        <v>8270</v>
      </c>
      <c r="T508" s="7">
        <f>F508/Q508</f>
        <v>250</v>
      </c>
      <c r="U508" t="s">
        <v>8308</v>
      </c>
      <c r="V508" t="s">
        <v>8314</v>
      </c>
    </row>
    <row r="509" spans="1:22" ht="43.2">
      <c r="A509" s="5">
        <f t="shared" si="28"/>
        <v>3.2000000000000001E-2</v>
      </c>
      <c r="B509">
        <v>507</v>
      </c>
      <c r="C509" s="3" t="s">
        <v>508</v>
      </c>
      <c r="D509" s="3" t="s">
        <v>4617</v>
      </c>
      <c r="E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 s="22">
        <f t="shared" si="29"/>
        <v>41496.343981481477</v>
      </c>
      <c r="L509">
        <v>1346799657</v>
      </c>
      <c r="M509" s="22">
        <f t="shared" si="30"/>
        <v>41466.343981481477</v>
      </c>
      <c r="N509" s="22" t="s">
        <v>8809</v>
      </c>
      <c r="O509" s="24">
        <f t="shared" si="31"/>
        <v>2013</v>
      </c>
      <c r="P509" t="b">
        <v>0</v>
      </c>
      <c r="Q509">
        <v>10</v>
      </c>
      <c r="R509" t="b">
        <v>0</v>
      </c>
      <c r="S509" t="s">
        <v>8270</v>
      </c>
      <c r="T509" s="7">
        <f>F509/Q509</f>
        <v>64</v>
      </c>
      <c r="U509" t="s">
        <v>8308</v>
      </c>
      <c r="V509" t="s">
        <v>8314</v>
      </c>
    </row>
    <row r="510" spans="1:22" ht="57.6">
      <c r="A510" s="5">
        <f t="shared" si="28"/>
        <v>8.0000000000000002E-3</v>
      </c>
      <c r="B510">
        <v>508</v>
      </c>
      <c r="C510" s="3" t="s">
        <v>509</v>
      </c>
      <c r="D510" s="3" t="s">
        <v>4618</v>
      </c>
      <c r="E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 s="22">
        <f t="shared" si="29"/>
        <v>41201.750659722216</v>
      </c>
      <c r="L510">
        <v>1332808501</v>
      </c>
      <c r="M510" s="22">
        <f t="shared" si="30"/>
        <v>41156.750659722216</v>
      </c>
      <c r="N510" s="22" t="s">
        <v>8810</v>
      </c>
      <c r="O510" s="24">
        <f t="shared" si="31"/>
        <v>2012</v>
      </c>
      <c r="P510" t="b">
        <v>0</v>
      </c>
      <c r="Q510">
        <v>3</v>
      </c>
      <c r="R510" t="b">
        <v>0</v>
      </c>
      <c r="S510" t="s">
        <v>8270</v>
      </c>
      <c r="T510" s="7">
        <f>F510/Q510</f>
        <v>133.33333333333334</v>
      </c>
      <c r="U510" t="s">
        <v>8308</v>
      </c>
      <c r="V510" t="s">
        <v>8314</v>
      </c>
    </row>
    <row r="511" spans="1:22" ht="43.2">
      <c r="A511" s="5">
        <f t="shared" si="28"/>
        <v>2E-3</v>
      </c>
      <c r="B511">
        <v>509</v>
      </c>
      <c r="C511" s="3" t="s">
        <v>510</v>
      </c>
      <c r="D511" s="3" t="s">
        <v>4619</v>
      </c>
      <c r="E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 s="22">
        <f t="shared" si="29"/>
        <v>41054.384722222218</v>
      </c>
      <c r="L511">
        <v>1432912170</v>
      </c>
      <c r="M511" s="22">
        <f t="shared" si="30"/>
        <v>40994.815983796296</v>
      </c>
      <c r="N511" s="22" t="s">
        <v>8811</v>
      </c>
      <c r="O511" s="24">
        <f t="shared" si="31"/>
        <v>2012</v>
      </c>
      <c r="P511" t="b">
        <v>0</v>
      </c>
      <c r="Q511">
        <v>1</v>
      </c>
      <c r="R511" t="b">
        <v>0</v>
      </c>
      <c r="S511" t="s">
        <v>8270</v>
      </c>
      <c r="T511" s="7">
        <f>F511/Q511</f>
        <v>10</v>
      </c>
      <c r="U511" t="s">
        <v>8308</v>
      </c>
      <c r="V511" t="s">
        <v>8314</v>
      </c>
    </row>
    <row r="512" spans="1:22" ht="43.2">
      <c r="A512" s="5">
        <f t="shared" si="28"/>
        <v>0</v>
      </c>
      <c r="B512">
        <v>510</v>
      </c>
      <c r="C512" s="3" t="s">
        <v>511</v>
      </c>
      <c r="D512" s="3" t="s">
        <v>4620</v>
      </c>
      <c r="E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 s="22">
        <f t="shared" si="29"/>
        <v>42183.423263888886</v>
      </c>
      <c r="L512">
        <v>1454213639</v>
      </c>
      <c r="M512" s="22">
        <f t="shared" si="30"/>
        <v>42153.423263888886</v>
      </c>
      <c r="N512" s="22" t="s">
        <v>8812</v>
      </c>
      <c r="O512" s="24">
        <f t="shared" si="31"/>
        <v>2015</v>
      </c>
      <c r="P512" t="b">
        <v>0</v>
      </c>
      <c r="Q512">
        <v>0</v>
      </c>
      <c r="R512" t="b">
        <v>0</v>
      </c>
      <c r="S512" t="s">
        <v>8270</v>
      </c>
      <c r="T512" s="7" t="e">
        <f>F512/Q512</f>
        <v>#DIV/0!</v>
      </c>
      <c r="U512" t="s">
        <v>8308</v>
      </c>
      <c r="V512" t="s">
        <v>8314</v>
      </c>
    </row>
    <row r="513" spans="1:22" ht="43.2">
      <c r="A513" s="5">
        <f t="shared" si="28"/>
        <v>0.03</v>
      </c>
      <c r="B513">
        <v>511</v>
      </c>
      <c r="C513" s="3" t="s">
        <v>512</v>
      </c>
      <c r="D513" s="3" t="s">
        <v>4621</v>
      </c>
      <c r="E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 s="22">
        <f t="shared" si="29"/>
        <v>42429.968043981477</v>
      </c>
      <c r="L513">
        <v>1362640582</v>
      </c>
      <c r="M513" s="22">
        <f t="shared" si="30"/>
        <v>42399.968043981477</v>
      </c>
      <c r="N513" s="22" t="s">
        <v>8813</v>
      </c>
      <c r="O513" s="24">
        <f t="shared" si="31"/>
        <v>2016</v>
      </c>
      <c r="P513" t="b">
        <v>0</v>
      </c>
      <c r="Q513">
        <v>5</v>
      </c>
      <c r="R513" t="b">
        <v>0</v>
      </c>
      <c r="S513" t="s">
        <v>8270</v>
      </c>
      <c r="T513" s="7">
        <f>F513/Q513</f>
        <v>30</v>
      </c>
      <c r="U513" t="s">
        <v>8308</v>
      </c>
      <c r="V513" t="s">
        <v>8314</v>
      </c>
    </row>
    <row r="514" spans="1:22" ht="43.2">
      <c r="A514" s="5">
        <f t="shared" si="28"/>
        <v>1.3749999999999999E-3</v>
      </c>
      <c r="B514">
        <v>512</v>
      </c>
      <c r="C514" s="3" t="s">
        <v>513</v>
      </c>
      <c r="D514" s="3" t="s">
        <v>4622</v>
      </c>
      <c r="E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 s="22">
        <f t="shared" si="29"/>
        <v>41370.053032407406</v>
      </c>
      <c r="L514">
        <v>1475776127</v>
      </c>
      <c r="M514" s="22">
        <f t="shared" si="30"/>
        <v>41340.09469907407</v>
      </c>
      <c r="N514" s="22" t="s">
        <v>8814</v>
      </c>
      <c r="O514" s="24">
        <f t="shared" si="31"/>
        <v>2013</v>
      </c>
      <c r="P514" t="b">
        <v>0</v>
      </c>
      <c r="Q514">
        <v>2</v>
      </c>
      <c r="R514" t="b">
        <v>0</v>
      </c>
      <c r="S514" t="s">
        <v>8270</v>
      </c>
      <c r="T514" s="7">
        <f>F514/Q514</f>
        <v>5.5</v>
      </c>
      <c r="U514" t="s">
        <v>8308</v>
      </c>
      <c r="V514" t="s">
        <v>8314</v>
      </c>
    </row>
    <row r="515" spans="1:22" ht="28.8">
      <c r="A515" s="5">
        <f t="shared" ref="A515:A578" si="32">F515/E515</f>
        <v>0.13924</v>
      </c>
      <c r="B515">
        <v>513</v>
      </c>
      <c r="C515" s="3" t="s">
        <v>514</v>
      </c>
      <c r="D515" s="3" t="s">
        <v>4623</v>
      </c>
      <c r="E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 s="22">
        <f t="shared" ref="K515:K578" si="33">(J514/86400)+25569+(-5/24)</f>
        <v>42694.575543981475</v>
      </c>
      <c r="L515">
        <v>1467387705</v>
      </c>
      <c r="M515" s="22">
        <f t="shared" ref="M515:M578" si="34">(L514/86400)+25569+(-5/24)</f>
        <v>42649.533877314818</v>
      </c>
      <c r="N515" s="22" t="s">
        <v>8815</v>
      </c>
      <c r="O515" s="24">
        <f t="shared" si="31"/>
        <v>2016</v>
      </c>
      <c r="P515" t="b">
        <v>0</v>
      </c>
      <c r="Q515">
        <v>68</v>
      </c>
      <c r="R515" t="b">
        <v>0</v>
      </c>
      <c r="S515" t="s">
        <v>8270</v>
      </c>
      <c r="T515" s="7">
        <f>F515/Q515</f>
        <v>102.38235294117646</v>
      </c>
      <c r="U515" t="s">
        <v>8308</v>
      </c>
      <c r="V515" t="s">
        <v>8314</v>
      </c>
    </row>
    <row r="516" spans="1:22" ht="43.2">
      <c r="A516" s="5">
        <f t="shared" si="32"/>
        <v>3.3333333333333333E-2</v>
      </c>
      <c r="B516">
        <v>514</v>
      </c>
      <c r="C516" s="3" t="s">
        <v>515</v>
      </c>
      <c r="D516" s="3" t="s">
        <v>4624</v>
      </c>
      <c r="E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 s="22">
        <f t="shared" si="33"/>
        <v>42597.083333333336</v>
      </c>
      <c r="L516">
        <v>1405003447</v>
      </c>
      <c r="M516" s="22">
        <f t="shared" si="34"/>
        <v>42552.445659722223</v>
      </c>
      <c r="N516" s="22" t="s">
        <v>8816</v>
      </c>
      <c r="O516" s="24">
        <f t="shared" ref="O516:O579" si="35">YEAR(N516)</f>
        <v>2016</v>
      </c>
      <c r="P516" t="b">
        <v>0</v>
      </c>
      <c r="Q516">
        <v>3</v>
      </c>
      <c r="R516" t="b">
        <v>0</v>
      </c>
      <c r="S516" t="s">
        <v>8270</v>
      </c>
      <c r="T516" s="7">
        <f>F516/Q516</f>
        <v>16.666666666666668</v>
      </c>
      <c r="U516" t="s">
        <v>8308</v>
      </c>
      <c r="V516" t="s">
        <v>8314</v>
      </c>
    </row>
    <row r="517" spans="1:22" ht="43.2">
      <c r="A517" s="5">
        <f t="shared" si="32"/>
        <v>0.25413402061855672</v>
      </c>
      <c r="B517">
        <v>515</v>
      </c>
      <c r="C517" s="3" t="s">
        <v>516</v>
      </c>
      <c r="D517" s="3" t="s">
        <v>4625</v>
      </c>
      <c r="E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 s="22">
        <f t="shared" si="33"/>
        <v>41860.405636574069</v>
      </c>
      <c r="L517">
        <v>1447933601</v>
      </c>
      <c r="M517" s="22">
        <f t="shared" si="34"/>
        <v>41830.405636574069</v>
      </c>
      <c r="N517" s="22" t="s">
        <v>8817</v>
      </c>
      <c r="O517" s="24">
        <f t="shared" si="35"/>
        <v>2014</v>
      </c>
      <c r="P517" t="b">
        <v>0</v>
      </c>
      <c r="Q517">
        <v>34</v>
      </c>
      <c r="R517" t="b">
        <v>0</v>
      </c>
      <c r="S517" t="s">
        <v>8270</v>
      </c>
      <c r="T517" s="7">
        <f>F517/Q517</f>
        <v>725.02941176470586</v>
      </c>
      <c r="U517" t="s">
        <v>8308</v>
      </c>
      <c r="V517" t="s">
        <v>8314</v>
      </c>
    </row>
    <row r="518" spans="1:22" ht="28.8">
      <c r="A518" s="5">
        <f t="shared" si="32"/>
        <v>0</v>
      </c>
      <c r="B518">
        <v>516</v>
      </c>
      <c r="C518" s="3" t="s">
        <v>517</v>
      </c>
      <c r="D518" s="3" t="s">
        <v>4626</v>
      </c>
      <c r="E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 s="22">
        <f t="shared" si="33"/>
        <v>42367.282418981478</v>
      </c>
      <c r="L518">
        <v>1427568080</v>
      </c>
      <c r="M518" s="22">
        <f t="shared" si="34"/>
        <v>42327.282418981478</v>
      </c>
      <c r="N518" s="22" t="s">
        <v>8373</v>
      </c>
      <c r="O518" s="24">
        <f t="shared" si="35"/>
        <v>2015</v>
      </c>
      <c r="P518" t="b">
        <v>0</v>
      </c>
      <c r="Q518">
        <v>0</v>
      </c>
      <c r="R518" t="b">
        <v>0</v>
      </c>
      <c r="S518" t="s">
        <v>8270</v>
      </c>
      <c r="T518" s="7" t="e">
        <f>F518/Q518</f>
        <v>#DIV/0!</v>
      </c>
      <c r="U518" t="s">
        <v>8308</v>
      </c>
      <c r="V518" t="s">
        <v>8314</v>
      </c>
    </row>
    <row r="519" spans="1:22" ht="43.2">
      <c r="A519" s="5">
        <f t="shared" si="32"/>
        <v>1.3666666666666667E-2</v>
      </c>
      <c r="B519">
        <v>517</v>
      </c>
      <c r="C519" s="3" t="s">
        <v>518</v>
      </c>
      <c r="D519" s="3" t="s">
        <v>4627</v>
      </c>
      <c r="E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 s="22">
        <f t="shared" si="33"/>
        <v>42151.570370370369</v>
      </c>
      <c r="L519">
        <v>1483454761</v>
      </c>
      <c r="M519" s="22">
        <f t="shared" si="34"/>
        <v>42091.570370370369</v>
      </c>
      <c r="N519" s="22" t="s">
        <v>8818</v>
      </c>
      <c r="O519" s="24">
        <f t="shared" si="35"/>
        <v>2015</v>
      </c>
      <c r="P519" t="b">
        <v>0</v>
      </c>
      <c r="Q519">
        <v>3</v>
      </c>
      <c r="R519" t="b">
        <v>0</v>
      </c>
      <c r="S519" t="s">
        <v>8270</v>
      </c>
      <c r="T519" s="7">
        <f>F519/Q519</f>
        <v>68.333333333333329</v>
      </c>
      <c r="U519" t="s">
        <v>8308</v>
      </c>
      <c r="V519" t="s">
        <v>8314</v>
      </c>
    </row>
    <row r="520" spans="1:22" ht="43.2">
      <c r="A520" s="5">
        <f t="shared" si="32"/>
        <v>0</v>
      </c>
      <c r="B520">
        <v>518</v>
      </c>
      <c r="C520" s="3" t="s">
        <v>519</v>
      </c>
      <c r="D520" s="3" t="s">
        <v>4628</v>
      </c>
      <c r="E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 s="22">
        <f t="shared" si="33"/>
        <v>42768.406956018516</v>
      </c>
      <c r="L520">
        <v>1438958824</v>
      </c>
      <c r="M520" s="22">
        <f t="shared" si="34"/>
        <v>42738.406956018516</v>
      </c>
      <c r="N520" s="22" t="s">
        <v>8819</v>
      </c>
      <c r="O520" s="24">
        <f t="shared" si="35"/>
        <v>2017</v>
      </c>
      <c r="P520" t="b">
        <v>0</v>
      </c>
      <c r="Q520">
        <v>0</v>
      </c>
      <c r="R520" t="b">
        <v>0</v>
      </c>
      <c r="S520" t="s">
        <v>8270</v>
      </c>
      <c r="T520" s="7" t="e">
        <f>F520/Q520</f>
        <v>#DIV/0!</v>
      </c>
      <c r="U520" t="s">
        <v>8308</v>
      </c>
      <c r="V520" t="s">
        <v>8314</v>
      </c>
    </row>
    <row r="521" spans="1:22" ht="43.2">
      <c r="A521" s="5">
        <f t="shared" si="32"/>
        <v>0.22881426547787684</v>
      </c>
      <c r="B521">
        <v>519</v>
      </c>
      <c r="C521" s="3" t="s">
        <v>520</v>
      </c>
      <c r="D521" s="3" t="s">
        <v>4629</v>
      </c>
      <c r="E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 s="22">
        <f t="shared" si="33"/>
        <v>42253.406944444439</v>
      </c>
      <c r="L521">
        <v>1352107421</v>
      </c>
      <c r="M521" s="22">
        <f t="shared" si="34"/>
        <v>42223.407685185179</v>
      </c>
      <c r="N521" s="22" t="s">
        <v>8820</v>
      </c>
      <c r="O521" s="24">
        <f t="shared" si="35"/>
        <v>2015</v>
      </c>
      <c r="P521" t="b">
        <v>0</v>
      </c>
      <c r="Q521">
        <v>70</v>
      </c>
      <c r="R521" t="b">
        <v>0</v>
      </c>
      <c r="S521" t="s">
        <v>8270</v>
      </c>
      <c r="T521" s="7">
        <f>F521/Q521</f>
        <v>39.228571428571428</v>
      </c>
      <c r="U521" t="s">
        <v>8308</v>
      </c>
      <c r="V521" t="s">
        <v>8314</v>
      </c>
    </row>
    <row r="522" spans="1:22" ht="43.2">
      <c r="A522" s="5">
        <f t="shared" si="32"/>
        <v>1.0209999999999999</v>
      </c>
      <c r="B522">
        <v>520</v>
      </c>
      <c r="C522" s="3" t="s">
        <v>521</v>
      </c>
      <c r="D522" s="3" t="s">
        <v>4630</v>
      </c>
      <c r="E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 s="22">
        <f t="shared" si="33"/>
        <v>41248.183113425919</v>
      </c>
      <c r="L522">
        <v>1447174261</v>
      </c>
      <c r="M522" s="22">
        <f t="shared" si="34"/>
        <v>41218.183113425919</v>
      </c>
      <c r="N522" s="22" t="s">
        <v>8821</v>
      </c>
      <c r="O522" s="24">
        <f t="shared" si="35"/>
        <v>2012</v>
      </c>
      <c r="P522" t="b">
        <v>0</v>
      </c>
      <c r="Q522">
        <v>34</v>
      </c>
      <c r="R522" t="b">
        <v>1</v>
      </c>
      <c r="S522" t="s">
        <v>8271</v>
      </c>
      <c r="T522" s="7">
        <f>F522/Q522</f>
        <v>150.14705882352942</v>
      </c>
      <c r="U522" t="s">
        <v>8315</v>
      </c>
      <c r="V522" t="s">
        <v>8316</v>
      </c>
    </row>
    <row r="523" spans="1:22" ht="43.2">
      <c r="A523" s="5">
        <f t="shared" si="32"/>
        <v>1.0464</v>
      </c>
      <c r="B523">
        <v>521</v>
      </c>
      <c r="C523" s="3" t="s">
        <v>522</v>
      </c>
      <c r="D523" s="3" t="s">
        <v>4631</v>
      </c>
      <c r="E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 s="22">
        <f t="shared" si="33"/>
        <v>42348.493761574071</v>
      </c>
      <c r="L523">
        <v>1475460819</v>
      </c>
      <c r="M523" s="22">
        <f t="shared" si="34"/>
        <v>42318.493761574071</v>
      </c>
      <c r="N523" s="22" t="s">
        <v>8822</v>
      </c>
      <c r="O523" s="24">
        <f t="shared" si="35"/>
        <v>2015</v>
      </c>
      <c r="P523" t="b">
        <v>0</v>
      </c>
      <c r="Q523">
        <v>56</v>
      </c>
      <c r="R523" t="b">
        <v>1</v>
      </c>
      <c r="S523" t="s">
        <v>8271</v>
      </c>
      <c r="T523" s="7">
        <f>F523/Q523</f>
        <v>93.428571428571431</v>
      </c>
      <c r="U523" t="s">
        <v>8315</v>
      </c>
      <c r="V523" t="s">
        <v>8316</v>
      </c>
    </row>
    <row r="524" spans="1:22" ht="43.2">
      <c r="A524" s="5">
        <f t="shared" si="32"/>
        <v>1.1466666666666667</v>
      </c>
      <c r="B524">
        <v>522</v>
      </c>
      <c r="C524" s="3" t="s">
        <v>523</v>
      </c>
      <c r="D524" s="3" t="s">
        <v>4632</v>
      </c>
      <c r="E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 s="22">
        <f t="shared" si="33"/>
        <v>42674.999305555553</v>
      </c>
      <c r="L524">
        <v>1456793925</v>
      </c>
      <c r="M524" s="22">
        <f t="shared" si="34"/>
        <v>42645.884479166663</v>
      </c>
      <c r="N524" s="22" t="s">
        <v>8823</v>
      </c>
      <c r="O524" s="24">
        <f t="shared" si="35"/>
        <v>2016</v>
      </c>
      <c r="P524" t="b">
        <v>0</v>
      </c>
      <c r="Q524">
        <v>31</v>
      </c>
      <c r="R524" t="b">
        <v>1</v>
      </c>
      <c r="S524" t="s">
        <v>8271</v>
      </c>
      <c r="T524" s="7">
        <f>F524/Q524</f>
        <v>110.96774193548387</v>
      </c>
      <c r="U524" t="s">
        <v>8315</v>
      </c>
      <c r="V524" t="s">
        <v>8316</v>
      </c>
    </row>
    <row r="525" spans="1:22" ht="43.2">
      <c r="A525" s="5">
        <f t="shared" si="32"/>
        <v>1.206</v>
      </c>
      <c r="B525">
        <v>523</v>
      </c>
      <c r="C525" s="3" t="s">
        <v>524</v>
      </c>
      <c r="D525" s="3" t="s">
        <v>4633</v>
      </c>
      <c r="E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 s="22">
        <f t="shared" si="33"/>
        <v>42449.790798611109</v>
      </c>
      <c r="L525">
        <v>1440213076</v>
      </c>
      <c r="M525" s="22">
        <f t="shared" si="34"/>
        <v>42429.832465277774</v>
      </c>
      <c r="N525" s="22" t="s">
        <v>8569</v>
      </c>
      <c r="O525" s="24">
        <f t="shared" si="35"/>
        <v>2016</v>
      </c>
      <c r="P525" t="b">
        <v>0</v>
      </c>
      <c r="Q525">
        <v>84</v>
      </c>
      <c r="R525" t="b">
        <v>1</v>
      </c>
      <c r="S525" t="s">
        <v>8271</v>
      </c>
      <c r="T525" s="7">
        <f>F525/Q525</f>
        <v>71.785714285714292</v>
      </c>
      <c r="U525" t="s">
        <v>8315</v>
      </c>
      <c r="V525" t="s">
        <v>8316</v>
      </c>
    </row>
    <row r="526" spans="1:22" ht="43.2">
      <c r="A526" s="5">
        <f t="shared" si="32"/>
        <v>1.0867285714285715</v>
      </c>
      <c r="B526">
        <v>524</v>
      </c>
      <c r="C526" s="3" t="s">
        <v>525</v>
      </c>
      <c r="D526" s="3" t="s">
        <v>4634</v>
      </c>
      <c r="E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 s="22">
        <f t="shared" si="33"/>
        <v>42267.924490740734</v>
      </c>
      <c r="L526">
        <v>1462209169</v>
      </c>
      <c r="M526" s="22">
        <f t="shared" si="34"/>
        <v>42237.924490740734</v>
      </c>
      <c r="N526" s="22" t="s">
        <v>8824</v>
      </c>
      <c r="O526" s="24">
        <f t="shared" si="35"/>
        <v>2015</v>
      </c>
      <c r="P526" t="b">
        <v>0</v>
      </c>
      <c r="Q526">
        <v>130</v>
      </c>
      <c r="R526" t="b">
        <v>1</v>
      </c>
      <c r="S526" t="s">
        <v>8271</v>
      </c>
      <c r="T526" s="7">
        <f>F526/Q526</f>
        <v>29.258076923076924</v>
      </c>
      <c r="U526" t="s">
        <v>8315</v>
      </c>
      <c r="V526" t="s">
        <v>8316</v>
      </c>
    </row>
    <row r="527" spans="1:22" ht="57.6">
      <c r="A527" s="5">
        <f t="shared" si="32"/>
        <v>1</v>
      </c>
      <c r="B527">
        <v>525</v>
      </c>
      <c r="C527" s="3" t="s">
        <v>526</v>
      </c>
      <c r="D527" s="3" t="s">
        <v>4635</v>
      </c>
      <c r="E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 s="22">
        <f t="shared" si="33"/>
        <v>42522.508900462963</v>
      </c>
      <c r="L527">
        <v>1406713041</v>
      </c>
      <c r="M527" s="22">
        <f t="shared" si="34"/>
        <v>42492.508900462963</v>
      </c>
      <c r="N527" s="22" t="s">
        <v>8825</v>
      </c>
      <c r="O527" s="24">
        <f t="shared" si="35"/>
        <v>2016</v>
      </c>
      <c r="P527" t="b">
        <v>0</v>
      </c>
      <c r="Q527">
        <v>12</v>
      </c>
      <c r="R527" t="b">
        <v>1</v>
      </c>
      <c r="S527" t="s">
        <v>8271</v>
      </c>
      <c r="T527" s="7">
        <f>F527/Q527</f>
        <v>1000</v>
      </c>
      <c r="U527" t="s">
        <v>8315</v>
      </c>
      <c r="V527" t="s">
        <v>8316</v>
      </c>
    </row>
    <row r="528" spans="1:22" ht="43.2">
      <c r="A528" s="5">
        <f t="shared" si="32"/>
        <v>1.1399999999999999</v>
      </c>
      <c r="B528">
        <v>526</v>
      </c>
      <c r="C528" s="3" t="s">
        <v>527</v>
      </c>
      <c r="D528" s="3" t="s">
        <v>4636</v>
      </c>
      <c r="E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 s="22">
        <f t="shared" si="33"/>
        <v>41895.192604166667</v>
      </c>
      <c r="L528">
        <v>1436278344</v>
      </c>
      <c r="M528" s="22">
        <f t="shared" si="34"/>
        <v>41850.192604166667</v>
      </c>
      <c r="N528" s="22" t="s">
        <v>8826</v>
      </c>
      <c r="O528" s="24">
        <f t="shared" si="35"/>
        <v>2014</v>
      </c>
      <c r="P528" t="b">
        <v>0</v>
      </c>
      <c r="Q528">
        <v>23</v>
      </c>
      <c r="R528" t="b">
        <v>1</v>
      </c>
      <c r="S528" t="s">
        <v>8271</v>
      </c>
      <c r="T528" s="7">
        <f>F528/Q528</f>
        <v>74.347826086956516</v>
      </c>
      <c r="U528" t="s">
        <v>8315</v>
      </c>
      <c r="V528" t="s">
        <v>8316</v>
      </c>
    </row>
    <row r="529" spans="1:22" ht="57.6">
      <c r="A529" s="5">
        <f t="shared" si="32"/>
        <v>1.0085</v>
      </c>
      <c r="B529">
        <v>527</v>
      </c>
      <c r="C529" s="3" t="s">
        <v>528</v>
      </c>
      <c r="D529" s="3" t="s">
        <v>4637</v>
      </c>
      <c r="E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 s="22">
        <f t="shared" si="33"/>
        <v>42223.499999999993</v>
      </c>
      <c r="L529">
        <v>1484715366</v>
      </c>
      <c r="M529" s="22">
        <f t="shared" si="34"/>
        <v>42192.383611111109</v>
      </c>
      <c r="N529" s="22" t="s">
        <v>8827</v>
      </c>
      <c r="O529" s="24">
        <f t="shared" si="35"/>
        <v>2015</v>
      </c>
      <c r="P529" t="b">
        <v>0</v>
      </c>
      <c r="Q529">
        <v>158</v>
      </c>
      <c r="R529" t="b">
        <v>1</v>
      </c>
      <c r="S529" t="s">
        <v>8271</v>
      </c>
      <c r="T529" s="7">
        <f>F529/Q529</f>
        <v>63.829113924050631</v>
      </c>
      <c r="U529" t="s">
        <v>8315</v>
      </c>
      <c r="V529" t="s">
        <v>8316</v>
      </c>
    </row>
    <row r="530" spans="1:22" ht="28.8">
      <c r="A530" s="5">
        <f t="shared" si="32"/>
        <v>1.1565217391304348</v>
      </c>
      <c r="B530">
        <v>528</v>
      </c>
      <c r="C530" s="3" t="s">
        <v>529</v>
      </c>
      <c r="D530" s="3" t="s">
        <v>4638</v>
      </c>
      <c r="E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 s="22">
        <f t="shared" si="33"/>
        <v>42783.461805555555</v>
      </c>
      <c r="L530">
        <v>1433109907</v>
      </c>
      <c r="M530" s="22">
        <f t="shared" si="34"/>
        <v>42752.997291666667</v>
      </c>
      <c r="N530" s="22" t="s">
        <v>8828</v>
      </c>
      <c r="O530" s="24">
        <f t="shared" si="35"/>
        <v>2017</v>
      </c>
      <c r="P530" t="b">
        <v>0</v>
      </c>
      <c r="Q530">
        <v>30</v>
      </c>
      <c r="R530" t="b">
        <v>1</v>
      </c>
      <c r="S530" t="s">
        <v>8271</v>
      </c>
      <c r="T530" s="7">
        <f>F530/Q530</f>
        <v>44.333333333333336</v>
      </c>
      <c r="U530" t="s">
        <v>8315</v>
      </c>
      <c r="V530" t="s">
        <v>8316</v>
      </c>
    </row>
    <row r="531" spans="1:22" ht="43.2">
      <c r="A531" s="5">
        <f t="shared" si="32"/>
        <v>1.3041666666666667</v>
      </c>
      <c r="B531">
        <v>529</v>
      </c>
      <c r="C531" s="3" t="s">
        <v>530</v>
      </c>
      <c r="D531" s="3" t="s">
        <v>4639</v>
      </c>
      <c r="E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 s="22">
        <f t="shared" si="33"/>
        <v>42176.680555555555</v>
      </c>
      <c r="L531">
        <v>1482281094</v>
      </c>
      <c r="M531" s="22">
        <f t="shared" si="34"/>
        <v>42155.71188657407</v>
      </c>
      <c r="N531" s="22" t="s">
        <v>8829</v>
      </c>
      <c r="O531" s="24">
        <f t="shared" si="35"/>
        <v>2015</v>
      </c>
      <c r="P531" t="b">
        <v>0</v>
      </c>
      <c r="Q531">
        <v>18</v>
      </c>
      <c r="R531" t="b">
        <v>1</v>
      </c>
      <c r="S531" t="s">
        <v>8271</v>
      </c>
      <c r="T531" s="7">
        <f>F531/Q531</f>
        <v>86.944444444444443</v>
      </c>
      <c r="U531" t="s">
        <v>8315</v>
      </c>
      <c r="V531" t="s">
        <v>8316</v>
      </c>
    </row>
    <row r="532" spans="1:22" ht="43.2">
      <c r="A532" s="5">
        <f t="shared" si="32"/>
        <v>1.0778267254038179</v>
      </c>
      <c r="B532">
        <v>530</v>
      </c>
      <c r="C532" s="3" t="s">
        <v>531</v>
      </c>
      <c r="D532" s="3" t="s">
        <v>4640</v>
      </c>
      <c r="E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 s="22">
        <f t="shared" si="33"/>
        <v>42745.999999999993</v>
      </c>
      <c r="L532">
        <v>1433254268</v>
      </c>
      <c r="M532" s="22">
        <f t="shared" si="34"/>
        <v>42724.822847222218</v>
      </c>
      <c r="N532" s="22" t="s">
        <v>8830</v>
      </c>
      <c r="O532" s="24">
        <f t="shared" si="35"/>
        <v>2016</v>
      </c>
      <c r="P532" t="b">
        <v>0</v>
      </c>
      <c r="Q532">
        <v>29</v>
      </c>
      <c r="R532" t="b">
        <v>1</v>
      </c>
      <c r="S532" t="s">
        <v>8271</v>
      </c>
      <c r="T532" s="7">
        <f>F532/Q532</f>
        <v>126.55172413793103</v>
      </c>
      <c r="U532" t="s">
        <v>8315</v>
      </c>
      <c r="V532" t="s">
        <v>8316</v>
      </c>
    </row>
    <row r="533" spans="1:22" ht="43.2">
      <c r="A533" s="5">
        <f t="shared" si="32"/>
        <v>1</v>
      </c>
      <c r="B533">
        <v>531</v>
      </c>
      <c r="C533" s="3" t="s">
        <v>532</v>
      </c>
      <c r="D533" s="3" t="s">
        <v>4641</v>
      </c>
      <c r="E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 s="22">
        <f t="shared" si="33"/>
        <v>42178.874999999993</v>
      </c>
      <c r="L533">
        <v>1478050429</v>
      </c>
      <c r="M533" s="22">
        <f t="shared" si="34"/>
        <v>42157.382731481477</v>
      </c>
      <c r="N533" s="22" t="s">
        <v>8831</v>
      </c>
      <c r="O533" s="24">
        <f t="shared" si="35"/>
        <v>2015</v>
      </c>
      <c r="P533" t="b">
        <v>0</v>
      </c>
      <c r="Q533">
        <v>31</v>
      </c>
      <c r="R533" t="b">
        <v>1</v>
      </c>
      <c r="S533" t="s">
        <v>8271</v>
      </c>
      <c r="T533" s="7">
        <f>F533/Q533</f>
        <v>129.03225806451613</v>
      </c>
      <c r="U533" t="s">
        <v>8315</v>
      </c>
      <c r="V533" t="s">
        <v>8316</v>
      </c>
    </row>
    <row r="534" spans="1:22" ht="43.2">
      <c r="A534" s="5">
        <f t="shared" si="32"/>
        <v>1.2324999999999999</v>
      </c>
      <c r="B534">
        <v>532</v>
      </c>
      <c r="C534" s="3" t="s">
        <v>533</v>
      </c>
      <c r="D534" s="3" t="s">
        <v>4642</v>
      </c>
      <c r="E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 s="22">
        <f t="shared" si="33"/>
        <v>42721.082638888889</v>
      </c>
      <c r="L534">
        <v>1460506208</v>
      </c>
      <c r="M534" s="22">
        <f t="shared" si="34"/>
        <v>42675.856817129628</v>
      </c>
      <c r="N534" s="22" t="s">
        <v>8832</v>
      </c>
      <c r="O534" s="24">
        <f t="shared" si="35"/>
        <v>2016</v>
      </c>
      <c r="P534" t="b">
        <v>0</v>
      </c>
      <c r="Q534">
        <v>173</v>
      </c>
      <c r="R534" t="b">
        <v>1</v>
      </c>
      <c r="S534" t="s">
        <v>8271</v>
      </c>
      <c r="T534" s="7">
        <f>F534/Q534</f>
        <v>71.242774566473983</v>
      </c>
      <c r="U534" t="s">
        <v>8315</v>
      </c>
      <c r="V534" t="s">
        <v>8316</v>
      </c>
    </row>
    <row r="535" spans="1:22" ht="43.2">
      <c r="A535" s="5">
        <f t="shared" si="32"/>
        <v>1.002</v>
      </c>
      <c r="B535">
        <v>533</v>
      </c>
      <c r="C535" s="3" t="s">
        <v>534</v>
      </c>
      <c r="D535" s="3" t="s">
        <v>4643</v>
      </c>
      <c r="E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 s="22">
        <f t="shared" si="33"/>
        <v>42502.798703703702</v>
      </c>
      <c r="L535">
        <v>1461320765</v>
      </c>
      <c r="M535" s="22">
        <f t="shared" si="34"/>
        <v>42472.798703703702</v>
      </c>
      <c r="N535" s="22" t="s">
        <v>8833</v>
      </c>
      <c r="O535" s="24">
        <f t="shared" si="35"/>
        <v>2016</v>
      </c>
      <c r="P535" t="b">
        <v>0</v>
      </c>
      <c r="Q535">
        <v>17</v>
      </c>
      <c r="R535" t="b">
        <v>1</v>
      </c>
      <c r="S535" t="s">
        <v>8271</v>
      </c>
      <c r="T535" s="7">
        <f>F535/Q535</f>
        <v>117.88235294117646</v>
      </c>
      <c r="U535" t="s">
        <v>8315</v>
      </c>
      <c r="V535" t="s">
        <v>8316</v>
      </c>
    </row>
    <row r="536" spans="1:22" ht="43.2">
      <c r="A536" s="5">
        <f t="shared" si="32"/>
        <v>1.0466666666666666</v>
      </c>
      <c r="B536">
        <v>534</v>
      </c>
      <c r="C536" s="3" t="s">
        <v>535</v>
      </c>
      <c r="D536" s="3" t="s">
        <v>4644</v>
      </c>
      <c r="E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 s="22">
        <f t="shared" si="33"/>
        <v>42506.226446759254</v>
      </c>
      <c r="L536">
        <v>1443036470</v>
      </c>
      <c r="M536" s="22">
        <f t="shared" si="34"/>
        <v>42482.226446759254</v>
      </c>
      <c r="N536" s="22" t="s">
        <v>8834</v>
      </c>
      <c r="O536" s="24">
        <f t="shared" si="35"/>
        <v>2016</v>
      </c>
      <c r="P536" t="b">
        <v>0</v>
      </c>
      <c r="Q536">
        <v>48</v>
      </c>
      <c r="R536" t="b">
        <v>1</v>
      </c>
      <c r="S536" t="s">
        <v>8271</v>
      </c>
      <c r="T536" s="7">
        <f>F536/Q536</f>
        <v>327.08333333333331</v>
      </c>
      <c r="U536" t="s">
        <v>8315</v>
      </c>
      <c r="V536" t="s">
        <v>8316</v>
      </c>
    </row>
    <row r="537" spans="1:22" ht="43.2">
      <c r="A537" s="5">
        <f t="shared" si="32"/>
        <v>1.0249999999999999</v>
      </c>
      <c r="B537">
        <v>535</v>
      </c>
      <c r="C537" s="3" t="s">
        <v>536</v>
      </c>
      <c r="D537" s="3" t="s">
        <v>4645</v>
      </c>
      <c r="E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 s="22">
        <f t="shared" si="33"/>
        <v>42309.749999999993</v>
      </c>
      <c r="L537">
        <v>1481115905</v>
      </c>
      <c r="M537" s="22">
        <f t="shared" si="34"/>
        <v>42270.602662037032</v>
      </c>
      <c r="N537" s="22" t="s">
        <v>8417</v>
      </c>
      <c r="O537" s="24">
        <f t="shared" si="35"/>
        <v>2015</v>
      </c>
      <c r="P537" t="b">
        <v>0</v>
      </c>
      <c r="Q537">
        <v>59</v>
      </c>
      <c r="R537" t="b">
        <v>1</v>
      </c>
      <c r="S537" t="s">
        <v>8271</v>
      </c>
      <c r="T537" s="7">
        <f>F537/Q537</f>
        <v>34.745762711864408</v>
      </c>
      <c r="U537" t="s">
        <v>8315</v>
      </c>
      <c r="V537" t="s">
        <v>8316</v>
      </c>
    </row>
    <row r="538" spans="1:22" ht="57.6">
      <c r="A538" s="5">
        <f t="shared" si="32"/>
        <v>1.1825757575757576</v>
      </c>
      <c r="B538">
        <v>536</v>
      </c>
      <c r="C538" s="3" t="s">
        <v>537</v>
      </c>
      <c r="D538" s="3" t="s">
        <v>4646</v>
      </c>
      <c r="E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 s="22">
        <f t="shared" si="33"/>
        <v>42741.336863425924</v>
      </c>
      <c r="L538">
        <v>1435133807</v>
      </c>
      <c r="M538" s="22">
        <f t="shared" si="34"/>
        <v>42711.336863425924</v>
      </c>
      <c r="N538" s="22" t="s">
        <v>8538</v>
      </c>
      <c r="O538" s="24">
        <f t="shared" si="35"/>
        <v>2016</v>
      </c>
      <c r="P538" t="b">
        <v>0</v>
      </c>
      <c r="Q538">
        <v>39</v>
      </c>
      <c r="R538" t="b">
        <v>1</v>
      </c>
      <c r="S538" t="s">
        <v>8271</v>
      </c>
      <c r="T538" s="7">
        <f>F538/Q538</f>
        <v>100.06410256410257</v>
      </c>
      <c r="U538" t="s">
        <v>8315</v>
      </c>
      <c r="V538" t="s">
        <v>8316</v>
      </c>
    </row>
    <row r="539" spans="1:22" ht="43.2">
      <c r="A539" s="5">
        <f t="shared" si="32"/>
        <v>1.2050000000000001</v>
      </c>
      <c r="B539">
        <v>537</v>
      </c>
      <c r="C539" s="3" t="s">
        <v>538</v>
      </c>
      <c r="D539" s="3" t="s">
        <v>4647</v>
      </c>
      <c r="E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 s="22">
        <f t="shared" si="33"/>
        <v>42219.541666666664</v>
      </c>
      <c r="L539">
        <v>1444069591</v>
      </c>
      <c r="M539" s="22">
        <f t="shared" si="34"/>
        <v>42179.136655092589</v>
      </c>
      <c r="N539" s="22" t="s">
        <v>8835</v>
      </c>
      <c r="O539" s="24">
        <f t="shared" si="35"/>
        <v>2015</v>
      </c>
      <c r="P539" t="b">
        <v>0</v>
      </c>
      <c r="Q539">
        <v>59</v>
      </c>
      <c r="R539" t="b">
        <v>1</v>
      </c>
      <c r="S539" t="s">
        <v>8271</v>
      </c>
      <c r="T539" s="7">
        <f>F539/Q539</f>
        <v>40.847457627118644</v>
      </c>
      <c r="U539" t="s">
        <v>8315</v>
      </c>
      <c r="V539" t="s">
        <v>8316</v>
      </c>
    </row>
    <row r="540" spans="1:22" ht="43.2">
      <c r="A540" s="5">
        <f t="shared" si="32"/>
        <v>3.0242</v>
      </c>
      <c r="B540">
        <v>538</v>
      </c>
      <c r="C540" s="3" t="s">
        <v>539</v>
      </c>
      <c r="D540" s="3" t="s">
        <v>4648</v>
      </c>
      <c r="E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 s="22">
        <f t="shared" si="33"/>
        <v>42312.601747685178</v>
      </c>
      <c r="L540">
        <v>1460574263</v>
      </c>
      <c r="M540" s="22">
        <f t="shared" si="34"/>
        <v>42282.560081018521</v>
      </c>
      <c r="N540" s="22" t="s">
        <v>8836</v>
      </c>
      <c r="O540" s="24">
        <f t="shared" si="35"/>
        <v>2015</v>
      </c>
      <c r="P540" t="b">
        <v>0</v>
      </c>
      <c r="Q540">
        <v>60</v>
      </c>
      <c r="R540" t="b">
        <v>1</v>
      </c>
      <c r="S540" t="s">
        <v>8271</v>
      </c>
      <c r="T540" s="7">
        <f>F540/Q540</f>
        <v>252.01666666666668</v>
      </c>
      <c r="U540" t="s">
        <v>8315</v>
      </c>
      <c r="V540" t="s">
        <v>8316</v>
      </c>
    </row>
    <row r="541" spans="1:22" ht="43.2">
      <c r="A541" s="5">
        <f t="shared" si="32"/>
        <v>1.00644</v>
      </c>
      <c r="B541">
        <v>539</v>
      </c>
      <c r="C541" s="3" t="s">
        <v>540</v>
      </c>
      <c r="D541" s="3" t="s">
        <v>4649</v>
      </c>
      <c r="E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 s="22">
        <f t="shared" si="33"/>
        <v>42503.586377314808</v>
      </c>
      <c r="L541">
        <v>1465866707</v>
      </c>
      <c r="M541" s="22">
        <f t="shared" si="34"/>
        <v>42473.586377314808</v>
      </c>
      <c r="N541" s="22" t="s">
        <v>8661</v>
      </c>
      <c r="O541" s="24">
        <f t="shared" si="35"/>
        <v>2016</v>
      </c>
      <c r="P541" t="b">
        <v>0</v>
      </c>
      <c r="Q541">
        <v>20</v>
      </c>
      <c r="R541" t="b">
        <v>1</v>
      </c>
      <c r="S541" t="s">
        <v>8271</v>
      </c>
      <c r="T541" s="7">
        <f>F541/Q541</f>
        <v>25.161000000000001</v>
      </c>
      <c r="U541" t="s">
        <v>8315</v>
      </c>
      <c r="V541" t="s">
        <v>8316</v>
      </c>
    </row>
    <row r="542" spans="1:22" ht="57.6">
      <c r="A542" s="5">
        <f t="shared" si="32"/>
        <v>6.666666666666667E-5</v>
      </c>
      <c r="B542">
        <v>540</v>
      </c>
      <c r="C542" s="3" t="s">
        <v>541</v>
      </c>
      <c r="D542" s="3" t="s">
        <v>4650</v>
      </c>
      <c r="E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 s="22">
        <f t="shared" si="33"/>
        <v>42555.841516203705</v>
      </c>
      <c r="L542">
        <v>1420486606</v>
      </c>
      <c r="M542" s="22">
        <f t="shared" si="34"/>
        <v>42534.841516203705</v>
      </c>
      <c r="N542" s="22" t="s">
        <v>8837</v>
      </c>
      <c r="O542" s="24">
        <f t="shared" si="35"/>
        <v>2016</v>
      </c>
      <c r="P542" t="b">
        <v>0</v>
      </c>
      <c r="Q542">
        <v>1</v>
      </c>
      <c r="R542" t="b">
        <v>0</v>
      </c>
      <c r="S542" t="s">
        <v>8272</v>
      </c>
      <c r="T542" s="7">
        <f>F542/Q542</f>
        <v>1</v>
      </c>
      <c r="U542" t="s">
        <v>8317</v>
      </c>
      <c r="V542" t="s">
        <v>8318</v>
      </c>
    </row>
    <row r="543" spans="1:22" ht="43.2">
      <c r="A543" s="5">
        <f t="shared" si="32"/>
        <v>5.5555555555555558E-3</v>
      </c>
      <c r="B543">
        <v>541</v>
      </c>
      <c r="C543" s="3" t="s">
        <v>542</v>
      </c>
      <c r="D543" s="3" t="s">
        <v>4651</v>
      </c>
      <c r="E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 s="22">
        <f t="shared" si="33"/>
        <v>42039.608865740738</v>
      </c>
      <c r="L543">
        <v>1443488834</v>
      </c>
      <c r="M543" s="22">
        <f t="shared" si="34"/>
        <v>42009.608865740738</v>
      </c>
      <c r="N543" s="22" t="s">
        <v>8565</v>
      </c>
      <c r="O543" s="24">
        <f t="shared" si="35"/>
        <v>2015</v>
      </c>
      <c r="P543" t="b">
        <v>0</v>
      </c>
      <c r="Q543">
        <v>1</v>
      </c>
      <c r="R543" t="b">
        <v>0</v>
      </c>
      <c r="S543" t="s">
        <v>8272</v>
      </c>
      <c r="T543" s="7">
        <f>F543/Q543</f>
        <v>25</v>
      </c>
      <c r="U543" t="s">
        <v>8317</v>
      </c>
      <c r="V543" t="s">
        <v>8318</v>
      </c>
    </row>
    <row r="544" spans="1:22" ht="43.2">
      <c r="A544" s="5">
        <f t="shared" si="32"/>
        <v>3.9999999999999998E-6</v>
      </c>
      <c r="B544">
        <v>542</v>
      </c>
      <c r="C544" s="3" t="s">
        <v>543</v>
      </c>
      <c r="D544" s="3" t="s">
        <v>4652</v>
      </c>
      <c r="E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 s="22">
        <f t="shared" si="33"/>
        <v>42305.838356481479</v>
      </c>
      <c r="L544">
        <v>1457113316</v>
      </c>
      <c r="M544" s="22">
        <f t="shared" si="34"/>
        <v>42275.838356481479</v>
      </c>
      <c r="N544" s="22" t="s">
        <v>8742</v>
      </c>
      <c r="O544" s="24">
        <f t="shared" si="35"/>
        <v>2015</v>
      </c>
      <c r="P544" t="b">
        <v>0</v>
      </c>
      <c r="Q544">
        <v>1</v>
      </c>
      <c r="R544" t="b">
        <v>0</v>
      </c>
      <c r="S544" t="s">
        <v>8272</v>
      </c>
      <c r="T544" s="7">
        <f>F544/Q544</f>
        <v>1</v>
      </c>
      <c r="U544" t="s">
        <v>8317</v>
      </c>
      <c r="V544" t="s">
        <v>8318</v>
      </c>
    </row>
    <row r="545" spans="1:22" ht="43.2">
      <c r="A545" s="5">
        <f t="shared" si="32"/>
        <v>3.1818181818181819E-3</v>
      </c>
      <c r="B545">
        <v>543</v>
      </c>
      <c r="C545" s="3" t="s">
        <v>544</v>
      </c>
      <c r="D545" s="3" t="s">
        <v>4653</v>
      </c>
      <c r="E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 s="22">
        <f t="shared" si="33"/>
        <v>42493.487453703703</v>
      </c>
      <c r="L545">
        <v>1412215962</v>
      </c>
      <c r="M545" s="22">
        <f t="shared" si="34"/>
        <v>42433.529120370367</v>
      </c>
      <c r="N545" s="22" t="s">
        <v>8838</v>
      </c>
      <c r="O545" s="24">
        <f t="shared" si="35"/>
        <v>2016</v>
      </c>
      <c r="P545" t="b">
        <v>0</v>
      </c>
      <c r="Q545">
        <v>2</v>
      </c>
      <c r="R545" t="b">
        <v>0</v>
      </c>
      <c r="S545" t="s">
        <v>8272</v>
      </c>
      <c r="T545" s="7">
        <f>F545/Q545</f>
        <v>35</v>
      </c>
      <c r="U545" t="s">
        <v>8317</v>
      </c>
      <c r="V545" t="s">
        <v>8318</v>
      </c>
    </row>
    <row r="546" spans="1:22" ht="43.2">
      <c r="A546" s="5">
        <f t="shared" si="32"/>
        <v>1.2E-2</v>
      </c>
      <c r="B546">
        <v>544</v>
      </c>
      <c r="C546" s="3" t="s">
        <v>545</v>
      </c>
      <c r="D546" s="3" t="s">
        <v>4654</v>
      </c>
      <c r="E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 s="22">
        <f t="shared" si="33"/>
        <v>41943.88381944444</v>
      </c>
      <c r="L546">
        <v>1465055160</v>
      </c>
      <c r="M546" s="22">
        <f t="shared" si="34"/>
        <v>41913.88381944444</v>
      </c>
      <c r="N546" s="22" t="s">
        <v>8839</v>
      </c>
      <c r="O546" s="24">
        <f t="shared" si="35"/>
        <v>2014</v>
      </c>
      <c r="P546" t="b">
        <v>0</v>
      </c>
      <c r="Q546">
        <v>2</v>
      </c>
      <c r="R546" t="b">
        <v>0</v>
      </c>
      <c r="S546" t="s">
        <v>8272</v>
      </c>
      <c r="T546" s="7">
        <f>F546/Q546</f>
        <v>3</v>
      </c>
      <c r="U546" t="s">
        <v>8317</v>
      </c>
      <c r="V546" t="s">
        <v>8318</v>
      </c>
    </row>
    <row r="547" spans="1:22" ht="43.2">
      <c r="A547" s="5">
        <f t="shared" si="32"/>
        <v>0.27383999999999997</v>
      </c>
      <c r="B547">
        <v>545</v>
      </c>
      <c r="C547" s="3" t="s">
        <v>546</v>
      </c>
      <c r="D547" s="3" t="s">
        <v>4655</v>
      </c>
      <c r="E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 s="22">
        <f t="shared" si="33"/>
        <v>42555.448611111111</v>
      </c>
      <c r="L547">
        <v>1444140789</v>
      </c>
      <c r="M547" s="22">
        <f t="shared" si="34"/>
        <v>42525.448611111111</v>
      </c>
      <c r="N547" s="22" t="s">
        <v>8840</v>
      </c>
      <c r="O547" s="24">
        <f t="shared" si="35"/>
        <v>2016</v>
      </c>
      <c r="P547" t="b">
        <v>0</v>
      </c>
      <c r="Q547">
        <v>34</v>
      </c>
      <c r="R547" t="b">
        <v>0</v>
      </c>
      <c r="S547" t="s">
        <v>8272</v>
      </c>
      <c r="T547" s="7">
        <f>F547/Q547</f>
        <v>402.70588235294116</v>
      </c>
      <c r="U547" t="s">
        <v>8317</v>
      </c>
      <c r="V547" t="s">
        <v>8318</v>
      </c>
    </row>
    <row r="548" spans="1:22" ht="43.2">
      <c r="A548" s="5">
        <f t="shared" si="32"/>
        <v>8.6666666666666663E-4</v>
      </c>
      <c r="B548">
        <v>546</v>
      </c>
      <c r="C548" s="3" t="s">
        <v>547</v>
      </c>
      <c r="D548" s="3" t="s">
        <v>4656</v>
      </c>
      <c r="E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 s="22">
        <f t="shared" si="33"/>
        <v>42323.425798611112</v>
      </c>
      <c r="L548">
        <v>1441209715</v>
      </c>
      <c r="M548" s="22">
        <f t="shared" si="34"/>
        <v>42283.38413194444</v>
      </c>
      <c r="N548" s="22" t="s">
        <v>8841</v>
      </c>
      <c r="O548" s="24">
        <f t="shared" si="35"/>
        <v>2015</v>
      </c>
      <c r="P548" t="b">
        <v>0</v>
      </c>
      <c r="Q548">
        <v>2</v>
      </c>
      <c r="R548" t="b">
        <v>0</v>
      </c>
      <c r="S548" t="s">
        <v>8272</v>
      </c>
      <c r="T548" s="7">
        <f>F548/Q548</f>
        <v>26</v>
      </c>
      <c r="U548" t="s">
        <v>8317</v>
      </c>
      <c r="V548" t="s">
        <v>8318</v>
      </c>
    </row>
    <row r="549" spans="1:22" ht="57.6">
      <c r="A549" s="5">
        <f t="shared" si="32"/>
        <v>0</v>
      </c>
      <c r="B549">
        <v>547</v>
      </c>
      <c r="C549" s="3" t="s">
        <v>548</v>
      </c>
      <c r="D549" s="3" t="s">
        <v>4657</v>
      </c>
      <c r="E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 s="22">
        <f t="shared" si="33"/>
        <v>42294.459664351853</v>
      </c>
      <c r="L549">
        <v>1452530564</v>
      </c>
      <c r="M549" s="22">
        <f t="shared" si="34"/>
        <v>42249.459664351853</v>
      </c>
      <c r="N549" s="22" t="s">
        <v>8842</v>
      </c>
      <c r="O549" s="24">
        <f t="shared" si="35"/>
        <v>2015</v>
      </c>
      <c r="P549" t="b">
        <v>0</v>
      </c>
      <c r="Q549">
        <v>0</v>
      </c>
      <c r="R549" t="b">
        <v>0</v>
      </c>
      <c r="S549" t="s">
        <v>8272</v>
      </c>
      <c r="T549" s="7" t="e">
        <f>F549/Q549</f>
        <v>#DIV/0!</v>
      </c>
      <c r="U549" t="s">
        <v>8317</v>
      </c>
      <c r="V549" t="s">
        <v>8318</v>
      </c>
    </row>
    <row r="550" spans="1:22" ht="43.2">
      <c r="A550" s="5">
        <f t="shared" si="32"/>
        <v>8.9999999999999998E-4</v>
      </c>
      <c r="B550">
        <v>548</v>
      </c>
      <c r="C550" s="3" t="s">
        <v>549</v>
      </c>
      <c r="D550" s="3" t="s">
        <v>4658</v>
      </c>
      <c r="E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 s="22">
        <f t="shared" si="33"/>
        <v>42410.488009259258</v>
      </c>
      <c r="L550">
        <v>1443562848</v>
      </c>
      <c r="M550" s="22">
        <f t="shared" si="34"/>
        <v>42380.488009259258</v>
      </c>
      <c r="N550" s="22" t="s">
        <v>8843</v>
      </c>
      <c r="O550" s="24">
        <f t="shared" si="35"/>
        <v>2016</v>
      </c>
      <c r="P550" t="b">
        <v>0</v>
      </c>
      <c r="Q550">
        <v>1</v>
      </c>
      <c r="R550" t="b">
        <v>0</v>
      </c>
      <c r="S550" t="s">
        <v>8272</v>
      </c>
      <c r="T550" s="7">
        <f>F550/Q550</f>
        <v>9</v>
      </c>
      <c r="U550" t="s">
        <v>8317</v>
      </c>
      <c r="V550" t="s">
        <v>8318</v>
      </c>
    </row>
    <row r="551" spans="1:22" ht="57.6">
      <c r="A551" s="5">
        <f t="shared" si="32"/>
        <v>2.7199999999999998E-2</v>
      </c>
      <c r="B551">
        <v>549</v>
      </c>
      <c r="C551" s="3" t="s">
        <v>550</v>
      </c>
      <c r="D551" s="3" t="s">
        <v>4659</v>
      </c>
      <c r="E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 s="22">
        <f t="shared" si="33"/>
        <v>42306.695</v>
      </c>
      <c r="L551">
        <v>1433776622</v>
      </c>
      <c r="M551" s="22">
        <f t="shared" si="34"/>
        <v>42276.695</v>
      </c>
      <c r="N551" s="22" t="s">
        <v>8844</v>
      </c>
      <c r="O551" s="24">
        <f t="shared" si="35"/>
        <v>2015</v>
      </c>
      <c r="P551" t="b">
        <v>0</v>
      </c>
      <c r="Q551">
        <v>8</v>
      </c>
      <c r="R551" t="b">
        <v>0</v>
      </c>
      <c r="S551" t="s">
        <v>8272</v>
      </c>
      <c r="T551" s="7">
        <f>F551/Q551</f>
        <v>8.5</v>
      </c>
      <c r="U551" t="s">
        <v>8317</v>
      </c>
      <c r="V551" t="s">
        <v>8318</v>
      </c>
    </row>
    <row r="552" spans="1:22" ht="43.2">
      <c r="A552" s="5">
        <f t="shared" si="32"/>
        <v>7.0000000000000001E-3</v>
      </c>
      <c r="B552">
        <v>550</v>
      </c>
      <c r="C552" s="3" t="s">
        <v>551</v>
      </c>
      <c r="D552" s="3" t="s">
        <v>4660</v>
      </c>
      <c r="E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 s="22">
        <f t="shared" si="33"/>
        <v>42193.428495370368</v>
      </c>
      <c r="L552">
        <v>1484756245</v>
      </c>
      <c r="M552" s="22">
        <f t="shared" si="34"/>
        <v>42163.428495370368</v>
      </c>
      <c r="N552" s="22" t="s">
        <v>8692</v>
      </c>
      <c r="O552" s="24">
        <f t="shared" si="35"/>
        <v>2015</v>
      </c>
      <c r="P552" t="b">
        <v>0</v>
      </c>
      <c r="Q552">
        <v>4</v>
      </c>
      <c r="R552" t="b">
        <v>0</v>
      </c>
      <c r="S552" t="s">
        <v>8272</v>
      </c>
      <c r="T552" s="7">
        <f>F552/Q552</f>
        <v>8.75</v>
      </c>
      <c r="U552" t="s">
        <v>8317</v>
      </c>
      <c r="V552" t="s">
        <v>8318</v>
      </c>
    </row>
    <row r="553" spans="1:22" ht="43.2">
      <c r="A553" s="5">
        <f t="shared" si="32"/>
        <v>5.0413333333333331E-2</v>
      </c>
      <c r="B553">
        <v>551</v>
      </c>
      <c r="C553" s="3" t="s">
        <v>552</v>
      </c>
      <c r="D553" s="3" t="s">
        <v>4661</v>
      </c>
      <c r="E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 s="22">
        <f t="shared" si="33"/>
        <v>42765.999999999993</v>
      </c>
      <c r="L553">
        <v>1434609424</v>
      </c>
      <c r="M553" s="22">
        <f t="shared" si="34"/>
        <v>42753.47042824074</v>
      </c>
      <c r="N553" s="22" t="s">
        <v>8784</v>
      </c>
      <c r="O553" s="24">
        <f t="shared" si="35"/>
        <v>2017</v>
      </c>
      <c r="P553" t="b">
        <v>0</v>
      </c>
      <c r="Q553">
        <v>28</v>
      </c>
      <c r="R553" t="b">
        <v>0</v>
      </c>
      <c r="S553" t="s">
        <v>8272</v>
      </c>
      <c r="T553" s="7">
        <f>F553/Q553</f>
        <v>135.03571428571428</v>
      </c>
      <c r="U553" t="s">
        <v>8317</v>
      </c>
      <c r="V553" t="s">
        <v>8318</v>
      </c>
    </row>
    <row r="554" spans="1:22" ht="43.2">
      <c r="A554" s="5">
        <f t="shared" si="32"/>
        <v>0</v>
      </c>
      <c r="B554">
        <v>552</v>
      </c>
      <c r="C554" s="3" t="s">
        <v>553</v>
      </c>
      <c r="D554" s="3" t="s">
        <v>4662</v>
      </c>
      <c r="E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 s="22">
        <f t="shared" si="33"/>
        <v>42217.536805555552</v>
      </c>
      <c r="L554">
        <v>1447166896</v>
      </c>
      <c r="M554" s="22">
        <f t="shared" si="34"/>
        <v>42173.067407407405</v>
      </c>
      <c r="N554" s="22" t="s">
        <v>8845</v>
      </c>
      <c r="O554" s="24">
        <f t="shared" si="35"/>
        <v>2015</v>
      </c>
      <c r="P554" t="b">
        <v>0</v>
      </c>
      <c r="Q554">
        <v>0</v>
      </c>
      <c r="R554" t="b">
        <v>0</v>
      </c>
      <c r="S554" t="s">
        <v>8272</v>
      </c>
      <c r="T554" s="7" t="e">
        <f>F554/Q554</f>
        <v>#DIV/0!</v>
      </c>
      <c r="U554" t="s">
        <v>8317</v>
      </c>
      <c r="V554" t="s">
        <v>8318</v>
      </c>
    </row>
    <row r="555" spans="1:22" ht="43.2">
      <c r="A555" s="5">
        <f t="shared" si="32"/>
        <v>4.9199999999999999E-3</v>
      </c>
      <c r="B555">
        <v>553</v>
      </c>
      <c r="C555" s="3" t="s">
        <v>554</v>
      </c>
      <c r="D555" s="3" t="s">
        <v>4663</v>
      </c>
      <c r="E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 s="22">
        <f t="shared" si="33"/>
        <v>42378.408518518518</v>
      </c>
      <c r="L555">
        <v>1413393391</v>
      </c>
      <c r="M555" s="22">
        <f t="shared" si="34"/>
        <v>42318.408518518518</v>
      </c>
      <c r="N555" s="22" t="s">
        <v>8822</v>
      </c>
      <c r="O555" s="24">
        <f t="shared" si="35"/>
        <v>2015</v>
      </c>
      <c r="P555" t="b">
        <v>0</v>
      </c>
      <c r="Q555">
        <v>6</v>
      </c>
      <c r="R555" t="b">
        <v>0</v>
      </c>
      <c r="S555" t="s">
        <v>8272</v>
      </c>
      <c r="T555" s="7">
        <f>F555/Q555</f>
        <v>20.5</v>
      </c>
      <c r="U555" t="s">
        <v>8317</v>
      </c>
      <c r="V555" t="s">
        <v>8318</v>
      </c>
    </row>
    <row r="556" spans="1:22" ht="43.2">
      <c r="A556" s="5">
        <f t="shared" si="32"/>
        <v>0.36589147286821705</v>
      </c>
      <c r="B556">
        <v>554</v>
      </c>
      <c r="C556" s="3" t="s">
        <v>555</v>
      </c>
      <c r="D556" s="3" t="s">
        <v>4664</v>
      </c>
      <c r="E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 s="22">
        <f t="shared" si="33"/>
        <v>41957.553136574068</v>
      </c>
      <c r="L556">
        <v>1411143972</v>
      </c>
      <c r="M556" s="22">
        <f t="shared" si="34"/>
        <v>41927.511469907404</v>
      </c>
      <c r="N556" s="22" t="s">
        <v>8846</v>
      </c>
      <c r="O556" s="24">
        <f t="shared" si="35"/>
        <v>2014</v>
      </c>
      <c r="P556" t="b">
        <v>0</v>
      </c>
      <c r="Q556">
        <v>22</v>
      </c>
      <c r="R556" t="b">
        <v>0</v>
      </c>
      <c r="S556" t="s">
        <v>8272</v>
      </c>
      <c r="T556" s="7">
        <f>F556/Q556</f>
        <v>64.36363636363636</v>
      </c>
      <c r="U556" t="s">
        <v>8317</v>
      </c>
      <c r="V556" t="s">
        <v>8318</v>
      </c>
    </row>
    <row r="557" spans="1:22" ht="43.2">
      <c r="A557" s="5">
        <f t="shared" si="32"/>
        <v>0</v>
      </c>
      <c r="B557">
        <v>555</v>
      </c>
      <c r="C557" s="3" t="s">
        <v>556</v>
      </c>
      <c r="D557" s="3" t="s">
        <v>4665</v>
      </c>
      <c r="E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 s="22">
        <f t="shared" si="33"/>
        <v>41931.476527777777</v>
      </c>
      <c r="L557">
        <v>1463128143</v>
      </c>
      <c r="M557" s="22">
        <f t="shared" si="34"/>
        <v>41901.476527777777</v>
      </c>
      <c r="N557" s="22" t="s">
        <v>8847</v>
      </c>
      <c r="O557" s="24">
        <f t="shared" si="35"/>
        <v>2014</v>
      </c>
      <c r="P557" t="b">
        <v>0</v>
      </c>
      <c r="Q557">
        <v>0</v>
      </c>
      <c r="R557" t="b">
        <v>0</v>
      </c>
      <c r="S557" t="s">
        <v>8272</v>
      </c>
      <c r="T557" s="7" t="e">
        <f>F557/Q557</f>
        <v>#DIV/0!</v>
      </c>
      <c r="U557" t="s">
        <v>8317</v>
      </c>
      <c r="V557" t="s">
        <v>8318</v>
      </c>
    </row>
    <row r="558" spans="1:22" ht="28.8">
      <c r="A558" s="5">
        <f t="shared" si="32"/>
        <v>2.5000000000000001E-2</v>
      </c>
      <c r="B558">
        <v>556</v>
      </c>
      <c r="C558" s="3" t="s">
        <v>557</v>
      </c>
      <c r="D558" s="3" t="s">
        <v>4666</v>
      </c>
      <c r="E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 s="22">
        <f t="shared" si="33"/>
        <v>42533.145173611112</v>
      </c>
      <c r="L558">
        <v>1449520717</v>
      </c>
      <c r="M558" s="22">
        <f t="shared" si="34"/>
        <v>42503.145173611112</v>
      </c>
      <c r="N558" s="22" t="s">
        <v>8848</v>
      </c>
      <c r="O558" s="24">
        <f t="shared" si="35"/>
        <v>2016</v>
      </c>
      <c r="P558" t="b">
        <v>0</v>
      </c>
      <c r="Q558">
        <v>1</v>
      </c>
      <c r="R558" t="b">
        <v>0</v>
      </c>
      <c r="S558" t="s">
        <v>8272</v>
      </c>
      <c r="T558" s="7">
        <f>F558/Q558</f>
        <v>200</v>
      </c>
      <c r="U558" t="s">
        <v>8317</v>
      </c>
      <c r="V558" t="s">
        <v>8318</v>
      </c>
    </row>
    <row r="559" spans="1:22" ht="43.2">
      <c r="A559" s="5">
        <f t="shared" si="32"/>
        <v>9.1066666666666674E-3</v>
      </c>
      <c r="B559">
        <v>557</v>
      </c>
      <c r="C559" s="3" t="s">
        <v>558</v>
      </c>
      <c r="D559" s="3" t="s">
        <v>4667</v>
      </c>
      <c r="E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 s="22">
        <f t="shared" si="33"/>
        <v>42375.651817129627</v>
      </c>
      <c r="L559">
        <v>1478126203</v>
      </c>
      <c r="M559" s="22">
        <f t="shared" si="34"/>
        <v>42345.651817129627</v>
      </c>
      <c r="N559" s="22" t="s">
        <v>8849</v>
      </c>
      <c r="O559" s="24">
        <f t="shared" si="35"/>
        <v>2015</v>
      </c>
      <c r="P559" t="b">
        <v>0</v>
      </c>
      <c r="Q559">
        <v>20</v>
      </c>
      <c r="R559" t="b">
        <v>0</v>
      </c>
      <c r="S559" t="s">
        <v>8272</v>
      </c>
      <c r="T559" s="7">
        <f>F559/Q559</f>
        <v>68.3</v>
      </c>
      <c r="U559" t="s">
        <v>8317</v>
      </c>
      <c r="V559" t="s">
        <v>8318</v>
      </c>
    </row>
    <row r="560" spans="1:22" ht="43.2">
      <c r="A560" s="5">
        <f t="shared" si="32"/>
        <v>0</v>
      </c>
      <c r="B560">
        <v>558</v>
      </c>
      <c r="C560" s="3" t="s">
        <v>559</v>
      </c>
      <c r="D560" s="3" t="s">
        <v>4668</v>
      </c>
      <c r="E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 s="22">
        <f t="shared" si="33"/>
        <v>42706.775497685179</v>
      </c>
      <c r="L560">
        <v>1424639505</v>
      </c>
      <c r="M560" s="22">
        <f t="shared" si="34"/>
        <v>42676.733831018515</v>
      </c>
      <c r="N560" s="22" t="s">
        <v>8850</v>
      </c>
      <c r="O560" s="24">
        <f t="shared" si="35"/>
        <v>2016</v>
      </c>
      <c r="P560" t="b">
        <v>0</v>
      </c>
      <c r="Q560">
        <v>0</v>
      </c>
      <c r="R560" t="b">
        <v>0</v>
      </c>
      <c r="S560" t="s">
        <v>8272</v>
      </c>
      <c r="T560" s="7" t="e">
        <f>F560/Q560</f>
        <v>#DIV/0!</v>
      </c>
      <c r="U560" t="s">
        <v>8317</v>
      </c>
      <c r="V560" t="s">
        <v>8318</v>
      </c>
    </row>
    <row r="561" spans="1:22" ht="43.2">
      <c r="A561" s="5">
        <f t="shared" si="32"/>
        <v>2.0833333333333335E-4</v>
      </c>
      <c r="B561">
        <v>559</v>
      </c>
      <c r="C561" s="3" t="s">
        <v>560</v>
      </c>
      <c r="D561" s="3" t="s">
        <v>4669</v>
      </c>
      <c r="E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 s="22">
        <f t="shared" si="33"/>
        <v>42087.633159722223</v>
      </c>
      <c r="L561">
        <v>1447397260</v>
      </c>
      <c r="M561" s="22">
        <f t="shared" si="34"/>
        <v>42057.674826388888</v>
      </c>
      <c r="N561" s="22" t="s">
        <v>8851</v>
      </c>
      <c r="O561" s="24">
        <f t="shared" si="35"/>
        <v>2015</v>
      </c>
      <c r="P561" t="b">
        <v>0</v>
      </c>
      <c r="Q561">
        <v>1</v>
      </c>
      <c r="R561" t="b">
        <v>0</v>
      </c>
      <c r="S561" t="s">
        <v>8272</v>
      </c>
      <c r="T561" s="7">
        <f>F561/Q561</f>
        <v>50</v>
      </c>
      <c r="U561" t="s">
        <v>8317</v>
      </c>
      <c r="V561" t="s">
        <v>8318</v>
      </c>
    </row>
    <row r="562" spans="1:22" ht="43.2">
      <c r="A562" s="5">
        <f t="shared" si="32"/>
        <v>1.2E-4</v>
      </c>
      <c r="B562">
        <v>560</v>
      </c>
      <c r="C562" s="3" t="s">
        <v>561</v>
      </c>
      <c r="D562" s="3" t="s">
        <v>4670</v>
      </c>
      <c r="E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 s="22">
        <f t="shared" si="33"/>
        <v>42351.074768518512</v>
      </c>
      <c r="L562">
        <v>1416249045</v>
      </c>
      <c r="M562" s="22">
        <f t="shared" si="34"/>
        <v>42321.074768518512</v>
      </c>
      <c r="N562" s="22" t="s">
        <v>8852</v>
      </c>
      <c r="O562" s="24">
        <f t="shared" si="35"/>
        <v>2015</v>
      </c>
      <c r="P562" t="b">
        <v>0</v>
      </c>
      <c r="Q562">
        <v>3</v>
      </c>
      <c r="R562" t="b">
        <v>0</v>
      </c>
      <c r="S562" t="s">
        <v>8272</v>
      </c>
      <c r="T562" s="7">
        <f>F562/Q562</f>
        <v>4</v>
      </c>
      <c r="U562" t="s">
        <v>8317</v>
      </c>
      <c r="V562" t="s">
        <v>8318</v>
      </c>
    </row>
    <row r="563" spans="1:22" ht="43.2">
      <c r="A563" s="5">
        <f t="shared" si="32"/>
        <v>3.6666666666666666E-3</v>
      </c>
      <c r="B563">
        <v>561</v>
      </c>
      <c r="C563" s="3" t="s">
        <v>562</v>
      </c>
      <c r="D563" s="3" t="s">
        <v>4671</v>
      </c>
      <c r="E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 s="22">
        <f t="shared" si="33"/>
        <v>41990.563020833331</v>
      </c>
      <c r="L563">
        <v>1442850513</v>
      </c>
      <c r="M563" s="22">
        <f t="shared" si="34"/>
        <v>41960.563020833331</v>
      </c>
      <c r="N563" s="22" t="s">
        <v>8853</v>
      </c>
      <c r="O563" s="24">
        <f t="shared" si="35"/>
        <v>2014</v>
      </c>
      <c r="P563" t="b">
        <v>0</v>
      </c>
      <c r="Q563">
        <v>2</v>
      </c>
      <c r="R563" t="b">
        <v>0</v>
      </c>
      <c r="S563" t="s">
        <v>8272</v>
      </c>
      <c r="T563" s="7">
        <f>F563/Q563</f>
        <v>27.5</v>
      </c>
      <c r="U563" t="s">
        <v>8317</v>
      </c>
      <c r="V563" t="s">
        <v>8318</v>
      </c>
    </row>
    <row r="564" spans="1:22" ht="43.2">
      <c r="A564" s="5">
        <f t="shared" si="32"/>
        <v>0</v>
      </c>
      <c r="B564">
        <v>562</v>
      </c>
      <c r="C564" s="3" t="s">
        <v>563</v>
      </c>
      <c r="D564" s="3" t="s">
        <v>4672</v>
      </c>
      <c r="E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 s="22">
        <f t="shared" si="33"/>
        <v>42303.450381944444</v>
      </c>
      <c r="L564">
        <v>1479460815</v>
      </c>
      <c r="M564" s="22">
        <f t="shared" si="34"/>
        <v>42268.450381944444</v>
      </c>
      <c r="N564" s="22" t="s">
        <v>8854</v>
      </c>
      <c r="O564" s="24">
        <f t="shared" si="35"/>
        <v>2015</v>
      </c>
      <c r="P564" t="b">
        <v>0</v>
      </c>
      <c r="Q564">
        <v>0</v>
      </c>
      <c r="R564" t="b">
        <v>0</v>
      </c>
      <c r="S564" t="s">
        <v>8272</v>
      </c>
      <c r="T564" s="7" t="e">
        <f>F564/Q564</f>
        <v>#DIV/0!</v>
      </c>
      <c r="U564" t="s">
        <v>8317</v>
      </c>
      <c r="V564" t="s">
        <v>8318</v>
      </c>
    </row>
    <row r="565" spans="1:22" ht="43.2">
      <c r="A565" s="5">
        <f t="shared" si="32"/>
        <v>9.0666666666666662E-4</v>
      </c>
      <c r="B565">
        <v>563</v>
      </c>
      <c r="C565" s="3" t="s">
        <v>564</v>
      </c>
      <c r="D565" s="3" t="s">
        <v>4673</v>
      </c>
      <c r="E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 s="22">
        <f t="shared" si="33"/>
        <v>42722.180729166663</v>
      </c>
      <c r="L565">
        <v>1421545247</v>
      </c>
      <c r="M565" s="22">
        <f t="shared" si="34"/>
        <v>42692.180729166663</v>
      </c>
      <c r="N565" s="22" t="s">
        <v>8510</v>
      </c>
      <c r="O565" s="24">
        <f t="shared" si="35"/>
        <v>2016</v>
      </c>
      <c r="P565" t="b">
        <v>0</v>
      </c>
      <c r="Q565">
        <v>2</v>
      </c>
      <c r="R565" t="b">
        <v>0</v>
      </c>
      <c r="S565" t="s">
        <v>8272</v>
      </c>
      <c r="T565" s="7">
        <f>F565/Q565</f>
        <v>34</v>
      </c>
      <c r="U565" t="s">
        <v>8317</v>
      </c>
      <c r="V565" t="s">
        <v>8318</v>
      </c>
    </row>
    <row r="566" spans="1:22" ht="57.6">
      <c r="A566" s="5">
        <f t="shared" si="32"/>
        <v>5.5555555555555558E-5</v>
      </c>
      <c r="B566">
        <v>564</v>
      </c>
      <c r="C566" s="3" t="s">
        <v>565</v>
      </c>
      <c r="D566" s="3" t="s">
        <v>4674</v>
      </c>
      <c r="E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 s="22">
        <f t="shared" si="33"/>
        <v>42051.861655092587</v>
      </c>
      <c r="L566">
        <v>1455230275</v>
      </c>
      <c r="M566" s="22">
        <f t="shared" si="34"/>
        <v>42021.861655092587</v>
      </c>
      <c r="N566" s="22" t="s">
        <v>8855</v>
      </c>
      <c r="O566" s="24">
        <f t="shared" si="35"/>
        <v>2015</v>
      </c>
      <c r="P566" t="b">
        <v>0</v>
      </c>
      <c r="Q566">
        <v>1</v>
      </c>
      <c r="R566" t="b">
        <v>0</v>
      </c>
      <c r="S566" t="s">
        <v>8272</v>
      </c>
      <c r="T566" s="7">
        <f>F566/Q566</f>
        <v>1</v>
      </c>
      <c r="U566" t="s">
        <v>8317</v>
      </c>
      <c r="V566" t="s">
        <v>8318</v>
      </c>
    </row>
    <row r="567" spans="1:22" ht="43.2">
      <c r="A567" s="5">
        <f t="shared" si="32"/>
        <v>0</v>
      </c>
      <c r="B567">
        <v>565</v>
      </c>
      <c r="C567" s="3" t="s">
        <v>566</v>
      </c>
      <c r="D567" s="3" t="s">
        <v>4675</v>
      </c>
      <c r="E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 s="22">
        <f t="shared" si="33"/>
        <v>42441.734664351847</v>
      </c>
      <c r="L567">
        <v>1433962249</v>
      </c>
      <c r="M567" s="22">
        <f t="shared" si="34"/>
        <v>42411.734664351847</v>
      </c>
      <c r="N567" s="22" t="s">
        <v>8856</v>
      </c>
      <c r="O567" s="24">
        <f t="shared" si="35"/>
        <v>2016</v>
      </c>
      <c r="P567" t="b">
        <v>0</v>
      </c>
      <c r="Q567">
        <v>0</v>
      </c>
      <c r="R567" t="b">
        <v>0</v>
      </c>
      <c r="S567" t="s">
        <v>8272</v>
      </c>
      <c r="T567" s="7" t="e">
        <f>F567/Q567</f>
        <v>#DIV/0!</v>
      </c>
      <c r="U567" t="s">
        <v>8317</v>
      </c>
      <c r="V567" t="s">
        <v>8318</v>
      </c>
    </row>
    <row r="568" spans="1:22" ht="43.2">
      <c r="A568" s="5">
        <f t="shared" si="32"/>
        <v>2.0000000000000001E-4</v>
      </c>
      <c r="B568">
        <v>566</v>
      </c>
      <c r="C568" s="3" t="s">
        <v>567</v>
      </c>
      <c r="D568" s="3" t="s">
        <v>4676</v>
      </c>
      <c r="E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 s="22">
        <f t="shared" si="33"/>
        <v>42195.576956018514</v>
      </c>
      <c r="L568">
        <v>1465921533</v>
      </c>
      <c r="M568" s="22">
        <f t="shared" si="34"/>
        <v>42165.576956018514</v>
      </c>
      <c r="N568" s="22" t="s">
        <v>8561</v>
      </c>
      <c r="O568" s="24">
        <f t="shared" si="35"/>
        <v>2015</v>
      </c>
      <c r="P568" t="b">
        <v>0</v>
      </c>
      <c r="Q568">
        <v>1</v>
      </c>
      <c r="R568" t="b">
        <v>0</v>
      </c>
      <c r="S568" t="s">
        <v>8272</v>
      </c>
      <c r="T568" s="7">
        <f>F568/Q568</f>
        <v>1</v>
      </c>
      <c r="U568" t="s">
        <v>8317</v>
      </c>
      <c r="V568" t="s">
        <v>8318</v>
      </c>
    </row>
    <row r="569" spans="1:22" ht="43.2">
      <c r="A569" s="5">
        <f t="shared" si="32"/>
        <v>0</v>
      </c>
      <c r="B569">
        <v>567</v>
      </c>
      <c r="C569" s="3" t="s">
        <v>568</v>
      </c>
      <c r="D569" s="3" t="s">
        <v>4677</v>
      </c>
      <c r="E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 s="22">
        <f t="shared" si="33"/>
        <v>42565.476076388884</v>
      </c>
      <c r="L569">
        <v>1417551194</v>
      </c>
      <c r="M569" s="22">
        <f t="shared" si="34"/>
        <v>42535.476076388884</v>
      </c>
      <c r="N569" s="22" t="s">
        <v>8857</v>
      </c>
      <c r="O569" s="24">
        <f t="shared" si="35"/>
        <v>2016</v>
      </c>
      <c r="P569" t="b">
        <v>0</v>
      </c>
      <c r="Q569">
        <v>0</v>
      </c>
      <c r="R569" t="b">
        <v>0</v>
      </c>
      <c r="S569" t="s">
        <v>8272</v>
      </c>
      <c r="T569" s="7" t="e">
        <f>F569/Q569</f>
        <v>#DIV/0!</v>
      </c>
      <c r="U569" t="s">
        <v>8317</v>
      </c>
      <c r="V569" t="s">
        <v>8318</v>
      </c>
    </row>
    <row r="570" spans="1:22" ht="57.6">
      <c r="A570" s="5">
        <f t="shared" si="32"/>
        <v>0.01</v>
      </c>
      <c r="B570">
        <v>568</v>
      </c>
      <c r="C570" s="3" t="s">
        <v>569</v>
      </c>
      <c r="D570" s="3" t="s">
        <v>4678</v>
      </c>
      <c r="E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 s="22">
        <f t="shared" si="33"/>
        <v>42005.634189814817</v>
      </c>
      <c r="L570">
        <v>1449785223</v>
      </c>
      <c r="M570" s="22">
        <f t="shared" si="34"/>
        <v>41975.634189814817</v>
      </c>
      <c r="N570" s="22" t="s">
        <v>8858</v>
      </c>
      <c r="O570" s="24">
        <f t="shared" si="35"/>
        <v>2014</v>
      </c>
      <c r="P570" t="b">
        <v>0</v>
      </c>
      <c r="Q570">
        <v>5</v>
      </c>
      <c r="R570" t="b">
        <v>0</v>
      </c>
      <c r="S570" t="s">
        <v>8272</v>
      </c>
      <c r="T570" s="7">
        <f>F570/Q570</f>
        <v>49</v>
      </c>
      <c r="U570" t="s">
        <v>8317</v>
      </c>
      <c r="V570" t="s">
        <v>8318</v>
      </c>
    </row>
    <row r="571" spans="1:22" ht="43.2">
      <c r="A571" s="5">
        <f t="shared" si="32"/>
        <v>8.0000000000000002E-3</v>
      </c>
      <c r="B571">
        <v>569</v>
      </c>
      <c r="C571" s="3" t="s">
        <v>570</v>
      </c>
      <c r="D571" s="3" t="s">
        <v>4679</v>
      </c>
      <c r="E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 s="22">
        <f t="shared" si="33"/>
        <v>42385.249999999993</v>
      </c>
      <c r="L571">
        <v>1449087612</v>
      </c>
      <c r="M571" s="22">
        <f t="shared" si="34"/>
        <v>42348.713229166664</v>
      </c>
      <c r="N571" s="22" t="s">
        <v>8859</v>
      </c>
      <c r="O571" s="24">
        <f t="shared" si="35"/>
        <v>2015</v>
      </c>
      <c r="P571" t="b">
        <v>0</v>
      </c>
      <c r="Q571">
        <v>1</v>
      </c>
      <c r="R571" t="b">
        <v>0</v>
      </c>
      <c r="S571" t="s">
        <v>8272</v>
      </c>
      <c r="T571" s="7">
        <f>F571/Q571</f>
        <v>20</v>
      </c>
      <c r="U571" t="s">
        <v>8317</v>
      </c>
      <c r="V571" t="s">
        <v>8318</v>
      </c>
    </row>
    <row r="572" spans="1:22" ht="28.8">
      <c r="A572" s="5">
        <f t="shared" si="32"/>
        <v>1.6705882352941177E-3</v>
      </c>
      <c r="B572">
        <v>570</v>
      </c>
      <c r="C572" s="3" t="s">
        <v>571</v>
      </c>
      <c r="D572" s="3" t="s">
        <v>4680</v>
      </c>
      <c r="E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 s="22">
        <f t="shared" si="33"/>
        <v>42370.639027777775</v>
      </c>
      <c r="L572">
        <v>1453230569</v>
      </c>
      <c r="M572" s="22">
        <f t="shared" si="34"/>
        <v>42340.639027777775</v>
      </c>
      <c r="N572" s="22" t="s">
        <v>8860</v>
      </c>
      <c r="O572" s="24">
        <f t="shared" si="35"/>
        <v>2015</v>
      </c>
      <c r="P572" t="b">
        <v>0</v>
      </c>
      <c r="Q572">
        <v>1</v>
      </c>
      <c r="R572" t="b">
        <v>0</v>
      </c>
      <c r="S572" t="s">
        <v>8272</v>
      </c>
      <c r="T572" s="7">
        <f>F572/Q572</f>
        <v>142</v>
      </c>
      <c r="U572" t="s">
        <v>8317</v>
      </c>
      <c r="V572" t="s">
        <v>8318</v>
      </c>
    </row>
    <row r="573" spans="1:22" ht="43.2">
      <c r="A573" s="5">
        <f t="shared" si="32"/>
        <v>4.2399999999999998E-3</v>
      </c>
      <c r="B573">
        <v>571</v>
      </c>
      <c r="C573" s="3" t="s">
        <v>572</v>
      </c>
      <c r="D573" s="3" t="s">
        <v>4681</v>
      </c>
      <c r="E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 s="22">
        <f t="shared" si="33"/>
        <v>42418.589918981474</v>
      </c>
      <c r="L573">
        <v>1436297723</v>
      </c>
      <c r="M573" s="22">
        <f t="shared" si="34"/>
        <v>42388.589918981474</v>
      </c>
      <c r="N573" s="22" t="s">
        <v>8861</v>
      </c>
      <c r="O573" s="24">
        <f t="shared" si="35"/>
        <v>2016</v>
      </c>
      <c r="P573" t="b">
        <v>0</v>
      </c>
      <c r="Q573">
        <v>2</v>
      </c>
      <c r="R573" t="b">
        <v>0</v>
      </c>
      <c r="S573" t="s">
        <v>8272</v>
      </c>
      <c r="T573" s="7">
        <f>F573/Q573</f>
        <v>53</v>
      </c>
      <c r="U573" t="s">
        <v>8317</v>
      </c>
      <c r="V573" t="s">
        <v>8318</v>
      </c>
    </row>
    <row r="574" spans="1:22" ht="43.2">
      <c r="A574" s="5">
        <f t="shared" si="32"/>
        <v>0</v>
      </c>
      <c r="B574">
        <v>572</v>
      </c>
      <c r="C574" s="3" t="s">
        <v>573</v>
      </c>
      <c r="D574" s="3" t="s">
        <v>4682</v>
      </c>
      <c r="E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 s="22">
        <f t="shared" si="33"/>
        <v>42211.957638888889</v>
      </c>
      <c r="L574">
        <v>1444065088</v>
      </c>
      <c r="M574" s="22">
        <f t="shared" si="34"/>
        <v>42192.607905092591</v>
      </c>
      <c r="N574" s="22" t="s">
        <v>8827</v>
      </c>
      <c r="O574" s="24">
        <f t="shared" si="35"/>
        <v>2015</v>
      </c>
      <c r="P574" t="b">
        <v>0</v>
      </c>
      <c r="Q574">
        <v>0</v>
      </c>
      <c r="R574" t="b">
        <v>0</v>
      </c>
      <c r="S574" t="s">
        <v>8272</v>
      </c>
      <c r="T574" s="7" t="e">
        <f>F574/Q574</f>
        <v>#DIV/0!</v>
      </c>
      <c r="U574" t="s">
        <v>8317</v>
      </c>
      <c r="V574" t="s">
        <v>8318</v>
      </c>
    </row>
    <row r="575" spans="1:22" ht="57.6">
      <c r="A575" s="5">
        <f t="shared" si="32"/>
        <v>3.892538925389254E-3</v>
      </c>
      <c r="B575">
        <v>573</v>
      </c>
      <c r="C575" s="3" t="s">
        <v>574</v>
      </c>
      <c r="D575" s="3" t="s">
        <v>4683</v>
      </c>
      <c r="E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 s="22">
        <f t="shared" si="33"/>
        <v>42312.549629629626</v>
      </c>
      <c r="L575">
        <v>1416445931</v>
      </c>
      <c r="M575" s="22">
        <f t="shared" si="34"/>
        <v>42282.507962962962</v>
      </c>
      <c r="N575" s="22" t="s">
        <v>8836</v>
      </c>
      <c r="O575" s="24">
        <f t="shared" si="35"/>
        <v>2015</v>
      </c>
      <c r="P575" t="b">
        <v>0</v>
      </c>
      <c r="Q575">
        <v>9</v>
      </c>
      <c r="R575" t="b">
        <v>0</v>
      </c>
      <c r="S575" t="s">
        <v>8272</v>
      </c>
      <c r="T575" s="7">
        <f>F575/Q575</f>
        <v>38.444444444444443</v>
      </c>
      <c r="U575" t="s">
        <v>8317</v>
      </c>
      <c r="V575" t="s">
        <v>8318</v>
      </c>
    </row>
    <row r="576" spans="1:22" ht="43.2">
      <c r="A576" s="5">
        <f t="shared" si="32"/>
        <v>7.1556350626118068E-3</v>
      </c>
      <c r="B576">
        <v>574</v>
      </c>
      <c r="C576" s="3" t="s">
        <v>575</v>
      </c>
      <c r="D576" s="3" t="s">
        <v>4684</v>
      </c>
      <c r="E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 s="22">
        <f t="shared" si="33"/>
        <v>42021.841666666667</v>
      </c>
      <c r="L576">
        <v>1474281507</v>
      </c>
      <c r="M576" s="22">
        <f t="shared" si="34"/>
        <v>41962.841793981475</v>
      </c>
      <c r="N576" s="22" t="s">
        <v>8862</v>
      </c>
      <c r="O576" s="24">
        <f t="shared" si="35"/>
        <v>2014</v>
      </c>
      <c r="P576" t="b">
        <v>0</v>
      </c>
      <c r="Q576">
        <v>4</v>
      </c>
      <c r="R576" t="b">
        <v>0</v>
      </c>
      <c r="S576" t="s">
        <v>8272</v>
      </c>
      <c r="T576" s="7">
        <f>F576/Q576</f>
        <v>20</v>
      </c>
      <c r="U576" t="s">
        <v>8317</v>
      </c>
      <c r="V576" t="s">
        <v>8318</v>
      </c>
    </row>
    <row r="577" spans="1:22" ht="57.6">
      <c r="A577" s="5">
        <f t="shared" si="32"/>
        <v>4.3166666666666666E-3</v>
      </c>
      <c r="B577">
        <v>575</v>
      </c>
      <c r="C577" s="3" t="s">
        <v>576</v>
      </c>
      <c r="D577" s="3" t="s">
        <v>4685</v>
      </c>
      <c r="E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 s="22">
        <f t="shared" si="33"/>
        <v>42662.235034722216</v>
      </c>
      <c r="L577">
        <v>1431621443</v>
      </c>
      <c r="M577" s="22">
        <f t="shared" si="34"/>
        <v>42632.235034722216</v>
      </c>
      <c r="N577" s="22" t="s">
        <v>8863</v>
      </c>
      <c r="O577" s="24">
        <f t="shared" si="35"/>
        <v>2016</v>
      </c>
      <c r="P577" t="b">
        <v>0</v>
      </c>
      <c r="Q577">
        <v>4</v>
      </c>
      <c r="R577" t="b">
        <v>0</v>
      </c>
      <c r="S577" t="s">
        <v>8272</v>
      </c>
      <c r="T577" s="7">
        <f>F577/Q577</f>
        <v>64.75</v>
      </c>
      <c r="U577" t="s">
        <v>8317</v>
      </c>
      <c r="V577" t="s">
        <v>8318</v>
      </c>
    </row>
    <row r="578" spans="1:22" ht="43.2">
      <c r="A578" s="5">
        <f t="shared" si="32"/>
        <v>1.2500000000000001E-5</v>
      </c>
      <c r="B578">
        <v>576</v>
      </c>
      <c r="C578" s="3" t="s">
        <v>577</v>
      </c>
      <c r="D578" s="3" t="s">
        <v>4686</v>
      </c>
      <c r="E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 s="22">
        <f t="shared" si="33"/>
        <v>42168.484293981477</v>
      </c>
      <c r="L578">
        <v>1422357552</v>
      </c>
      <c r="M578" s="22">
        <f t="shared" si="34"/>
        <v>42138.484293981477</v>
      </c>
      <c r="N578" s="22" t="s">
        <v>8864</v>
      </c>
      <c r="O578" s="24">
        <f t="shared" si="35"/>
        <v>2015</v>
      </c>
      <c r="P578" t="b">
        <v>0</v>
      </c>
      <c r="Q578">
        <v>1</v>
      </c>
      <c r="R578" t="b">
        <v>0</v>
      </c>
      <c r="S578" t="s">
        <v>8272</v>
      </c>
      <c r="T578" s="7">
        <f>F578/Q578</f>
        <v>1</v>
      </c>
      <c r="U578" t="s">
        <v>8317</v>
      </c>
      <c r="V578" t="s">
        <v>8318</v>
      </c>
    </row>
    <row r="579" spans="1:22" ht="43.2">
      <c r="A579" s="5">
        <f t="shared" ref="A579:A642" si="36">F579/E579</f>
        <v>2E-3</v>
      </c>
      <c r="B579">
        <v>577</v>
      </c>
      <c r="C579" s="3" t="s">
        <v>578</v>
      </c>
      <c r="D579" s="3" t="s">
        <v>4687</v>
      </c>
      <c r="E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 s="22">
        <f t="shared" ref="K579:K642" si="37">(J578/86400)+25569+(-5/24)</f>
        <v>42091.221666666665</v>
      </c>
      <c r="L579">
        <v>1458569302</v>
      </c>
      <c r="M579" s="22">
        <f t="shared" ref="M579:M642" si="38">(L578/86400)+25569+(-5/24)</f>
        <v>42031.263333333329</v>
      </c>
      <c r="N579" s="22" t="s">
        <v>8571</v>
      </c>
      <c r="O579" s="24">
        <f t="shared" si="35"/>
        <v>2015</v>
      </c>
      <c r="P579" t="b">
        <v>0</v>
      </c>
      <c r="Q579">
        <v>1</v>
      </c>
      <c r="R579" t="b">
        <v>0</v>
      </c>
      <c r="S579" t="s">
        <v>8272</v>
      </c>
      <c r="T579" s="7">
        <f>F579/Q579</f>
        <v>10</v>
      </c>
      <c r="U579" t="s">
        <v>8317</v>
      </c>
      <c r="V579" t="s">
        <v>8318</v>
      </c>
    </row>
    <row r="580" spans="1:22" ht="28.8">
      <c r="A580" s="5">
        <f t="shared" si="36"/>
        <v>1.12E-4</v>
      </c>
      <c r="B580">
        <v>578</v>
      </c>
      <c r="C580" s="3" t="s">
        <v>579</v>
      </c>
      <c r="D580" s="3" t="s">
        <v>4688</v>
      </c>
      <c r="E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 s="22">
        <f t="shared" si="37"/>
        <v>42510.380810185183</v>
      </c>
      <c r="L580">
        <v>1439560393</v>
      </c>
      <c r="M580" s="22">
        <f t="shared" si="38"/>
        <v>42450.380810185183</v>
      </c>
      <c r="N580" s="22" t="s">
        <v>8865</v>
      </c>
      <c r="O580" s="24">
        <f t="shared" ref="O580:O643" si="39">YEAR(N580)</f>
        <v>2016</v>
      </c>
      <c r="P580" t="b">
        <v>0</v>
      </c>
      <c r="Q580">
        <v>7</v>
      </c>
      <c r="R580" t="b">
        <v>0</v>
      </c>
      <c r="S580" t="s">
        <v>8272</v>
      </c>
      <c r="T580" s="7">
        <f>F580/Q580</f>
        <v>2</v>
      </c>
      <c r="U580" t="s">
        <v>8317</v>
      </c>
      <c r="V580" t="s">
        <v>8318</v>
      </c>
    </row>
    <row r="581" spans="1:22" ht="28.8">
      <c r="A581" s="5">
        <f t="shared" si="36"/>
        <v>1.4583333333333334E-2</v>
      </c>
      <c r="B581">
        <v>579</v>
      </c>
      <c r="C581" s="3" t="s">
        <v>580</v>
      </c>
      <c r="D581" s="3" t="s">
        <v>4689</v>
      </c>
      <c r="E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 s="22">
        <f t="shared" si="37"/>
        <v>42254.370289351849</v>
      </c>
      <c r="L581">
        <v>1416947223</v>
      </c>
      <c r="M581" s="22">
        <f t="shared" si="38"/>
        <v>42230.370289351849</v>
      </c>
      <c r="N581" s="22" t="s">
        <v>8425</v>
      </c>
      <c r="O581" s="24">
        <f t="shared" si="39"/>
        <v>2015</v>
      </c>
      <c r="P581" t="b">
        <v>0</v>
      </c>
      <c r="Q581">
        <v>5</v>
      </c>
      <c r="R581" t="b">
        <v>0</v>
      </c>
      <c r="S581" t="s">
        <v>8272</v>
      </c>
      <c r="T581" s="7">
        <f>F581/Q581</f>
        <v>35</v>
      </c>
      <c r="U581" t="s">
        <v>8317</v>
      </c>
      <c r="V581" t="s">
        <v>8318</v>
      </c>
    </row>
    <row r="582" spans="1:22" ht="43.2">
      <c r="A582" s="5">
        <f t="shared" si="36"/>
        <v>3.3333333333333332E-4</v>
      </c>
      <c r="B582">
        <v>580</v>
      </c>
      <c r="C582" s="3" t="s">
        <v>581</v>
      </c>
      <c r="D582" s="3" t="s">
        <v>4690</v>
      </c>
      <c r="E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 s="22">
        <f t="shared" si="37"/>
        <v>41998.643784722219</v>
      </c>
      <c r="L582">
        <v>1471988867</v>
      </c>
      <c r="M582" s="22">
        <f t="shared" si="38"/>
        <v>41968.643784722219</v>
      </c>
      <c r="N582" s="22" t="s">
        <v>8866</v>
      </c>
      <c r="O582" s="24">
        <f t="shared" si="39"/>
        <v>2014</v>
      </c>
      <c r="P582" t="b">
        <v>0</v>
      </c>
      <c r="Q582">
        <v>1</v>
      </c>
      <c r="R582" t="b">
        <v>0</v>
      </c>
      <c r="S582" t="s">
        <v>8272</v>
      </c>
      <c r="T582" s="7">
        <f>F582/Q582</f>
        <v>1</v>
      </c>
      <c r="U582" t="s">
        <v>8317</v>
      </c>
      <c r="V582" t="s">
        <v>8318</v>
      </c>
    </row>
    <row r="583" spans="1:22" ht="43.2">
      <c r="A583" s="5">
        <f t="shared" si="36"/>
        <v>0</v>
      </c>
      <c r="B583">
        <v>581</v>
      </c>
      <c r="C583" s="3" t="s">
        <v>582</v>
      </c>
      <c r="D583" s="3" t="s">
        <v>4691</v>
      </c>
      <c r="E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 s="22">
        <f t="shared" si="37"/>
        <v>42635.699849537035</v>
      </c>
      <c r="L583">
        <v>1435882704</v>
      </c>
      <c r="M583" s="22">
        <f t="shared" si="38"/>
        <v>42605.699849537035</v>
      </c>
      <c r="N583" s="22" t="s">
        <v>8867</v>
      </c>
      <c r="O583" s="24">
        <f t="shared" si="39"/>
        <v>2016</v>
      </c>
      <c r="P583" t="b">
        <v>0</v>
      </c>
      <c r="Q583">
        <v>0</v>
      </c>
      <c r="R583" t="b">
        <v>0</v>
      </c>
      <c r="S583" t="s">
        <v>8272</v>
      </c>
      <c r="T583" s="7" t="e">
        <f>F583/Q583</f>
        <v>#DIV/0!</v>
      </c>
      <c r="U583" t="s">
        <v>8317</v>
      </c>
      <c r="V583" t="s">
        <v>8318</v>
      </c>
    </row>
    <row r="584" spans="1:22" ht="43.2">
      <c r="A584" s="5">
        <f t="shared" si="36"/>
        <v>0</v>
      </c>
      <c r="B584">
        <v>582</v>
      </c>
      <c r="C584" s="3" t="s">
        <v>583</v>
      </c>
      <c r="D584" s="3" t="s">
        <v>4692</v>
      </c>
      <c r="E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 s="22">
        <f t="shared" si="37"/>
        <v>42217.804444444446</v>
      </c>
      <c r="L584">
        <v>1424454319</v>
      </c>
      <c r="M584" s="22">
        <f t="shared" si="38"/>
        <v>42187.804444444446</v>
      </c>
      <c r="N584" s="22" t="s">
        <v>8504</v>
      </c>
      <c r="O584" s="24">
        <f t="shared" si="39"/>
        <v>2015</v>
      </c>
      <c r="P584" t="b">
        <v>0</v>
      </c>
      <c r="Q584">
        <v>0</v>
      </c>
      <c r="R584" t="b">
        <v>0</v>
      </c>
      <c r="S584" t="s">
        <v>8272</v>
      </c>
      <c r="T584" s="7" t="e">
        <f>F584/Q584</f>
        <v>#DIV/0!</v>
      </c>
      <c r="U584" t="s">
        <v>8317</v>
      </c>
      <c r="V584" t="s">
        <v>8318</v>
      </c>
    </row>
    <row r="585" spans="1:22" ht="43.2">
      <c r="A585" s="5">
        <f t="shared" si="36"/>
        <v>1.1111111111111112E-4</v>
      </c>
      <c r="B585">
        <v>583</v>
      </c>
      <c r="C585" s="3" t="s">
        <v>584</v>
      </c>
      <c r="D585" s="3" t="s">
        <v>4693</v>
      </c>
      <c r="E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 s="22">
        <f t="shared" si="37"/>
        <v>42078.541666666664</v>
      </c>
      <c r="L585">
        <v>1424212287</v>
      </c>
      <c r="M585" s="22">
        <f t="shared" si="38"/>
        <v>42055.531469907401</v>
      </c>
      <c r="N585" s="22" t="s">
        <v>8868</v>
      </c>
      <c r="O585" s="24">
        <f t="shared" si="39"/>
        <v>2015</v>
      </c>
      <c r="P585" t="b">
        <v>0</v>
      </c>
      <c r="Q585">
        <v>1</v>
      </c>
      <c r="R585" t="b">
        <v>0</v>
      </c>
      <c r="S585" t="s">
        <v>8272</v>
      </c>
      <c r="T585" s="7">
        <f>F585/Q585</f>
        <v>1</v>
      </c>
      <c r="U585" t="s">
        <v>8317</v>
      </c>
      <c r="V585" t="s">
        <v>8318</v>
      </c>
    </row>
    <row r="586" spans="1:22" ht="43.2">
      <c r="A586" s="5">
        <f t="shared" si="36"/>
        <v>0.01</v>
      </c>
      <c r="B586">
        <v>584</v>
      </c>
      <c r="C586" s="3" t="s">
        <v>585</v>
      </c>
      <c r="D586" s="3" t="s">
        <v>4694</v>
      </c>
      <c r="E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 s="22">
        <f t="shared" si="37"/>
        <v>42082.688506944447</v>
      </c>
      <c r="L586">
        <v>1423933916</v>
      </c>
      <c r="M586" s="22">
        <f t="shared" si="38"/>
        <v>42052.730173611104</v>
      </c>
      <c r="N586" s="22" t="s">
        <v>8505</v>
      </c>
      <c r="O586" s="24">
        <f t="shared" si="39"/>
        <v>2015</v>
      </c>
      <c r="P586" t="b">
        <v>0</v>
      </c>
      <c r="Q586">
        <v>2</v>
      </c>
      <c r="R586" t="b">
        <v>0</v>
      </c>
      <c r="S586" t="s">
        <v>8272</v>
      </c>
      <c r="T586" s="7">
        <f>F586/Q586</f>
        <v>5</v>
      </c>
      <c r="U586" t="s">
        <v>8317</v>
      </c>
      <c r="V586" t="s">
        <v>8318</v>
      </c>
    </row>
    <row r="587" spans="1:22" ht="43.2">
      <c r="A587" s="5">
        <f t="shared" si="36"/>
        <v>0</v>
      </c>
      <c r="B587">
        <v>585</v>
      </c>
      <c r="C587" s="3" t="s">
        <v>586</v>
      </c>
      <c r="D587" s="3" t="s">
        <v>4695</v>
      </c>
      <c r="E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 s="22">
        <f t="shared" si="37"/>
        <v>42079.466620370367</v>
      </c>
      <c r="L587">
        <v>1444123377</v>
      </c>
      <c r="M587" s="22">
        <f t="shared" si="38"/>
        <v>42049.508287037032</v>
      </c>
      <c r="N587" s="22" t="s">
        <v>8869</v>
      </c>
      <c r="O587" s="24">
        <f t="shared" si="39"/>
        <v>2015</v>
      </c>
      <c r="P587" t="b">
        <v>0</v>
      </c>
      <c r="Q587">
        <v>0</v>
      </c>
      <c r="R587" t="b">
        <v>0</v>
      </c>
      <c r="S587" t="s">
        <v>8272</v>
      </c>
      <c r="T587" s="7" t="e">
        <f>F587/Q587</f>
        <v>#DIV/0!</v>
      </c>
      <c r="U587" t="s">
        <v>8317</v>
      </c>
      <c r="V587" t="s">
        <v>8318</v>
      </c>
    </row>
    <row r="588" spans="1:22" ht="43.2">
      <c r="A588" s="5">
        <f t="shared" si="36"/>
        <v>5.5999999999999999E-3</v>
      </c>
      <c r="B588">
        <v>586</v>
      </c>
      <c r="C588" s="3" t="s">
        <v>587</v>
      </c>
      <c r="D588" s="3" t="s">
        <v>4696</v>
      </c>
      <c r="E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 s="22">
        <f t="shared" si="37"/>
        <v>42338.791666666664</v>
      </c>
      <c r="L588">
        <v>1421440207</v>
      </c>
      <c r="M588" s="22">
        <f t="shared" si="38"/>
        <v>42283.182604166665</v>
      </c>
      <c r="N588" s="22" t="s">
        <v>8841</v>
      </c>
      <c r="O588" s="24">
        <f t="shared" si="39"/>
        <v>2015</v>
      </c>
      <c r="P588" t="b">
        <v>0</v>
      </c>
      <c r="Q588">
        <v>4</v>
      </c>
      <c r="R588" t="b">
        <v>0</v>
      </c>
      <c r="S588" t="s">
        <v>8272</v>
      </c>
      <c r="T588" s="7">
        <f>F588/Q588</f>
        <v>14</v>
      </c>
      <c r="U588" t="s">
        <v>8317</v>
      </c>
      <c r="V588" t="s">
        <v>8318</v>
      </c>
    </row>
    <row r="589" spans="1:22" ht="72">
      <c r="A589" s="5">
        <f t="shared" si="36"/>
        <v>9.0833333333333335E-2</v>
      </c>
      <c r="B589">
        <v>587</v>
      </c>
      <c r="C589" s="3" t="s">
        <v>588</v>
      </c>
      <c r="D589" s="3" t="s">
        <v>4697</v>
      </c>
      <c r="E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 s="22">
        <f t="shared" si="37"/>
        <v>42050.645914351851</v>
      </c>
      <c r="L589">
        <v>1426615833</v>
      </c>
      <c r="M589" s="22">
        <f t="shared" si="38"/>
        <v>42020.645914351851</v>
      </c>
      <c r="N589" s="22" t="s">
        <v>8870</v>
      </c>
      <c r="O589" s="24">
        <f t="shared" si="39"/>
        <v>2015</v>
      </c>
      <c r="P589" t="b">
        <v>0</v>
      </c>
      <c r="Q589">
        <v>7</v>
      </c>
      <c r="R589" t="b">
        <v>0</v>
      </c>
      <c r="S589" t="s">
        <v>8272</v>
      </c>
      <c r="T589" s="7">
        <f>F589/Q589</f>
        <v>389.28571428571428</v>
      </c>
      <c r="U589" t="s">
        <v>8317</v>
      </c>
      <c r="V589" t="s">
        <v>8318</v>
      </c>
    </row>
    <row r="590" spans="1:22" ht="43.2">
      <c r="A590" s="5">
        <f t="shared" si="36"/>
        <v>3.3444444444444443E-2</v>
      </c>
      <c r="B590">
        <v>588</v>
      </c>
      <c r="C590" s="3" t="s">
        <v>589</v>
      </c>
      <c r="D590" s="3" t="s">
        <v>4698</v>
      </c>
      <c r="E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 s="22">
        <f t="shared" si="37"/>
        <v>42110.548993055556</v>
      </c>
      <c r="L590">
        <v>1474223286</v>
      </c>
      <c r="M590" s="22">
        <f t="shared" si="38"/>
        <v>42080.548993055556</v>
      </c>
      <c r="N590" s="22" t="s">
        <v>8871</v>
      </c>
      <c r="O590" s="24">
        <f t="shared" si="39"/>
        <v>2015</v>
      </c>
      <c r="P590" t="b">
        <v>0</v>
      </c>
      <c r="Q590">
        <v>2</v>
      </c>
      <c r="R590" t="b">
        <v>0</v>
      </c>
      <c r="S590" t="s">
        <v>8272</v>
      </c>
      <c r="T590" s="7">
        <f>F590/Q590</f>
        <v>150.5</v>
      </c>
      <c r="U590" t="s">
        <v>8317</v>
      </c>
      <c r="V590" t="s">
        <v>8318</v>
      </c>
    </row>
    <row r="591" spans="1:22">
      <c r="A591" s="5">
        <f t="shared" si="36"/>
        <v>1.3333333333333334E-4</v>
      </c>
      <c r="B591">
        <v>589</v>
      </c>
      <c r="C591" s="3" t="s">
        <v>590</v>
      </c>
      <c r="D591" s="3" t="s">
        <v>4699</v>
      </c>
      <c r="E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 s="22">
        <f t="shared" si="37"/>
        <v>42691.602847222217</v>
      </c>
      <c r="L591">
        <v>1435070699</v>
      </c>
      <c r="M591" s="22">
        <f t="shared" si="38"/>
        <v>42631.561180555553</v>
      </c>
      <c r="N591" s="22" t="s">
        <v>8872</v>
      </c>
      <c r="O591" s="24">
        <f t="shared" si="39"/>
        <v>2016</v>
      </c>
      <c r="P591" t="b">
        <v>0</v>
      </c>
      <c r="Q591">
        <v>1</v>
      </c>
      <c r="R591" t="b">
        <v>0</v>
      </c>
      <c r="S591" t="s">
        <v>8272</v>
      </c>
      <c r="T591" s="7">
        <f>F591/Q591</f>
        <v>1</v>
      </c>
      <c r="U591" t="s">
        <v>8317</v>
      </c>
      <c r="V591" t="s">
        <v>8318</v>
      </c>
    </row>
    <row r="592" spans="1:22" ht="57.6">
      <c r="A592" s="5">
        <f t="shared" si="36"/>
        <v>4.4600000000000001E-2</v>
      </c>
      <c r="B592">
        <v>590</v>
      </c>
      <c r="C592" s="3" t="s">
        <v>591</v>
      </c>
      <c r="D592" s="3" t="s">
        <v>4700</v>
      </c>
      <c r="E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 s="22">
        <f t="shared" si="37"/>
        <v>42193.406238425923</v>
      </c>
      <c r="L592">
        <v>1452259131</v>
      </c>
      <c r="M592" s="22">
        <f t="shared" si="38"/>
        <v>42178.406238425923</v>
      </c>
      <c r="N592" s="22" t="s">
        <v>8737</v>
      </c>
      <c r="O592" s="24">
        <f t="shared" si="39"/>
        <v>2015</v>
      </c>
      <c r="P592" t="b">
        <v>0</v>
      </c>
      <c r="Q592">
        <v>9</v>
      </c>
      <c r="R592" t="b">
        <v>0</v>
      </c>
      <c r="S592" t="s">
        <v>8272</v>
      </c>
      <c r="T592" s="7">
        <f>F592/Q592</f>
        <v>24.777777777777779</v>
      </c>
      <c r="U592" t="s">
        <v>8317</v>
      </c>
      <c r="V592" t="s">
        <v>8318</v>
      </c>
    </row>
    <row r="593" spans="1:22" ht="43.2">
      <c r="A593" s="5">
        <f t="shared" si="36"/>
        <v>6.0999999999999997E-4</v>
      </c>
      <c r="B593">
        <v>591</v>
      </c>
      <c r="C593" s="3" t="s">
        <v>592</v>
      </c>
      <c r="D593" s="3" t="s">
        <v>4701</v>
      </c>
      <c r="E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 s="22">
        <f t="shared" si="37"/>
        <v>42408.334027777775</v>
      </c>
      <c r="L593">
        <v>1434978130</v>
      </c>
      <c r="M593" s="22">
        <f t="shared" si="38"/>
        <v>42377.34642361111</v>
      </c>
      <c r="N593" s="22" t="s">
        <v>8581</v>
      </c>
      <c r="O593" s="24">
        <f t="shared" si="39"/>
        <v>2016</v>
      </c>
      <c r="P593" t="b">
        <v>0</v>
      </c>
      <c r="Q593">
        <v>2</v>
      </c>
      <c r="R593" t="b">
        <v>0</v>
      </c>
      <c r="S593" t="s">
        <v>8272</v>
      </c>
      <c r="T593" s="7">
        <f>F593/Q593</f>
        <v>30.5</v>
      </c>
      <c r="U593" t="s">
        <v>8317</v>
      </c>
      <c r="V593" t="s">
        <v>8318</v>
      </c>
    </row>
    <row r="594" spans="1:22" ht="43.2">
      <c r="A594" s="5">
        <f t="shared" si="36"/>
        <v>3.3333333333333333E-2</v>
      </c>
      <c r="B594">
        <v>592</v>
      </c>
      <c r="C594" s="3" t="s">
        <v>593</v>
      </c>
      <c r="D594" s="3" t="s">
        <v>4702</v>
      </c>
      <c r="E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 s="22">
        <f t="shared" si="37"/>
        <v>42207.334837962961</v>
      </c>
      <c r="L594">
        <v>1414992860</v>
      </c>
      <c r="M594" s="22">
        <f t="shared" si="38"/>
        <v>42177.334837962961</v>
      </c>
      <c r="N594" s="22" t="s">
        <v>8739</v>
      </c>
      <c r="O594" s="24">
        <f t="shared" si="39"/>
        <v>2015</v>
      </c>
      <c r="P594" t="b">
        <v>0</v>
      </c>
      <c r="Q594">
        <v>1</v>
      </c>
      <c r="R594" t="b">
        <v>0</v>
      </c>
      <c r="S594" t="s">
        <v>8272</v>
      </c>
      <c r="T594" s="7">
        <f>F594/Q594</f>
        <v>250</v>
      </c>
      <c r="U594" t="s">
        <v>8317</v>
      </c>
      <c r="V594" t="s">
        <v>8318</v>
      </c>
    </row>
    <row r="595" spans="1:22" ht="57.6">
      <c r="A595" s="5">
        <f t="shared" si="36"/>
        <v>0.23</v>
      </c>
      <c r="B595">
        <v>593</v>
      </c>
      <c r="C595" s="3" t="s">
        <v>594</v>
      </c>
      <c r="D595" s="3" t="s">
        <v>4703</v>
      </c>
      <c r="E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 s="22">
        <f t="shared" si="37"/>
        <v>41976.023842592585</v>
      </c>
      <c r="L595">
        <v>1425744945</v>
      </c>
      <c r="M595" s="22">
        <f t="shared" si="38"/>
        <v>41946.023842592593</v>
      </c>
      <c r="N595" s="22" t="s">
        <v>8873</v>
      </c>
      <c r="O595" s="24">
        <f t="shared" si="39"/>
        <v>2014</v>
      </c>
      <c r="P595" t="b">
        <v>0</v>
      </c>
      <c r="Q595">
        <v>7</v>
      </c>
      <c r="R595" t="b">
        <v>0</v>
      </c>
      <c r="S595" t="s">
        <v>8272</v>
      </c>
      <c r="T595" s="7">
        <f>F595/Q595</f>
        <v>16.428571428571427</v>
      </c>
      <c r="U595" t="s">
        <v>8317</v>
      </c>
      <c r="V595" t="s">
        <v>8318</v>
      </c>
    </row>
    <row r="596" spans="1:22" ht="28.8">
      <c r="A596" s="5">
        <f t="shared" si="36"/>
        <v>1.0399999999999999E-3</v>
      </c>
      <c r="B596">
        <v>594</v>
      </c>
      <c r="C596" s="3" t="s">
        <v>595</v>
      </c>
      <c r="D596" s="3" t="s">
        <v>4704</v>
      </c>
      <c r="E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 s="22">
        <f t="shared" si="37"/>
        <v>42100.427604166667</v>
      </c>
      <c r="L596">
        <v>1458240206</v>
      </c>
      <c r="M596" s="22">
        <f t="shared" si="38"/>
        <v>42070.469270833331</v>
      </c>
      <c r="N596" s="22" t="s">
        <v>8874</v>
      </c>
      <c r="O596" s="24">
        <f t="shared" si="39"/>
        <v>2015</v>
      </c>
      <c r="P596" t="b">
        <v>0</v>
      </c>
      <c r="Q596">
        <v>2</v>
      </c>
      <c r="R596" t="b">
        <v>0</v>
      </c>
      <c r="S596" t="s">
        <v>8272</v>
      </c>
      <c r="T596" s="7">
        <f>F596/Q596</f>
        <v>13</v>
      </c>
      <c r="U596" t="s">
        <v>8317</v>
      </c>
      <c r="V596" t="s">
        <v>8318</v>
      </c>
    </row>
    <row r="597" spans="1:22" ht="43.2">
      <c r="A597" s="5">
        <f t="shared" si="36"/>
        <v>4.2599999999999999E-3</v>
      </c>
      <c r="B597">
        <v>595</v>
      </c>
      <c r="C597" s="3" t="s">
        <v>596</v>
      </c>
      <c r="D597" s="3" t="s">
        <v>4705</v>
      </c>
      <c r="E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 s="22">
        <f t="shared" si="37"/>
        <v>42476.571828703702</v>
      </c>
      <c r="L597">
        <v>1426815638</v>
      </c>
      <c r="M597" s="22">
        <f t="shared" si="38"/>
        <v>42446.571828703702</v>
      </c>
      <c r="N597" s="22" t="s">
        <v>8378</v>
      </c>
      <c r="O597" s="24">
        <f t="shared" si="39"/>
        <v>2016</v>
      </c>
      <c r="P597" t="b">
        <v>0</v>
      </c>
      <c r="Q597">
        <v>8</v>
      </c>
      <c r="R597" t="b">
        <v>0</v>
      </c>
      <c r="S597" t="s">
        <v>8272</v>
      </c>
      <c r="T597" s="7">
        <f>F597/Q597</f>
        <v>53.25</v>
      </c>
      <c r="U597" t="s">
        <v>8317</v>
      </c>
      <c r="V597" t="s">
        <v>8318</v>
      </c>
    </row>
    <row r="598" spans="1:22" ht="28.8">
      <c r="A598" s="5">
        <f t="shared" si="36"/>
        <v>2.9999999999999997E-4</v>
      </c>
      <c r="B598">
        <v>596</v>
      </c>
      <c r="C598" s="3" t="s">
        <v>597</v>
      </c>
      <c r="D598" s="3" t="s">
        <v>4706</v>
      </c>
      <c r="E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 s="22">
        <f t="shared" si="37"/>
        <v>42127.861550925925</v>
      </c>
      <c r="L598">
        <v>1475530292</v>
      </c>
      <c r="M598" s="22">
        <f t="shared" si="38"/>
        <v>42082.861550925925</v>
      </c>
      <c r="N598" s="22" t="s">
        <v>8875</v>
      </c>
      <c r="O598" s="24">
        <f t="shared" si="39"/>
        <v>2015</v>
      </c>
      <c r="P598" t="b">
        <v>0</v>
      </c>
      <c r="Q598">
        <v>2</v>
      </c>
      <c r="R598" t="b">
        <v>0</v>
      </c>
      <c r="S598" t="s">
        <v>8272</v>
      </c>
      <c r="T598" s="7">
        <f>F598/Q598</f>
        <v>3</v>
      </c>
      <c r="U598" t="s">
        <v>8317</v>
      </c>
      <c r="V598" t="s">
        <v>8318</v>
      </c>
    </row>
    <row r="599" spans="1:22" ht="43.2">
      <c r="A599" s="5">
        <f t="shared" si="36"/>
        <v>2.6666666666666666E-3</v>
      </c>
      <c r="B599">
        <v>597</v>
      </c>
      <c r="C599" s="3" t="s">
        <v>598</v>
      </c>
      <c r="D599" s="3" t="s">
        <v>4707</v>
      </c>
      <c r="E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 s="22">
        <f t="shared" si="37"/>
        <v>42676.688564814809</v>
      </c>
      <c r="L599">
        <v>1466787335</v>
      </c>
      <c r="M599" s="22">
        <f t="shared" si="38"/>
        <v>42646.688564814809</v>
      </c>
      <c r="N599" s="22" t="s">
        <v>8876</v>
      </c>
      <c r="O599" s="24">
        <f t="shared" si="39"/>
        <v>2016</v>
      </c>
      <c r="P599" t="b">
        <v>0</v>
      </c>
      <c r="Q599">
        <v>2</v>
      </c>
      <c r="R599" t="b">
        <v>0</v>
      </c>
      <c r="S599" t="s">
        <v>8272</v>
      </c>
      <c r="T599" s="7">
        <f>F599/Q599</f>
        <v>10</v>
      </c>
      <c r="U599" t="s">
        <v>8317</v>
      </c>
      <c r="V599" t="s">
        <v>8318</v>
      </c>
    </row>
    <row r="600" spans="1:22" ht="28.8">
      <c r="A600" s="5">
        <f t="shared" si="36"/>
        <v>0.34</v>
      </c>
      <c r="B600">
        <v>598</v>
      </c>
      <c r="C600" s="3" t="s">
        <v>599</v>
      </c>
      <c r="D600" s="3" t="s">
        <v>4708</v>
      </c>
      <c r="E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 s="22">
        <f t="shared" si="37"/>
        <v>42582.458333333336</v>
      </c>
      <c r="L600">
        <v>1415145781</v>
      </c>
      <c r="M600" s="22">
        <f t="shared" si="38"/>
        <v>42545.496932870366</v>
      </c>
      <c r="N600" s="22" t="s">
        <v>8877</v>
      </c>
      <c r="O600" s="24">
        <f t="shared" si="39"/>
        <v>2016</v>
      </c>
      <c r="P600" t="b">
        <v>0</v>
      </c>
      <c r="Q600">
        <v>7</v>
      </c>
      <c r="R600" t="b">
        <v>0</v>
      </c>
      <c r="S600" t="s">
        <v>8272</v>
      </c>
      <c r="T600" s="7">
        <f>F600/Q600</f>
        <v>121.42857142857143</v>
      </c>
      <c r="U600" t="s">
        <v>8317</v>
      </c>
      <c r="V600" t="s">
        <v>8318</v>
      </c>
    </row>
    <row r="601" spans="1:22" ht="43.2">
      <c r="A601" s="5">
        <f t="shared" si="36"/>
        <v>6.2E-4</v>
      </c>
      <c r="B601">
        <v>599</v>
      </c>
      <c r="C601" s="3" t="s">
        <v>600</v>
      </c>
      <c r="D601" s="3" t="s">
        <v>4709</v>
      </c>
      <c r="E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 s="22">
        <f t="shared" si="37"/>
        <v>41977.793761574074</v>
      </c>
      <c r="L601">
        <v>1423769402</v>
      </c>
      <c r="M601" s="22">
        <f t="shared" si="38"/>
        <v>41947.793761574074</v>
      </c>
      <c r="N601" s="22" t="s">
        <v>8878</v>
      </c>
      <c r="O601" s="24">
        <f t="shared" si="39"/>
        <v>2014</v>
      </c>
      <c r="P601" t="b">
        <v>0</v>
      </c>
      <c r="Q601">
        <v>2</v>
      </c>
      <c r="R601" t="b">
        <v>0</v>
      </c>
      <c r="S601" t="s">
        <v>8272</v>
      </c>
      <c r="T601" s="7">
        <f>F601/Q601</f>
        <v>15.5</v>
      </c>
      <c r="U601" t="s">
        <v>8317</v>
      </c>
      <c r="V601" t="s">
        <v>8318</v>
      </c>
    </row>
    <row r="602" spans="1:22" ht="28.8">
      <c r="A602" s="5">
        <f t="shared" si="36"/>
        <v>0.02</v>
      </c>
      <c r="B602">
        <v>600</v>
      </c>
      <c r="C602" s="3" t="s">
        <v>601</v>
      </c>
      <c r="D602" s="3" t="s">
        <v>4710</v>
      </c>
      <c r="E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 s="22">
        <f t="shared" si="37"/>
        <v>42071.427777777775</v>
      </c>
      <c r="L602">
        <v>1426014562</v>
      </c>
      <c r="M602" s="22">
        <f t="shared" si="38"/>
        <v>42047.604189814818</v>
      </c>
      <c r="N602" s="22" t="s">
        <v>8509</v>
      </c>
      <c r="O602" s="24">
        <f t="shared" si="39"/>
        <v>2015</v>
      </c>
      <c r="P602" t="b">
        <v>0</v>
      </c>
      <c r="Q602">
        <v>1</v>
      </c>
      <c r="R602" t="b">
        <v>0</v>
      </c>
      <c r="S602" t="s">
        <v>8272</v>
      </c>
      <c r="T602" s="7">
        <f>F602/Q602</f>
        <v>100</v>
      </c>
      <c r="U602" t="s">
        <v>8317</v>
      </c>
      <c r="V602" t="s">
        <v>8318</v>
      </c>
    </row>
    <row r="603" spans="1:22" ht="43.2">
      <c r="A603" s="5">
        <f t="shared" si="36"/>
        <v>1.4E-2</v>
      </c>
      <c r="B603">
        <v>601</v>
      </c>
      <c r="C603" s="3" t="s">
        <v>602</v>
      </c>
      <c r="D603" s="3" t="s">
        <v>4711</v>
      </c>
      <c r="E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 s="22">
        <f t="shared" si="37"/>
        <v>42133.589837962958</v>
      </c>
      <c r="L603">
        <v>1417034139</v>
      </c>
      <c r="M603" s="22">
        <f t="shared" si="38"/>
        <v>42073.589837962958</v>
      </c>
      <c r="N603" s="22" t="s">
        <v>8879</v>
      </c>
      <c r="O603" s="24">
        <f t="shared" si="39"/>
        <v>2015</v>
      </c>
      <c r="P603" t="b">
        <v>0</v>
      </c>
      <c r="Q603">
        <v>6</v>
      </c>
      <c r="R603" t="b">
        <v>0</v>
      </c>
      <c r="S603" t="s">
        <v>8272</v>
      </c>
      <c r="T603" s="7">
        <f>F603/Q603</f>
        <v>23.333333333333332</v>
      </c>
      <c r="U603" t="s">
        <v>8317</v>
      </c>
      <c r="V603" t="s">
        <v>8318</v>
      </c>
    </row>
    <row r="604" spans="1:22" ht="43.2">
      <c r="A604" s="5">
        <f t="shared" si="36"/>
        <v>0</v>
      </c>
      <c r="B604">
        <v>602</v>
      </c>
      <c r="C604" s="3" t="s">
        <v>603</v>
      </c>
      <c r="D604" s="3" t="s">
        <v>4712</v>
      </c>
      <c r="E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 s="22">
        <f t="shared" si="37"/>
        <v>41999.64975694444</v>
      </c>
      <c r="L604">
        <v>1432062215</v>
      </c>
      <c r="M604" s="22">
        <f t="shared" si="38"/>
        <v>41969.64975694444</v>
      </c>
      <c r="N604" s="22" t="s">
        <v>8511</v>
      </c>
      <c r="O604" s="24">
        <f t="shared" si="39"/>
        <v>2014</v>
      </c>
      <c r="P604" t="b">
        <v>0</v>
      </c>
      <c r="Q604">
        <v>0</v>
      </c>
      <c r="R604" t="b">
        <v>0</v>
      </c>
      <c r="S604" t="s">
        <v>8272</v>
      </c>
      <c r="T604" s="7" t="e">
        <f>F604/Q604</f>
        <v>#DIV/0!</v>
      </c>
      <c r="U604" t="s">
        <v>8317</v>
      </c>
      <c r="V604" t="s">
        <v>8318</v>
      </c>
    </row>
    <row r="605" spans="1:22" ht="43.2">
      <c r="A605" s="5">
        <f t="shared" si="36"/>
        <v>3.9334666666666664E-2</v>
      </c>
      <c r="B605">
        <v>603</v>
      </c>
      <c r="C605" s="3" t="s">
        <v>604</v>
      </c>
      <c r="D605" s="3" t="s">
        <v>4713</v>
      </c>
      <c r="E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 s="22">
        <f t="shared" si="37"/>
        <v>42173.585821759254</v>
      </c>
      <c r="L605">
        <v>1405437623</v>
      </c>
      <c r="M605" s="22">
        <f t="shared" si="38"/>
        <v>42143.585821759254</v>
      </c>
      <c r="N605" s="22" t="s">
        <v>8880</v>
      </c>
      <c r="O605" s="24">
        <f t="shared" si="39"/>
        <v>2015</v>
      </c>
      <c r="P605" t="b">
        <v>0</v>
      </c>
      <c r="Q605">
        <v>13</v>
      </c>
      <c r="R605" t="b">
        <v>0</v>
      </c>
      <c r="S605" t="s">
        <v>8272</v>
      </c>
      <c r="T605" s="7">
        <f>F605/Q605</f>
        <v>45.386153846153846</v>
      </c>
      <c r="U605" t="s">
        <v>8317</v>
      </c>
      <c r="V605" t="s">
        <v>8318</v>
      </c>
    </row>
    <row r="606" spans="1:22" ht="43.2">
      <c r="A606" s="5">
        <f t="shared" si="36"/>
        <v>0</v>
      </c>
      <c r="B606">
        <v>604</v>
      </c>
      <c r="C606" s="3" t="s">
        <v>605</v>
      </c>
      <c r="D606" s="3" t="s">
        <v>4714</v>
      </c>
      <c r="E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 s="22">
        <f t="shared" si="37"/>
        <v>41865.430821759255</v>
      </c>
      <c r="L606">
        <v>1406595056</v>
      </c>
      <c r="M606" s="22">
        <f t="shared" si="38"/>
        <v>41835.430821759255</v>
      </c>
      <c r="N606" s="22" t="s">
        <v>8431</v>
      </c>
      <c r="O606" s="24">
        <f t="shared" si="39"/>
        <v>2014</v>
      </c>
      <c r="P606" t="b">
        <v>0</v>
      </c>
      <c r="Q606">
        <v>0</v>
      </c>
      <c r="R606" t="b">
        <v>0</v>
      </c>
      <c r="S606" t="s">
        <v>8272</v>
      </c>
      <c r="T606" s="7" t="e">
        <f>F606/Q606</f>
        <v>#DIV/0!</v>
      </c>
      <c r="U606" t="s">
        <v>8317</v>
      </c>
      <c r="V606" t="s">
        <v>8318</v>
      </c>
    </row>
    <row r="607" spans="1:22" ht="28.8">
      <c r="A607" s="5">
        <f t="shared" si="36"/>
        <v>2.6200000000000001E-2</v>
      </c>
      <c r="B607">
        <v>605</v>
      </c>
      <c r="C607" s="3" t="s">
        <v>606</v>
      </c>
      <c r="D607" s="3" t="s">
        <v>4715</v>
      </c>
      <c r="E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 s="22">
        <f t="shared" si="37"/>
        <v>41878.827037037037</v>
      </c>
      <c r="L607">
        <v>1436430908</v>
      </c>
      <c r="M607" s="22">
        <f t="shared" si="38"/>
        <v>41848.827037037037</v>
      </c>
      <c r="N607" s="22" t="s">
        <v>8881</v>
      </c>
      <c r="O607" s="24">
        <f t="shared" si="39"/>
        <v>2014</v>
      </c>
      <c r="P607" t="b">
        <v>0</v>
      </c>
      <c r="Q607">
        <v>8</v>
      </c>
      <c r="R607" t="b">
        <v>0</v>
      </c>
      <c r="S607" t="s">
        <v>8272</v>
      </c>
      <c r="T607" s="7">
        <f>F607/Q607</f>
        <v>16.375</v>
      </c>
      <c r="U607" t="s">
        <v>8317</v>
      </c>
      <c r="V607" t="s">
        <v>8318</v>
      </c>
    </row>
    <row r="608" spans="1:22" ht="57.6">
      <c r="A608" s="5">
        <f t="shared" si="36"/>
        <v>2E-3</v>
      </c>
      <c r="B608">
        <v>606</v>
      </c>
      <c r="C608" s="3" t="s">
        <v>607</v>
      </c>
      <c r="D608" s="3" t="s">
        <v>4716</v>
      </c>
      <c r="E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 s="22">
        <f t="shared" si="37"/>
        <v>42239.149398148147</v>
      </c>
      <c r="L608">
        <v>1428507409</v>
      </c>
      <c r="M608" s="22">
        <f t="shared" si="38"/>
        <v>42194.149398148147</v>
      </c>
      <c r="N608" s="22" t="s">
        <v>8882</v>
      </c>
      <c r="O608" s="24">
        <f t="shared" si="39"/>
        <v>2015</v>
      </c>
      <c r="P608" t="b">
        <v>0</v>
      </c>
      <c r="Q608">
        <v>1</v>
      </c>
      <c r="R608" t="b">
        <v>0</v>
      </c>
      <c r="S608" t="s">
        <v>8272</v>
      </c>
      <c r="T608" s="7">
        <f>F608/Q608</f>
        <v>10</v>
      </c>
      <c r="U608" t="s">
        <v>8317</v>
      </c>
      <c r="V608" t="s">
        <v>8318</v>
      </c>
    </row>
    <row r="609" spans="1:22" ht="43.2">
      <c r="A609" s="5">
        <f t="shared" si="36"/>
        <v>0</v>
      </c>
      <c r="B609">
        <v>607</v>
      </c>
      <c r="C609" s="3" t="s">
        <v>608</v>
      </c>
      <c r="D609" s="3" t="s">
        <v>4717</v>
      </c>
      <c r="E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 s="22">
        <f t="shared" si="37"/>
        <v>42148.416666666664</v>
      </c>
      <c r="L609">
        <v>1445629736</v>
      </c>
      <c r="M609" s="22">
        <f t="shared" si="38"/>
        <v>42102.442233796297</v>
      </c>
      <c r="N609" s="22" t="s">
        <v>8883</v>
      </c>
      <c r="O609" s="24">
        <f t="shared" si="39"/>
        <v>2015</v>
      </c>
      <c r="P609" t="b">
        <v>0</v>
      </c>
      <c r="Q609">
        <v>0</v>
      </c>
      <c r="R609" t="b">
        <v>0</v>
      </c>
      <c r="S609" t="s">
        <v>8272</v>
      </c>
      <c r="T609" s="7" t="e">
        <f>F609/Q609</f>
        <v>#DIV/0!</v>
      </c>
      <c r="U609" t="s">
        <v>8317</v>
      </c>
      <c r="V609" t="s">
        <v>8318</v>
      </c>
    </row>
    <row r="610" spans="1:22" ht="43.2">
      <c r="A610" s="5">
        <f t="shared" si="36"/>
        <v>9.7400000000000004E-3</v>
      </c>
      <c r="B610">
        <v>608</v>
      </c>
      <c r="C610" s="3" t="s">
        <v>609</v>
      </c>
      <c r="D610" s="3" t="s">
        <v>4718</v>
      </c>
      <c r="E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 s="22">
        <f t="shared" si="37"/>
        <v>42330.65898148148</v>
      </c>
      <c r="L610">
        <v>1431813980</v>
      </c>
      <c r="M610" s="22">
        <f t="shared" si="38"/>
        <v>42300.617314814815</v>
      </c>
      <c r="N610" s="22" t="s">
        <v>8884</v>
      </c>
      <c r="O610" s="24">
        <f t="shared" si="39"/>
        <v>2015</v>
      </c>
      <c r="P610" t="b">
        <v>0</v>
      </c>
      <c r="Q610">
        <v>5</v>
      </c>
      <c r="R610" t="b">
        <v>0</v>
      </c>
      <c r="S610" t="s">
        <v>8272</v>
      </c>
      <c r="T610" s="7">
        <f>F610/Q610</f>
        <v>292.2</v>
      </c>
      <c r="U610" t="s">
        <v>8317</v>
      </c>
      <c r="V610" t="s">
        <v>8318</v>
      </c>
    </row>
    <row r="611" spans="1:22" ht="43.2">
      <c r="A611" s="5">
        <f t="shared" si="36"/>
        <v>6.41025641025641E-3</v>
      </c>
      <c r="B611">
        <v>609</v>
      </c>
      <c r="C611" s="3" t="s">
        <v>610</v>
      </c>
      <c r="D611" s="3" t="s">
        <v>4719</v>
      </c>
      <c r="E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 s="22">
        <f t="shared" si="37"/>
        <v>42170.712731481479</v>
      </c>
      <c r="L611">
        <v>1446166144</v>
      </c>
      <c r="M611" s="22">
        <f t="shared" si="38"/>
        <v>42140.712731481479</v>
      </c>
      <c r="N611" s="22" t="s">
        <v>8885</v>
      </c>
      <c r="O611" s="24">
        <f t="shared" si="39"/>
        <v>2015</v>
      </c>
      <c r="P611" t="b">
        <v>0</v>
      </c>
      <c r="Q611">
        <v>1</v>
      </c>
      <c r="R611" t="b">
        <v>0</v>
      </c>
      <c r="S611" t="s">
        <v>8272</v>
      </c>
      <c r="T611" s="7">
        <f>F611/Q611</f>
        <v>5</v>
      </c>
      <c r="U611" t="s">
        <v>8317</v>
      </c>
      <c r="V611" t="s">
        <v>8318</v>
      </c>
    </row>
    <row r="612" spans="1:22" ht="43.2">
      <c r="A612" s="5">
        <f t="shared" si="36"/>
        <v>0</v>
      </c>
      <c r="B612">
        <v>610</v>
      </c>
      <c r="C612" s="3" t="s">
        <v>611</v>
      </c>
      <c r="D612" s="3" t="s">
        <v>4720</v>
      </c>
      <c r="E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 s="22">
        <f t="shared" si="37"/>
        <v>42336.867407407401</v>
      </c>
      <c r="L612">
        <v>1427140586</v>
      </c>
      <c r="M612" s="22">
        <f t="shared" si="38"/>
        <v>42306.825740740744</v>
      </c>
      <c r="N612" s="22" t="s">
        <v>8886</v>
      </c>
      <c r="O612" s="24">
        <f t="shared" si="39"/>
        <v>2015</v>
      </c>
      <c r="P612" t="b">
        <v>0</v>
      </c>
      <c r="Q612">
        <v>0</v>
      </c>
      <c r="R612" t="b">
        <v>0</v>
      </c>
      <c r="S612" t="s">
        <v>8272</v>
      </c>
      <c r="T612" s="7" t="e">
        <f>F612/Q612</f>
        <v>#DIV/0!</v>
      </c>
      <c r="U612" t="s">
        <v>8317</v>
      </c>
      <c r="V612" t="s">
        <v>8318</v>
      </c>
    </row>
    <row r="613" spans="1:22" ht="43.2">
      <c r="A613" s="5">
        <f t="shared" si="36"/>
        <v>0</v>
      </c>
      <c r="B613">
        <v>611</v>
      </c>
      <c r="C613" s="3" t="s">
        <v>612</v>
      </c>
      <c r="D613" s="3" t="s">
        <v>4721</v>
      </c>
      <c r="E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 s="22">
        <f t="shared" si="37"/>
        <v>42116.622523148144</v>
      </c>
      <c r="L613">
        <v>1448026037</v>
      </c>
      <c r="M613" s="22">
        <f t="shared" si="38"/>
        <v>42086.622523148144</v>
      </c>
      <c r="N613" s="22" t="s">
        <v>8887</v>
      </c>
      <c r="O613" s="24">
        <f t="shared" si="39"/>
        <v>2015</v>
      </c>
      <c r="P613" t="b">
        <v>0</v>
      </c>
      <c r="Q613">
        <v>0</v>
      </c>
      <c r="R613" t="b">
        <v>0</v>
      </c>
      <c r="S613" t="s">
        <v>8272</v>
      </c>
      <c r="T613" s="7" t="e">
        <f>F613/Q613</f>
        <v>#DIV/0!</v>
      </c>
      <c r="U613" t="s">
        <v>8317</v>
      </c>
      <c r="V613" t="s">
        <v>8318</v>
      </c>
    </row>
    <row r="614" spans="1:22" ht="28.8">
      <c r="A614" s="5">
        <f t="shared" si="36"/>
        <v>0</v>
      </c>
      <c r="B614">
        <v>612</v>
      </c>
      <c r="C614" s="3" t="s">
        <v>613</v>
      </c>
      <c r="D614" s="3" t="s">
        <v>4722</v>
      </c>
      <c r="E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 s="22">
        <f t="shared" si="37"/>
        <v>42388.352280092593</v>
      </c>
      <c r="L614">
        <v>1470185146</v>
      </c>
      <c r="M614" s="22">
        <f t="shared" si="38"/>
        <v>42328.352280092593</v>
      </c>
      <c r="N614" s="22" t="s">
        <v>8888</v>
      </c>
      <c r="O614" s="24">
        <f t="shared" si="39"/>
        <v>2015</v>
      </c>
      <c r="P614" t="b">
        <v>0</v>
      </c>
      <c r="Q614">
        <v>0</v>
      </c>
      <c r="R614" t="b">
        <v>0</v>
      </c>
      <c r="S614" t="s">
        <v>8272</v>
      </c>
      <c r="T614" s="7" t="e">
        <f>F614/Q614</f>
        <v>#DIV/0!</v>
      </c>
      <c r="U614" t="s">
        <v>8317</v>
      </c>
      <c r="V614" t="s">
        <v>8318</v>
      </c>
    </row>
    <row r="615" spans="1:22" ht="43.2">
      <c r="A615" s="5">
        <f t="shared" si="36"/>
        <v>0.21363333333333334</v>
      </c>
      <c r="B615">
        <v>613</v>
      </c>
      <c r="C615" s="3" t="s">
        <v>614</v>
      </c>
      <c r="D615" s="3" t="s">
        <v>4723</v>
      </c>
      <c r="E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 s="22">
        <f t="shared" si="37"/>
        <v>42614.823449074072</v>
      </c>
      <c r="L615">
        <v>1441022120</v>
      </c>
      <c r="M615" s="22">
        <f t="shared" si="38"/>
        <v>42584.823449074072</v>
      </c>
      <c r="N615" s="22" t="s">
        <v>8889</v>
      </c>
      <c r="O615" s="24">
        <f t="shared" si="39"/>
        <v>2016</v>
      </c>
      <c r="P615" t="b">
        <v>0</v>
      </c>
      <c r="Q615">
        <v>121</v>
      </c>
      <c r="R615" t="b">
        <v>0</v>
      </c>
      <c r="S615" t="s">
        <v>8272</v>
      </c>
      <c r="T615" s="7">
        <f>F615/Q615</f>
        <v>105.93388429752066</v>
      </c>
      <c r="U615" t="s">
        <v>8317</v>
      </c>
      <c r="V615" t="s">
        <v>8318</v>
      </c>
    </row>
    <row r="616" spans="1:22" ht="43.2">
      <c r="A616" s="5">
        <f t="shared" si="36"/>
        <v>0</v>
      </c>
      <c r="B616">
        <v>614</v>
      </c>
      <c r="C616" s="3" t="s">
        <v>615</v>
      </c>
      <c r="D616" s="3" t="s">
        <v>4724</v>
      </c>
      <c r="E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 s="22">
        <f t="shared" si="37"/>
        <v>42277.999305555553</v>
      </c>
      <c r="L616">
        <v>1464139740</v>
      </c>
      <c r="M616" s="22">
        <f t="shared" si="38"/>
        <v>42247.288425925923</v>
      </c>
      <c r="N616" s="22" t="s">
        <v>8890</v>
      </c>
      <c r="O616" s="24">
        <f t="shared" si="39"/>
        <v>2015</v>
      </c>
      <c r="P616" t="b">
        <v>0</v>
      </c>
      <c r="Q616">
        <v>0</v>
      </c>
      <c r="R616" t="b">
        <v>0</v>
      </c>
      <c r="S616" t="s">
        <v>8272</v>
      </c>
      <c r="T616" s="7" t="e">
        <f>F616/Q616</f>
        <v>#DIV/0!</v>
      </c>
      <c r="U616" t="s">
        <v>8317</v>
      </c>
      <c r="V616" t="s">
        <v>8318</v>
      </c>
    </row>
    <row r="617" spans="1:22" ht="43.2">
      <c r="A617" s="5">
        <f t="shared" si="36"/>
        <v>0</v>
      </c>
      <c r="B617">
        <v>615</v>
      </c>
      <c r="C617" s="3" t="s">
        <v>616</v>
      </c>
      <c r="D617" s="3" t="s">
        <v>4725</v>
      </c>
      <c r="E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 s="22">
        <f t="shared" si="37"/>
        <v>42544.853472222218</v>
      </c>
      <c r="L617">
        <v>1440557759</v>
      </c>
      <c r="M617" s="22">
        <f t="shared" si="38"/>
        <v>42514.853472222218</v>
      </c>
      <c r="N617" s="22" t="s">
        <v>8521</v>
      </c>
      <c r="O617" s="24">
        <f t="shared" si="39"/>
        <v>2016</v>
      </c>
      <c r="P617" t="b">
        <v>0</v>
      </c>
      <c r="Q617">
        <v>0</v>
      </c>
      <c r="R617" t="b">
        <v>0</v>
      </c>
      <c r="S617" t="s">
        <v>8272</v>
      </c>
      <c r="T617" s="7" t="e">
        <f>F617/Q617</f>
        <v>#DIV/0!</v>
      </c>
      <c r="U617" t="s">
        <v>8317</v>
      </c>
      <c r="V617" t="s">
        <v>8318</v>
      </c>
    </row>
    <row r="618" spans="1:22" ht="43.2">
      <c r="A618" s="5">
        <f t="shared" si="36"/>
        <v>0</v>
      </c>
      <c r="B618">
        <v>616</v>
      </c>
      <c r="C618" s="3" t="s">
        <v>617</v>
      </c>
      <c r="D618" s="3" t="s">
        <v>4726</v>
      </c>
      <c r="E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 s="22">
        <f t="shared" si="37"/>
        <v>42271.913877314808</v>
      </c>
      <c r="L618">
        <v>1485421307</v>
      </c>
      <c r="M618" s="22">
        <f t="shared" si="38"/>
        <v>42241.913877314808</v>
      </c>
      <c r="N618" s="22" t="s">
        <v>8891</v>
      </c>
      <c r="O618" s="24">
        <f t="shared" si="39"/>
        <v>2015</v>
      </c>
      <c r="P618" t="b">
        <v>0</v>
      </c>
      <c r="Q618">
        <v>0</v>
      </c>
      <c r="R618" t="b">
        <v>0</v>
      </c>
      <c r="S618" t="s">
        <v>8272</v>
      </c>
      <c r="T618" s="7" t="e">
        <f>F618/Q618</f>
        <v>#DIV/0!</v>
      </c>
      <c r="U618" t="s">
        <v>8317</v>
      </c>
      <c r="V618" t="s">
        <v>8318</v>
      </c>
    </row>
    <row r="619" spans="1:22" ht="57.6">
      <c r="A619" s="5">
        <f t="shared" si="36"/>
        <v>0.03</v>
      </c>
      <c r="B619">
        <v>617</v>
      </c>
      <c r="C619" s="3" t="s">
        <v>618</v>
      </c>
      <c r="D619" s="3" t="s">
        <v>4727</v>
      </c>
      <c r="E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 s="22">
        <f t="shared" si="37"/>
        <v>42791.167905092589</v>
      </c>
      <c r="L619">
        <v>1427184843</v>
      </c>
      <c r="M619" s="22">
        <f t="shared" si="38"/>
        <v>42761.167905092589</v>
      </c>
      <c r="N619" s="22" t="s">
        <v>8892</v>
      </c>
      <c r="O619" s="24">
        <f t="shared" si="39"/>
        <v>2017</v>
      </c>
      <c r="P619" t="b">
        <v>0</v>
      </c>
      <c r="Q619">
        <v>3</v>
      </c>
      <c r="R619" t="b">
        <v>0</v>
      </c>
      <c r="S619" t="s">
        <v>8272</v>
      </c>
      <c r="T619" s="7">
        <f>F619/Q619</f>
        <v>20</v>
      </c>
      <c r="U619" t="s">
        <v>8317</v>
      </c>
      <c r="V619" t="s">
        <v>8318</v>
      </c>
    </row>
    <row r="620" spans="1:22" ht="43.2">
      <c r="A620" s="5">
        <f t="shared" si="36"/>
        <v>0</v>
      </c>
      <c r="B620">
        <v>618</v>
      </c>
      <c r="C620" s="3" t="s">
        <v>619</v>
      </c>
      <c r="D620" s="3" t="s">
        <v>4728</v>
      </c>
      <c r="E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 s="22">
        <f t="shared" si="37"/>
        <v>42132.134756944441</v>
      </c>
      <c r="L620">
        <v>1447097203</v>
      </c>
      <c r="M620" s="22">
        <f t="shared" si="38"/>
        <v>42087.134756944441</v>
      </c>
      <c r="N620" s="22" t="s">
        <v>8893</v>
      </c>
      <c r="O620" s="24">
        <f t="shared" si="39"/>
        <v>2015</v>
      </c>
      <c r="P620" t="b">
        <v>0</v>
      </c>
      <c r="Q620">
        <v>0</v>
      </c>
      <c r="R620" t="b">
        <v>0</v>
      </c>
      <c r="S620" t="s">
        <v>8272</v>
      </c>
      <c r="T620" s="7" t="e">
        <f>F620/Q620</f>
        <v>#DIV/0!</v>
      </c>
      <c r="U620" t="s">
        <v>8317</v>
      </c>
      <c r="V620" t="s">
        <v>8318</v>
      </c>
    </row>
    <row r="621" spans="1:22" ht="28.8">
      <c r="A621" s="5">
        <f t="shared" si="36"/>
        <v>3.9999999999999998E-7</v>
      </c>
      <c r="B621">
        <v>619</v>
      </c>
      <c r="C621" s="3" t="s">
        <v>620</v>
      </c>
      <c r="D621" s="3" t="s">
        <v>4729</v>
      </c>
      <c r="E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 s="22">
        <f t="shared" si="37"/>
        <v>42347.60188657407</v>
      </c>
      <c r="L621">
        <v>1411745790</v>
      </c>
      <c r="M621" s="22">
        <f t="shared" si="38"/>
        <v>42317.60188657407</v>
      </c>
      <c r="N621" s="22" t="s">
        <v>8394</v>
      </c>
      <c r="O621" s="24">
        <f t="shared" si="39"/>
        <v>2015</v>
      </c>
      <c r="P621" t="b">
        <v>0</v>
      </c>
      <c r="Q621">
        <v>1</v>
      </c>
      <c r="R621" t="b">
        <v>0</v>
      </c>
      <c r="S621" t="s">
        <v>8272</v>
      </c>
      <c r="T621" s="7">
        <f>F621/Q621</f>
        <v>1</v>
      </c>
      <c r="U621" t="s">
        <v>8317</v>
      </c>
      <c r="V621" t="s">
        <v>8318</v>
      </c>
    </row>
    <row r="622" spans="1:22" ht="43.2">
      <c r="A622" s="5">
        <f t="shared" si="36"/>
        <v>0.01</v>
      </c>
      <c r="B622">
        <v>620</v>
      </c>
      <c r="C622" s="3" t="s">
        <v>621</v>
      </c>
      <c r="D622" s="3" t="s">
        <v>4730</v>
      </c>
      <c r="E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 s="22">
        <f t="shared" si="37"/>
        <v>41968.483680555553</v>
      </c>
      <c r="L622">
        <v>1405098738</v>
      </c>
      <c r="M622" s="22">
        <f t="shared" si="38"/>
        <v>41908.442013888889</v>
      </c>
      <c r="N622" s="22" t="s">
        <v>8894</v>
      </c>
      <c r="O622" s="24">
        <f t="shared" si="39"/>
        <v>2014</v>
      </c>
      <c r="P622" t="b">
        <v>0</v>
      </c>
      <c r="Q622">
        <v>1</v>
      </c>
      <c r="R622" t="b">
        <v>0</v>
      </c>
      <c r="S622" t="s">
        <v>8272</v>
      </c>
      <c r="T622" s="7">
        <f>F622/Q622</f>
        <v>300</v>
      </c>
      <c r="U622" t="s">
        <v>8317</v>
      </c>
      <c r="V622" t="s">
        <v>8318</v>
      </c>
    </row>
    <row r="623" spans="1:22" ht="43.2">
      <c r="A623" s="5">
        <f t="shared" si="36"/>
        <v>1.044E-2</v>
      </c>
      <c r="B623">
        <v>621</v>
      </c>
      <c r="C623" s="3" t="s">
        <v>622</v>
      </c>
      <c r="D623" s="3" t="s">
        <v>4731</v>
      </c>
      <c r="E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 s="22">
        <f t="shared" si="37"/>
        <v>41876.508541666662</v>
      </c>
      <c r="L623">
        <v>1465342937</v>
      </c>
      <c r="M623" s="22">
        <f t="shared" si="38"/>
        <v>41831.508541666662</v>
      </c>
      <c r="N623" s="22" t="s">
        <v>8895</v>
      </c>
      <c r="O623" s="24">
        <f t="shared" si="39"/>
        <v>2014</v>
      </c>
      <c r="P623" t="b">
        <v>0</v>
      </c>
      <c r="Q623">
        <v>3</v>
      </c>
      <c r="R623" t="b">
        <v>0</v>
      </c>
      <c r="S623" t="s">
        <v>8272</v>
      </c>
      <c r="T623" s="7">
        <f>F623/Q623</f>
        <v>87</v>
      </c>
      <c r="U623" t="s">
        <v>8317</v>
      </c>
      <c r="V623" t="s">
        <v>8318</v>
      </c>
    </row>
    <row r="624" spans="1:22" ht="43.2">
      <c r="A624" s="5">
        <f t="shared" si="36"/>
        <v>5.6833333333333333E-2</v>
      </c>
      <c r="B624">
        <v>622</v>
      </c>
      <c r="C624" s="3" t="s">
        <v>623</v>
      </c>
      <c r="D624" s="3" t="s">
        <v>4732</v>
      </c>
      <c r="E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 s="22">
        <f t="shared" si="37"/>
        <v>42558.779363425921</v>
      </c>
      <c r="L624">
        <v>1465670138</v>
      </c>
      <c r="M624" s="22">
        <f t="shared" si="38"/>
        <v>42528.779363425921</v>
      </c>
      <c r="N624" s="22" t="s">
        <v>8896</v>
      </c>
      <c r="O624" s="24">
        <f t="shared" si="39"/>
        <v>2016</v>
      </c>
      <c r="P624" t="b">
        <v>0</v>
      </c>
      <c r="Q624">
        <v>9</v>
      </c>
      <c r="R624" t="b">
        <v>0</v>
      </c>
      <c r="S624" t="s">
        <v>8272</v>
      </c>
      <c r="T624" s="7">
        <f>F624/Q624</f>
        <v>37.888888888888886</v>
      </c>
      <c r="U624" t="s">
        <v>8317</v>
      </c>
      <c r="V624" t="s">
        <v>8318</v>
      </c>
    </row>
    <row r="625" spans="1:22" ht="57.6">
      <c r="A625" s="5">
        <f t="shared" si="36"/>
        <v>0</v>
      </c>
      <c r="B625">
        <v>623</v>
      </c>
      <c r="C625" s="3" t="s">
        <v>624</v>
      </c>
      <c r="D625" s="3" t="s">
        <v>4733</v>
      </c>
      <c r="E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 s="22">
        <f t="shared" si="37"/>
        <v>42552.566412037035</v>
      </c>
      <c r="L625">
        <v>1430179997</v>
      </c>
      <c r="M625" s="22">
        <f t="shared" si="38"/>
        <v>42532.566412037035</v>
      </c>
      <c r="N625" s="22" t="s">
        <v>8897</v>
      </c>
      <c r="O625" s="24">
        <f t="shared" si="39"/>
        <v>2016</v>
      </c>
      <c r="P625" t="b">
        <v>0</v>
      </c>
      <c r="Q625">
        <v>0</v>
      </c>
      <c r="R625" t="b">
        <v>0</v>
      </c>
      <c r="S625" t="s">
        <v>8272</v>
      </c>
      <c r="T625" s="7" t="e">
        <f>F625/Q625</f>
        <v>#DIV/0!</v>
      </c>
      <c r="U625" t="s">
        <v>8317</v>
      </c>
      <c r="V625" t="s">
        <v>8318</v>
      </c>
    </row>
    <row r="626" spans="1:22" ht="43.2">
      <c r="A626" s="5">
        <f t="shared" si="36"/>
        <v>0</v>
      </c>
      <c r="B626">
        <v>624</v>
      </c>
      <c r="C626" s="3" t="s">
        <v>625</v>
      </c>
      <c r="D626" s="3" t="s">
        <v>4734</v>
      </c>
      <c r="E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 s="22">
        <f t="shared" si="37"/>
        <v>42151.800891203697</v>
      </c>
      <c r="L626">
        <v>1429055041</v>
      </c>
      <c r="M626" s="22">
        <f t="shared" si="38"/>
        <v>42121.800891203697</v>
      </c>
      <c r="N626" s="22" t="s">
        <v>8898</v>
      </c>
      <c r="O626" s="24">
        <f t="shared" si="39"/>
        <v>2015</v>
      </c>
      <c r="P626" t="b">
        <v>0</v>
      </c>
      <c r="Q626">
        <v>0</v>
      </c>
      <c r="R626" t="b">
        <v>0</v>
      </c>
      <c r="S626" t="s">
        <v>8272</v>
      </c>
      <c r="T626" s="7" t="e">
        <f>F626/Q626</f>
        <v>#DIV/0!</v>
      </c>
      <c r="U626" t="s">
        <v>8317</v>
      </c>
      <c r="V626" t="s">
        <v>8318</v>
      </c>
    </row>
    <row r="627" spans="1:22" ht="43.2">
      <c r="A627" s="5">
        <f t="shared" si="36"/>
        <v>0</v>
      </c>
      <c r="B627">
        <v>625</v>
      </c>
      <c r="C627" s="3" t="s">
        <v>626</v>
      </c>
      <c r="D627" s="3" t="s">
        <v>4735</v>
      </c>
      <c r="E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 s="22">
        <f t="shared" si="37"/>
        <v>42138.78056712963</v>
      </c>
      <c r="L627">
        <v>1487971777</v>
      </c>
      <c r="M627" s="22">
        <f t="shared" si="38"/>
        <v>42108.78056712963</v>
      </c>
      <c r="N627" s="22" t="s">
        <v>8899</v>
      </c>
      <c r="O627" s="24">
        <f t="shared" si="39"/>
        <v>2015</v>
      </c>
      <c r="P627" t="b">
        <v>0</v>
      </c>
      <c r="Q627">
        <v>0</v>
      </c>
      <c r="R627" t="b">
        <v>0</v>
      </c>
      <c r="S627" t="s">
        <v>8272</v>
      </c>
      <c r="T627" s="7" t="e">
        <f>F627/Q627</f>
        <v>#DIV/0!</v>
      </c>
      <c r="U627" t="s">
        <v>8317</v>
      </c>
      <c r="V627" t="s">
        <v>8318</v>
      </c>
    </row>
    <row r="628" spans="1:22" ht="43.2">
      <c r="A628" s="5">
        <f t="shared" si="36"/>
        <v>0.17380000000000001</v>
      </c>
      <c r="B628">
        <v>626</v>
      </c>
      <c r="C628" s="3" t="s">
        <v>627</v>
      </c>
      <c r="D628" s="3" t="s">
        <v>4736</v>
      </c>
      <c r="E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 s="22">
        <f t="shared" si="37"/>
        <v>42820.645567129628</v>
      </c>
      <c r="L628">
        <v>1436793939</v>
      </c>
      <c r="M628" s="22">
        <f t="shared" si="38"/>
        <v>42790.687233796292</v>
      </c>
      <c r="N628" s="22" t="s">
        <v>8900</v>
      </c>
      <c r="O628" s="24">
        <f t="shared" si="39"/>
        <v>2017</v>
      </c>
      <c r="P628" t="b">
        <v>0</v>
      </c>
      <c r="Q628">
        <v>39</v>
      </c>
      <c r="R628" t="b">
        <v>0</v>
      </c>
      <c r="S628" t="s">
        <v>8272</v>
      </c>
      <c r="T628" s="7">
        <f>F628/Q628</f>
        <v>111.41025641025641</v>
      </c>
      <c r="U628" t="s">
        <v>8317</v>
      </c>
      <c r="V628" t="s">
        <v>8318</v>
      </c>
    </row>
    <row r="629" spans="1:22" ht="43.2">
      <c r="A629" s="5">
        <f t="shared" si="36"/>
        <v>2.0000000000000001E-4</v>
      </c>
      <c r="B629">
        <v>627</v>
      </c>
      <c r="C629" s="3" t="s">
        <v>628</v>
      </c>
      <c r="D629" s="3" t="s">
        <v>4737</v>
      </c>
      <c r="E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 s="22">
        <f t="shared" si="37"/>
        <v>42231.348611111105</v>
      </c>
      <c r="L629">
        <v>1452842511</v>
      </c>
      <c r="M629" s="22">
        <f t="shared" si="38"/>
        <v>42198.351145833331</v>
      </c>
      <c r="N629" s="22" t="s">
        <v>8901</v>
      </c>
      <c r="O629" s="24">
        <f t="shared" si="39"/>
        <v>2015</v>
      </c>
      <c r="P629" t="b">
        <v>0</v>
      </c>
      <c r="Q629">
        <v>1</v>
      </c>
      <c r="R629" t="b">
        <v>0</v>
      </c>
      <c r="S629" t="s">
        <v>8272</v>
      </c>
      <c r="T629" s="7">
        <f>F629/Q629</f>
        <v>90</v>
      </c>
      <c r="U629" t="s">
        <v>8317</v>
      </c>
      <c r="V629" t="s">
        <v>8318</v>
      </c>
    </row>
    <row r="630" spans="1:22" ht="43.2">
      <c r="A630" s="5">
        <f t="shared" si="36"/>
        <v>0</v>
      </c>
      <c r="B630">
        <v>628</v>
      </c>
      <c r="C630" s="3" t="s">
        <v>629</v>
      </c>
      <c r="D630" s="3" t="s">
        <v>4738</v>
      </c>
      <c r="E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 s="22">
        <f t="shared" si="37"/>
        <v>42443.749999999993</v>
      </c>
      <c r="L630">
        <v>1402677457</v>
      </c>
      <c r="M630" s="22">
        <f t="shared" si="38"/>
        <v>42384.098506944443</v>
      </c>
      <c r="N630" s="22" t="s">
        <v>8902</v>
      </c>
      <c r="O630" s="24">
        <f t="shared" si="39"/>
        <v>2016</v>
      </c>
      <c r="P630" t="b">
        <v>0</v>
      </c>
      <c r="Q630">
        <v>0</v>
      </c>
      <c r="R630" t="b">
        <v>0</v>
      </c>
      <c r="S630" t="s">
        <v>8272</v>
      </c>
      <c r="T630" s="7" t="e">
        <f>F630/Q630</f>
        <v>#DIV/0!</v>
      </c>
      <c r="U630" t="s">
        <v>8317</v>
      </c>
      <c r="V630" t="s">
        <v>8318</v>
      </c>
    </row>
    <row r="631" spans="1:22" ht="43.2">
      <c r="A631" s="5">
        <f t="shared" si="36"/>
        <v>1.75E-3</v>
      </c>
      <c r="B631">
        <v>629</v>
      </c>
      <c r="C631" s="3" t="s">
        <v>630</v>
      </c>
      <c r="D631" s="3" t="s">
        <v>4739</v>
      </c>
      <c r="E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 s="22">
        <f t="shared" si="37"/>
        <v>41833.484456018516</v>
      </c>
      <c r="L631">
        <v>1460647108</v>
      </c>
      <c r="M631" s="22">
        <f t="shared" si="38"/>
        <v>41803.484456018516</v>
      </c>
      <c r="N631" s="22" t="s">
        <v>8903</v>
      </c>
      <c r="O631" s="24">
        <f t="shared" si="39"/>
        <v>2014</v>
      </c>
      <c r="P631" t="b">
        <v>0</v>
      </c>
      <c r="Q631">
        <v>3</v>
      </c>
      <c r="R631" t="b">
        <v>0</v>
      </c>
      <c r="S631" t="s">
        <v>8272</v>
      </c>
      <c r="T631" s="7">
        <f>F631/Q631</f>
        <v>116.66666666666667</v>
      </c>
      <c r="U631" t="s">
        <v>8317</v>
      </c>
      <c r="V631" t="s">
        <v>8318</v>
      </c>
    </row>
    <row r="632" spans="1:22" ht="57.6">
      <c r="A632" s="5">
        <f t="shared" si="36"/>
        <v>8.3340278356529708E-4</v>
      </c>
      <c r="B632">
        <v>630</v>
      </c>
      <c r="C632" s="3" t="s">
        <v>631</v>
      </c>
      <c r="D632" s="3" t="s">
        <v>4740</v>
      </c>
      <c r="E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 s="22">
        <f t="shared" si="37"/>
        <v>42504.429490740738</v>
      </c>
      <c r="L632">
        <v>1438959121</v>
      </c>
      <c r="M632" s="22">
        <f t="shared" si="38"/>
        <v>42474.429490740738</v>
      </c>
      <c r="N632" s="22" t="s">
        <v>8904</v>
      </c>
      <c r="O632" s="24">
        <f t="shared" si="39"/>
        <v>2016</v>
      </c>
      <c r="P632" t="b">
        <v>0</v>
      </c>
      <c r="Q632">
        <v>1</v>
      </c>
      <c r="R632" t="b">
        <v>0</v>
      </c>
      <c r="S632" t="s">
        <v>8272</v>
      </c>
      <c r="T632" s="7">
        <f>F632/Q632</f>
        <v>10</v>
      </c>
      <c r="U632" t="s">
        <v>8317</v>
      </c>
      <c r="V632" t="s">
        <v>8318</v>
      </c>
    </row>
    <row r="633" spans="1:22" ht="28.8">
      <c r="A633" s="5">
        <f t="shared" si="36"/>
        <v>1.38E-2</v>
      </c>
      <c r="B633">
        <v>631</v>
      </c>
      <c r="C633" s="3" t="s">
        <v>632</v>
      </c>
      <c r="D633" s="3" t="s">
        <v>4741</v>
      </c>
      <c r="E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 s="22">
        <f t="shared" si="37"/>
        <v>42253.006944444445</v>
      </c>
      <c r="L633">
        <v>1461954729</v>
      </c>
      <c r="M633" s="22">
        <f t="shared" si="38"/>
        <v>42223.411122685182</v>
      </c>
      <c r="N633" s="22" t="s">
        <v>8820</v>
      </c>
      <c r="O633" s="24">
        <f t="shared" si="39"/>
        <v>2015</v>
      </c>
      <c r="P633" t="b">
        <v>0</v>
      </c>
      <c r="Q633">
        <v>9</v>
      </c>
      <c r="R633" t="b">
        <v>0</v>
      </c>
      <c r="S633" t="s">
        <v>8272</v>
      </c>
      <c r="T633" s="7">
        <f>F633/Q633</f>
        <v>76.666666666666671</v>
      </c>
      <c r="U633" t="s">
        <v>8317</v>
      </c>
      <c r="V633" t="s">
        <v>8318</v>
      </c>
    </row>
    <row r="634" spans="1:22" ht="28.8">
      <c r="A634" s="5">
        <f t="shared" si="36"/>
        <v>0</v>
      </c>
      <c r="B634">
        <v>632</v>
      </c>
      <c r="C634" s="3" t="s">
        <v>633</v>
      </c>
      <c r="D634" s="3" t="s">
        <v>4742</v>
      </c>
      <c r="E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 s="22">
        <f t="shared" si="37"/>
        <v>42518.563993055555</v>
      </c>
      <c r="L634">
        <v>1445874565</v>
      </c>
      <c r="M634" s="22">
        <f t="shared" si="38"/>
        <v>42489.563993055555</v>
      </c>
      <c r="N634" s="22" t="s">
        <v>8905</v>
      </c>
      <c r="O634" s="24">
        <f t="shared" si="39"/>
        <v>2016</v>
      </c>
      <c r="P634" t="b">
        <v>0</v>
      </c>
      <c r="Q634">
        <v>0</v>
      </c>
      <c r="R634" t="b">
        <v>0</v>
      </c>
      <c r="S634" t="s">
        <v>8272</v>
      </c>
      <c r="T634" s="7" t="e">
        <f>F634/Q634</f>
        <v>#DIV/0!</v>
      </c>
      <c r="U634" t="s">
        <v>8317</v>
      </c>
      <c r="V634" t="s">
        <v>8318</v>
      </c>
    </row>
    <row r="635" spans="1:22" ht="43.2">
      <c r="A635" s="5">
        <f t="shared" si="36"/>
        <v>0.1245</v>
      </c>
      <c r="B635">
        <v>633</v>
      </c>
      <c r="C635" s="3" t="s">
        <v>634</v>
      </c>
      <c r="D635" s="3" t="s">
        <v>4743</v>
      </c>
      <c r="E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 s="22">
        <f t="shared" si="37"/>
        <v>42333.492650462962</v>
      </c>
      <c r="L635">
        <v>1463469062</v>
      </c>
      <c r="M635" s="22">
        <f t="shared" si="38"/>
        <v>42303.450983796291</v>
      </c>
      <c r="N635" s="22" t="s">
        <v>8906</v>
      </c>
      <c r="O635" s="24">
        <f t="shared" si="39"/>
        <v>2015</v>
      </c>
      <c r="P635" t="b">
        <v>0</v>
      </c>
      <c r="Q635">
        <v>25</v>
      </c>
      <c r="R635" t="b">
        <v>0</v>
      </c>
      <c r="S635" t="s">
        <v>8272</v>
      </c>
      <c r="T635" s="7">
        <f>F635/Q635</f>
        <v>49.8</v>
      </c>
      <c r="U635" t="s">
        <v>8317</v>
      </c>
      <c r="V635" t="s">
        <v>8318</v>
      </c>
    </row>
    <row r="636" spans="1:22" ht="28.8">
      <c r="A636" s="5">
        <f t="shared" si="36"/>
        <v>2.0000000000000001E-4</v>
      </c>
      <c r="B636">
        <v>634</v>
      </c>
      <c r="C636" s="3" t="s">
        <v>635</v>
      </c>
      <c r="D636" s="3" t="s">
        <v>4744</v>
      </c>
      <c r="E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 s="22">
        <f t="shared" si="37"/>
        <v>42538.749999999993</v>
      </c>
      <c r="L636">
        <v>1422397029</v>
      </c>
      <c r="M636" s="22">
        <f t="shared" si="38"/>
        <v>42507.090995370367</v>
      </c>
      <c r="N636" s="22" t="s">
        <v>8669</v>
      </c>
      <c r="O636" s="24">
        <f t="shared" si="39"/>
        <v>2016</v>
      </c>
      <c r="P636" t="b">
        <v>0</v>
      </c>
      <c r="Q636">
        <v>1</v>
      </c>
      <c r="R636" t="b">
        <v>0</v>
      </c>
      <c r="S636" t="s">
        <v>8272</v>
      </c>
      <c r="T636" s="7">
        <f>F636/Q636</f>
        <v>1</v>
      </c>
      <c r="U636" t="s">
        <v>8317</v>
      </c>
      <c r="V636" t="s">
        <v>8318</v>
      </c>
    </row>
    <row r="637" spans="1:22" ht="28.8">
      <c r="A637" s="5">
        <f t="shared" si="36"/>
        <v>8.0000000000000007E-5</v>
      </c>
      <c r="B637">
        <v>635</v>
      </c>
      <c r="C637" s="3" t="s">
        <v>636</v>
      </c>
      <c r="D637" s="3" t="s">
        <v>4745</v>
      </c>
      <c r="E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 s="22">
        <f t="shared" si="37"/>
        <v>42061.720243055555</v>
      </c>
      <c r="L637">
        <v>1426212762</v>
      </c>
      <c r="M637" s="22">
        <f t="shared" si="38"/>
        <v>42031.720243055555</v>
      </c>
      <c r="N637" s="22" t="s">
        <v>8571</v>
      </c>
      <c r="O637" s="24">
        <f t="shared" si="39"/>
        <v>2015</v>
      </c>
      <c r="P637" t="b">
        <v>0</v>
      </c>
      <c r="Q637">
        <v>1</v>
      </c>
      <c r="R637" t="b">
        <v>0</v>
      </c>
      <c r="S637" t="s">
        <v>8272</v>
      </c>
      <c r="T637" s="7">
        <f>F637/Q637</f>
        <v>2</v>
      </c>
      <c r="U637" t="s">
        <v>8317</v>
      </c>
      <c r="V637" t="s">
        <v>8318</v>
      </c>
    </row>
    <row r="638" spans="1:22" ht="43.2">
      <c r="A638" s="5">
        <f t="shared" si="36"/>
        <v>2E-3</v>
      </c>
      <c r="B638">
        <v>636</v>
      </c>
      <c r="C638" s="3" t="s">
        <v>637</v>
      </c>
      <c r="D638" s="3" t="s">
        <v>4746</v>
      </c>
      <c r="E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 s="22">
        <f t="shared" si="37"/>
        <v>42105.883819444447</v>
      </c>
      <c r="L638">
        <v>1430996150</v>
      </c>
      <c r="M638" s="22">
        <f t="shared" si="38"/>
        <v>42075.883819444447</v>
      </c>
      <c r="N638" s="22" t="s">
        <v>8907</v>
      </c>
      <c r="O638" s="24">
        <f t="shared" si="39"/>
        <v>2015</v>
      </c>
      <c r="P638" t="b">
        <v>0</v>
      </c>
      <c r="Q638">
        <v>1</v>
      </c>
      <c r="R638" t="b">
        <v>0</v>
      </c>
      <c r="S638" t="s">
        <v>8272</v>
      </c>
      <c r="T638" s="7">
        <f>F638/Q638</f>
        <v>4</v>
      </c>
      <c r="U638" t="s">
        <v>8317</v>
      </c>
      <c r="V638" t="s">
        <v>8318</v>
      </c>
    </row>
    <row r="639" spans="1:22" ht="43.2">
      <c r="A639" s="5">
        <f t="shared" si="36"/>
        <v>0</v>
      </c>
      <c r="B639">
        <v>637</v>
      </c>
      <c r="C639" s="3" t="s">
        <v>638</v>
      </c>
      <c r="D639" s="3" t="s">
        <v>4747</v>
      </c>
      <c r="E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 s="22">
        <f t="shared" si="37"/>
        <v>42161.240972222215</v>
      </c>
      <c r="L639">
        <v>1485558318</v>
      </c>
      <c r="M639" s="22">
        <f t="shared" si="38"/>
        <v>42131.247106481482</v>
      </c>
      <c r="N639" s="22" t="s">
        <v>8908</v>
      </c>
      <c r="O639" s="24">
        <f t="shared" si="39"/>
        <v>2015</v>
      </c>
      <c r="P639" t="b">
        <v>0</v>
      </c>
      <c r="Q639">
        <v>0</v>
      </c>
      <c r="R639" t="b">
        <v>0</v>
      </c>
      <c r="S639" t="s">
        <v>8272</v>
      </c>
      <c r="T639" s="7" t="e">
        <f>F639/Q639</f>
        <v>#DIV/0!</v>
      </c>
      <c r="U639" t="s">
        <v>8317</v>
      </c>
      <c r="V639" t="s">
        <v>8318</v>
      </c>
    </row>
    <row r="640" spans="1:22">
      <c r="A640" s="5">
        <f t="shared" si="36"/>
        <v>9.0000000000000006E-5</v>
      </c>
      <c r="B640">
        <v>638</v>
      </c>
      <c r="C640" s="3" t="s">
        <v>639</v>
      </c>
      <c r="D640" s="3" t="s">
        <v>4748</v>
      </c>
      <c r="E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 s="22">
        <f t="shared" si="37"/>
        <v>42791.75277777778</v>
      </c>
      <c r="L640">
        <v>1485267262</v>
      </c>
      <c r="M640" s="22">
        <f t="shared" si="38"/>
        <v>42762.75368055555</v>
      </c>
      <c r="N640" s="22" t="s">
        <v>8909</v>
      </c>
      <c r="O640" s="24">
        <f t="shared" si="39"/>
        <v>2017</v>
      </c>
      <c r="P640" t="b">
        <v>0</v>
      </c>
      <c r="Q640">
        <v>6</v>
      </c>
      <c r="R640" t="b">
        <v>0</v>
      </c>
      <c r="S640" t="s">
        <v>8272</v>
      </c>
      <c r="T640" s="7">
        <f>F640/Q640</f>
        <v>3</v>
      </c>
      <c r="U640" t="s">
        <v>8317</v>
      </c>
      <c r="V640" t="s">
        <v>8318</v>
      </c>
    </row>
    <row r="641" spans="1:22" ht="28.8">
      <c r="A641" s="5">
        <f t="shared" si="36"/>
        <v>9.9999999999999995E-7</v>
      </c>
      <c r="B641">
        <v>639</v>
      </c>
      <c r="C641" s="3" t="s">
        <v>640</v>
      </c>
      <c r="D641" s="3" t="s">
        <v>4749</v>
      </c>
      <c r="E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 s="22">
        <f t="shared" si="37"/>
        <v>42819.343310185184</v>
      </c>
      <c r="L641">
        <v>1408024795</v>
      </c>
      <c r="M641" s="22">
        <f t="shared" si="38"/>
        <v>42759.384976851848</v>
      </c>
      <c r="N641" s="22" t="s">
        <v>8622</v>
      </c>
      <c r="O641" s="24">
        <f t="shared" si="39"/>
        <v>2017</v>
      </c>
      <c r="P641" t="b">
        <v>0</v>
      </c>
      <c r="Q641">
        <v>1</v>
      </c>
      <c r="R641" t="b">
        <v>0</v>
      </c>
      <c r="S641" t="s">
        <v>8272</v>
      </c>
      <c r="T641" s="7">
        <f>F641/Q641</f>
        <v>1</v>
      </c>
      <c r="U641" t="s">
        <v>8317</v>
      </c>
      <c r="V641" t="s">
        <v>8318</v>
      </c>
    </row>
    <row r="642" spans="1:22" ht="43.2">
      <c r="A642" s="5">
        <f t="shared" si="36"/>
        <v>1.4428571428571428</v>
      </c>
      <c r="B642">
        <v>640</v>
      </c>
      <c r="C642" s="3" t="s">
        <v>641</v>
      </c>
      <c r="D642" s="3" t="s">
        <v>4750</v>
      </c>
      <c r="E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 s="22">
        <f t="shared" si="37"/>
        <v>41925.374942129631</v>
      </c>
      <c r="L642">
        <v>1478685915</v>
      </c>
      <c r="M642" s="22">
        <f t="shared" si="38"/>
        <v>41865.374942129631</v>
      </c>
      <c r="N642" s="22" t="s">
        <v>8910</v>
      </c>
      <c r="O642" s="24">
        <f t="shared" si="39"/>
        <v>2014</v>
      </c>
      <c r="P642" t="b">
        <v>0</v>
      </c>
      <c r="Q642">
        <v>2</v>
      </c>
      <c r="R642" t="b">
        <v>1</v>
      </c>
      <c r="S642" t="s">
        <v>8273</v>
      </c>
      <c r="T642" s="7">
        <f>F642/Q642</f>
        <v>50.5</v>
      </c>
      <c r="U642" t="s">
        <v>8317</v>
      </c>
      <c r="V642" t="s">
        <v>8319</v>
      </c>
    </row>
    <row r="643" spans="1:22" ht="43.2">
      <c r="A643" s="5">
        <f t="shared" ref="A643:A706" si="40">F643/E643</f>
        <v>1.1916249999999999</v>
      </c>
      <c r="B643">
        <v>641</v>
      </c>
      <c r="C643" s="3" t="s">
        <v>642</v>
      </c>
      <c r="D643" s="3" t="s">
        <v>4751</v>
      </c>
      <c r="E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 s="22">
        <f t="shared" ref="K643:K706" si="41">(J642/86400)+25569+(-5/24)</f>
        <v>42698.749999999993</v>
      </c>
      <c r="L643">
        <v>1436881248</v>
      </c>
      <c r="M643" s="22">
        <f t="shared" ref="M643:M706" si="42">(L642/86400)+25569+(-5/24)</f>
        <v>42683.211979166663</v>
      </c>
      <c r="N643" s="22" t="s">
        <v>8911</v>
      </c>
      <c r="O643" s="24">
        <f t="shared" si="39"/>
        <v>2016</v>
      </c>
      <c r="P643" t="b">
        <v>0</v>
      </c>
      <c r="Q643">
        <v>315</v>
      </c>
      <c r="R643" t="b">
        <v>1</v>
      </c>
      <c r="S643" t="s">
        <v>8273</v>
      </c>
      <c r="T643" s="7">
        <f>F643/Q643</f>
        <v>151.31746031746033</v>
      </c>
      <c r="U643" t="s">
        <v>8317</v>
      </c>
      <c r="V643" t="s">
        <v>8319</v>
      </c>
    </row>
    <row r="644" spans="1:22" ht="43.2">
      <c r="A644" s="5">
        <f t="shared" si="40"/>
        <v>14.604850000000001</v>
      </c>
      <c r="B644">
        <v>642</v>
      </c>
      <c r="C644" s="3" t="s">
        <v>643</v>
      </c>
      <c r="D644" s="3" t="s">
        <v>4752</v>
      </c>
      <c r="E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 s="22">
        <f t="shared" si="41"/>
        <v>42229.361666666664</v>
      </c>
      <c r="L644">
        <v>1436888274</v>
      </c>
      <c r="M644" s="22">
        <f t="shared" si="42"/>
        <v>42199.361666666664</v>
      </c>
      <c r="N644" s="22" t="s">
        <v>8912</v>
      </c>
      <c r="O644" s="24">
        <f t="shared" ref="O644:O707" si="43">YEAR(N644)</f>
        <v>2015</v>
      </c>
      <c r="P644" t="b">
        <v>0</v>
      </c>
      <c r="Q644">
        <v>2174</v>
      </c>
      <c r="R644" t="b">
        <v>1</v>
      </c>
      <c r="S644" t="s">
        <v>8273</v>
      </c>
      <c r="T644" s="7">
        <f>F644/Q644</f>
        <v>134.3592456301748</v>
      </c>
      <c r="U644" t="s">
        <v>8317</v>
      </c>
      <c r="V644" t="s">
        <v>8319</v>
      </c>
    </row>
    <row r="645" spans="1:22" ht="43.2">
      <c r="A645" s="5">
        <f t="shared" si="40"/>
        <v>1.0580799999999999</v>
      </c>
      <c r="B645">
        <v>643</v>
      </c>
      <c r="C645" s="3" t="s">
        <v>644</v>
      </c>
      <c r="D645" s="3" t="s">
        <v>4753</v>
      </c>
      <c r="E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 s="22">
        <f t="shared" si="41"/>
        <v>42235.442986111106</v>
      </c>
      <c r="L645">
        <v>1428333875</v>
      </c>
      <c r="M645" s="22">
        <f t="shared" si="42"/>
        <v>42199.442986111106</v>
      </c>
      <c r="N645" s="22" t="s">
        <v>8912</v>
      </c>
      <c r="O645" s="24">
        <f t="shared" si="43"/>
        <v>2015</v>
      </c>
      <c r="P645" t="b">
        <v>0</v>
      </c>
      <c r="Q645">
        <v>152</v>
      </c>
      <c r="R645" t="b">
        <v>1</v>
      </c>
      <c r="S645" t="s">
        <v>8273</v>
      </c>
      <c r="T645" s="7">
        <f>F645/Q645</f>
        <v>174.02631578947367</v>
      </c>
      <c r="U645" t="s">
        <v>8317</v>
      </c>
      <c r="V645" t="s">
        <v>8319</v>
      </c>
    </row>
    <row r="646" spans="1:22" ht="43.2">
      <c r="A646" s="5">
        <f t="shared" si="40"/>
        <v>3.0011791999999997</v>
      </c>
      <c r="B646">
        <v>644</v>
      </c>
      <c r="C646" s="3" t="s">
        <v>645</v>
      </c>
      <c r="D646" s="3" t="s">
        <v>4754</v>
      </c>
      <c r="E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 s="22">
        <f t="shared" si="41"/>
        <v>42155.43373842592</v>
      </c>
      <c r="L646">
        <v>1410883139</v>
      </c>
      <c r="M646" s="22">
        <f t="shared" si="42"/>
        <v>42100.43373842592</v>
      </c>
      <c r="N646" s="22" t="s">
        <v>8913</v>
      </c>
      <c r="O646" s="24">
        <f t="shared" si="43"/>
        <v>2015</v>
      </c>
      <c r="P646" t="b">
        <v>0</v>
      </c>
      <c r="Q646">
        <v>1021</v>
      </c>
      <c r="R646" t="b">
        <v>1</v>
      </c>
      <c r="S646" t="s">
        <v>8273</v>
      </c>
      <c r="T646" s="7">
        <f>F646/Q646</f>
        <v>73.486268364348675</v>
      </c>
      <c r="U646" t="s">
        <v>8317</v>
      </c>
      <c r="V646" t="s">
        <v>8319</v>
      </c>
    </row>
    <row r="647" spans="1:22" ht="28.8">
      <c r="A647" s="5">
        <f t="shared" si="40"/>
        <v>2.7869999999999999</v>
      </c>
      <c r="B647">
        <v>645</v>
      </c>
      <c r="C647" s="3" t="s">
        <v>646</v>
      </c>
      <c r="D647" s="3" t="s">
        <v>4755</v>
      </c>
      <c r="E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 s="22">
        <f t="shared" si="41"/>
        <v>41940.833333333328</v>
      </c>
      <c r="L647">
        <v>1468370274</v>
      </c>
      <c r="M647" s="22">
        <f t="shared" si="42"/>
        <v>41898.457627314812</v>
      </c>
      <c r="N647" s="22" t="s">
        <v>8914</v>
      </c>
      <c r="O647" s="24">
        <f t="shared" si="43"/>
        <v>2014</v>
      </c>
      <c r="P647" t="b">
        <v>0</v>
      </c>
      <c r="Q647">
        <v>237</v>
      </c>
      <c r="R647" t="b">
        <v>1</v>
      </c>
      <c r="S647" t="s">
        <v>8273</v>
      </c>
      <c r="T647" s="7">
        <f>F647/Q647</f>
        <v>23.518987341772153</v>
      </c>
      <c r="U647" t="s">
        <v>8317</v>
      </c>
      <c r="V647" t="s">
        <v>8319</v>
      </c>
    </row>
    <row r="648" spans="1:22" ht="43.2">
      <c r="A648" s="5">
        <f t="shared" si="40"/>
        <v>1.3187625000000001</v>
      </c>
      <c r="B648">
        <v>646</v>
      </c>
      <c r="C648" s="3" t="s">
        <v>647</v>
      </c>
      <c r="D648" s="3" t="s">
        <v>4756</v>
      </c>
      <c r="E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 s="22">
        <f t="shared" si="41"/>
        <v>42593.817986111106</v>
      </c>
      <c r="L648">
        <v>1405196867</v>
      </c>
      <c r="M648" s="22">
        <f t="shared" si="42"/>
        <v>42563.817986111106</v>
      </c>
      <c r="N648" s="22" t="s">
        <v>8374</v>
      </c>
      <c r="O648" s="24">
        <f t="shared" si="43"/>
        <v>2016</v>
      </c>
      <c r="P648" t="b">
        <v>0</v>
      </c>
      <c r="Q648">
        <v>27</v>
      </c>
      <c r="R648" t="b">
        <v>1</v>
      </c>
      <c r="S648" t="s">
        <v>8273</v>
      </c>
      <c r="T648" s="7">
        <f>F648/Q648</f>
        <v>39.074444444444445</v>
      </c>
      <c r="U648" t="s">
        <v>8317</v>
      </c>
      <c r="V648" t="s">
        <v>8319</v>
      </c>
    </row>
    <row r="649" spans="1:22" ht="43.2">
      <c r="A649" s="5">
        <f t="shared" si="40"/>
        <v>1.0705</v>
      </c>
      <c r="B649">
        <v>647</v>
      </c>
      <c r="C649" s="3" t="s">
        <v>648</v>
      </c>
      <c r="D649" s="3" t="s">
        <v>4757</v>
      </c>
      <c r="E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 s="22">
        <f t="shared" si="41"/>
        <v>41862.644293981481</v>
      </c>
      <c r="L649">
        <v>1455647149</v>
      </c>
      <c r="M649" s="22">
        <f t="shared" si="42"/>
        <v>41832.644293981481</v>
      </c>
      <c r="N649" s="22" t="s">
        <v>8915</v>
      </c>
      <c r="O649" s="24">
        <f t="shared" si="43"/>
        <v>2014</v>
      </c>
      <c r="P649" t="b">
        <v>0</v>
      </c>
      <c r="Q649">
        <v>17</v>
      </c>
      <c r="R649" t="b">
        <v>1</v>
      </c>
      <c r="S649" t="s">
        <v>8273</v>
      </c>
      <c r="T649" s="7">
        <f>F649/Q649</f>
        <v>125.94117647058823</v>
      </c>
      <c r="U649" t="s">
        <v>8317</v>
      </c>
      <c r="V649" t="s">
        <v>8319</v>
      </c>
    </row>
    <row r="650" spans="1:22" ht="28.8">
      <c r="A650" s="5">
        <f t="shared" si="40"/>
        <v>1.2682285714285715</v>
      </c>
      <c r="B650">
        <v>648</v>
      </c>
      <c r="C650" s="3" t="s">
        <v>649</v>
      </c>
      <c r="D650" s="3" t="s">
        <v>4758</v>
      </c>
      <c r="E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 s="22">
        <f t="shared" si="41"/>
        <v>42446.517928240741</v>
      </c>
      <c r="L650">
        <v>1410280708</v>
      </c>
      <c r="M650" s="22">
        <f t="shared" si="42"/>
        <v>42416.559594907405</v>
      </c>
      <c r="N650" s="22" t="s">
        <v>8563</v>
      </c>
      <c r="O650" s="24">
        <f t="shared" si="43"/>
        <v>2016</v>
      </c>
      <c r="P650" t="b">
        <v>0</v>
      </c>
      <c r="Q650">
        <v>27</v>
      </c>
      <c r="R650" t="b">
        <v>1</v>
      </c>
      <c r="S650" t="s">
        <v>8273</v>
      </c>
      <c r="T650" s="7">
        <f>F650/Q650</f>
        <v>1644</v>
      </c>
      <c r="U650" t="s">
        <v>8317</v>
      </c>
      <c r="V650" t="s">
        <v>8319</v>
      </c>
    </row>
    <row r="651" spans="1:22" ht="43.2">
      <c r="A651" s="5">
        <f t="shared" si="40"/>
        <v>1.3996</v>
      </c>
      <c r="B651">
        <v>649</v>
      </c>
      <c r="C651" s="3" t="s">
        <v>650</v>
      </c>
      <c r="D651" s="3" t="s">
        <v>4759</v>
      </c>
      <c r="E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 s="22">
        <f t="shared" si="41"/>
        <v>41926.485046296293</v>
      </c>
      <c r="L651">
        <v>1409090013</v>
      </c>
      <c r="M651" s="22">
        <f t="shared" si="42"/>
        <v>41891.485046296293</v>
      </c>
      <c r="N651" s="22" t="s">
        <v>8916</v>
      </c>
      <c r="O651" s="24">
        <f t="shared" si="43"/>
        <v>2014</v>
      </c>
      <c r="P651" t="b">
        <v>0</v>
      </c>
      <c r="Q651">
        <v>82</v>
      </c>
      <c r="R651" t="b">
        <v>1</v>
      </c>
      <c r="S651" t="s">
        <v>8273</v>
      </c>
      <c r="T651" s="7">
        <f>F651/Q651</f>
        <v>42.670731707317074</v>
      </c>
      <c r="U651" t="s">
        <v>8317</v>
      </c>
      <c r="V651" t="s">
        <v>8319</v>
      </c>
    </row>
    <row r="652" spans="1:22" ht="43.2">
      <c r="A652" s="5">
        <f t="shared" si="40"/>
        <v>1.1240000000000001</v>
      </c>
      <c r="B652">
        <v>650</v>
      </c>
      <c r="C652" s="3" t="s">
        <v>651</v>
      </c>
      <c r="D652" s="3" t="s">
        <v>4760</v>
      </c>
      <c r="E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 s="22">
        <f t="shared" si="41"/>
        <v>41898.703854166662</v>
      </c>
      <c r="L652">
        <v>1413766384</v>
      </c>
      <c r="M652" s="22">
        <f t="shared" si="42"/>
        <v>41877.703854166662</v>
      </c>
      <c r="N652" s="22" t="s">
        <v>8917</v>
      </c>
      <c r="O652" s="24">
        <f t="shared" si="43"/>
        <v>2014</v>
      </c>
      <c r="P652" t="b">
        <v>0</v>
      </c>
      <c r="Q652">
        <v>48</v>
      </c>
      <c r="R652" t="b">
        <v>1</v>
      </c>
      <c r="S652" t="s">
        <v>8273</v>
      </c>
      <c r="T652" s="7">
        <f>F652/Q652</f>
        <v>35.125</v>
      </c>
      <c r="U652" t="s">
        <v>8317</v>
      </c>
      <c r="V652" t="s">
        <v>8319</v>
      </c>
    </row>
    <row r="653" spans="1:22" ht="43.2">
      <c r="A653" s="5">
        <f t="shared" si="40"/>
        <v>1.00528</v>
      </c>
      <c r="B653">
        <v>651</v>
      </c>
      <c r="C653" s="3" t="s">
        <v>652</v>
      </c>
      <c r="D653" s="3" t="s">
        <v>4761</v>
      </c>
      <c r="E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 s="22">
        <f t="shared" si="41"/>
        <v>41991.870185185187</v>
      </c>
      <c r="L653">
        <v>1415838311</v>
      </c>
      <c r="M653" s="22">
        <f t="shared" si="42"/>
        <v>41931.828518518516</v>
      </c>
      <c r="N653" s="22" t="s">
        <v>8918</v>
      </c>
      <c r="O653" s="24">
        <f t="shared" si="43"/>
        <v>2014</v>
      </c>
      <c r="P653" t="b">
        <v>0</v>
      </c>
      <c r="Q653">
        <v>105</v>
      </c>
      <c r="R653" t="b">
        <v>1</v>
      </c>
      <c r="S653" t="s">
        <v>8273</v>
      </c>
      <c r="T653" s="7">
        <f>F653/Q653</f>
        <v>239.35238095238094</v>
      </c>
      <c r="U653" t="s">
        <v>8317</v>
      </c>
      <c r="V653" t="s">
        <v>8319</v>
      </c>
    </row>
    <row r="654" spans="1:22" ht="57.6">
      <c r="A654" s="5">
        <f t="shared" si="40"/>
        <v>1.0046666666666666</v>
      </c>
      <c r="B654">
        <v>652</v>
      </c>
      <c r="C654" s="3" t="s">
        <v>653</v>
      </c>
      <c r="D654" s="3" t="s">
        <v>4762</v>
      </c>
      <c r="E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 s="22">
        <f t="shared" si="41"/>
        <v>41985.809155092589</v>
      </c>
      <c r="L654">
        <v>1478018050</v>
      </c>
      <c r="M654" s="22">
        <f t="shared" si="42"/>
        <v>41955.809155092589</v>
      </c>
      <c r="N654" s="22" t="s">
        <v>8919</v>
      </c>
      <c r="O654" s="24">
        <f t="shared" si="43"/>
        <v>2014</v>
      </c>
      <c r="P654" t="b">
        <v>0</v>
      </c>
      <c r="Q654">
        <v>28</v>
      </c>
      <c r="R654" t="b">
        <v>1</v>
      </c>
      <c r="S654" t="s">
        <v>8273</v>
      </c>
      <c r="T654" s="7">
        <f>F654/Q654</f>
        <v>107.64285714285714</v>
      </c>
      <c r="U654" t="s">
        <v>8317</v>
      </c>
      <c r="V654" t="s">
        <v>8319</v>
      </c>
    </row>
    <row r="655" spans="1:22" ht="57.6">
      <c r="A655" s="5">
        <f t="shared" si="40"/>
        <v>1.4144600000000001</v>
      </c>
      <c r="B655">
        <v>653</v>
      </c>
      <c r="C655" s="3" t="s">
        <v>654</v>
      </c>
      <c r="D655" s="3" t="s">
        <v>4763</v>
      </c>
      <c r="E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 s="22">
        <f t="shared" si="41"/>
        <v>42705.523726851847</v>
      </c>
      <c r="L655">
        <v>1436885440</v>
      </c>
      <c r="M655" s="22">
        <f t="shared" si="42"/>
        <v>42675.482060185182</v>
      </c>
      <c r="N655" s="22" t="s">
        <v>8832</v>
      </c>
      <c r="O655" s="24">
        <f t="shared" si="43"/>
        <v>2016</v>
      </c>
      <c r="P655" t="b">
        <v>0</v>
      </c>
      <c r="Q655">
        <v>1107</v>
      </c>
      <c r="R655" t="b">
        <v>1</v>
      </c>
      <c r="S655" t="s">
        <v>8273</v>
      </c>
      <c r="T655" s="7">
        <f>F655/Q655</f>
        <v>95.830623306233065</v>
      </c>
      <c r="U655" t="s">
        <v>8317</v>
      </c>
      <c r="V655" t="s">
        <v>8319</v>
      </c>
    </row>
    <row r="656" spans="1:22" ht="43.2">
      <c r="A656" s="5">
        <f t="shared" si="40"/>
        <v>2.6729166666666666</v>
      </c>
      <c r="B656">
        <v>654</v>
      </c>
      <c r="C656" s="3" t="s">
        <v>655</v>
      </c>
      <c r="D656" s="3" t="s">
        <v>4764</v>
      </c>
      <c r="E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 s="22">
        <f t="shared" si="41"/>
        <v>42236.410185185181</v>
      </c>
      <c r="L656">
        <v>1433804313</v>
      </c>
      <c r="M656" s="22">
        <f t="shared" si="42"/>
        <v>42199.410185185181</v>
      </c>
      <c r="N656" s="22" t="s">
        <v>8912</v>
      </c>
      <c r="O656" s="24">
        <f t="shared" si="43"/>
        <v>2015</v>
      </c>
      <c r="P656" t="b">
        <v>0</v>
      </c>
      <c r="Q656">
        <v>1013</v>
      </c>
      <c r="R656" t="b">
        <v>1</v>
      </c>
      <c r="S656" t="s">
        <v>8273</v>
      </c>
      <c r="T656" s="7">
        <f>F656/Q656</f>
        <v>31.663376110562684</v>
      </c>
      <c r="U656" t="s">
        <v>8317</v>
      </c>
      <c r="V656" t="s">
        <v>8319</v>
      </c>
    </row>
    <row r="657" spans="1:22" ht="43.2">
      <c r="A657" s="5">
        <f t="shared" si="40"/>
        <v>1.4688749999999999</v>
      </c>
      <c r="B657">
        <v>655</v>
      </c>
      <c r="C657" s="3" t="s">
        <v>656</v>
      </c>
      <c r="D657" s="3" t="s">
        <v>4765</v>
      </c>
      <c r="E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 s="22">
        <f t="shared" si="41"/>
        <v>42193.748993055553</v>
      </c>
      <c r="L657">
        <v>1423609112</v>
      </c>
      <c r="M657" s="22">
        <f t="shared" si="42"/>
        <v>42163.748993055553</v>
      </c>
      <c r="N657" s="22" t="s">
        <v>8692</v>
      </c>
      <c r="O657" s="24">
        <f t="shared" si="43"/>
        <v>2015</v>
      </c>
      <c r="P657" t="b">
        <v>0</v>
      </c>
      <c r="Q657">
        <v>274</v>
      </c>
      <c r="R657" t="b">
        <v>1</v>
      </c>
      <c r="S657" t="s">
        <v>8273</v>
      </c>
      <c r="T657" s="7">
        <f>F657/Q657</f>
        <v>42.886861313868614</v>
      </c>
      <c r="U657" t="s">
        <v>8317</v>
      </c>
      <c r="V657" t="s">
        <v>8319</v>
      </c>
    </row>
    <row r="658" spans="1:22" ht="43.2">
      <c r="A658" s="5">
        <f t="shared" si="40"/>
        <v>2.1356000000000002</v>
      </c>
      <c r="B658">
        <v>656</v>
      </c>
      <c r="C658" s="3" t="s">
        <v>657</v>
      </c>
      <c r="D658" s="3" t="s">
        <v>4766</v>
      </c>
      <c r="E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 s="22">
        <f t="shared" si="41"/>
        <v>42075.707314814812</v>
      </c>
      <c r="L658">
        <v>1455736719</v>
      </c>
      <c r="M658" s="22">
        <f t="shared" si="42"/>
        <v>42045.748981481483</v>
      </c>
      <c r="N658" s="22" t="s">
        <v>8920</v>
      </c>
      <c r="O658" s="24">
        <f t="shared" si="43"/>
        <v>2015</v>
      </c>
      <c r="P658" t="b">
        <v>0</v>
      </c>
      <c r="Q658">
        <v>87</v>
      </c>
      <c r="R658" t="b">
        <v>1</v>
      </c>
      <c r="S658" t="s">
        <v>8273</v>
      </c>
      <c r="T658" s="7">
        <f>F658/Q658</f>
        <v>122.73563218390805</v>
      </c>
      <c r="U658" t="s">
        <v>8317</v>
      </c>
      <c r="V658" t="s">
        <v>8319</v>
      </c>
    </row>
    <row r="659" spans="1:22" ht="43.2">
      <c r="A659" s="5">
        <f t="shared" si="40"/>
        <v>1.2569999999999999</v>
      </c>
      <c r="B659">
        <v>657</v>
      </c>
      <c r="C659" s="3" t="s">
        <v>658</v>
      </c>
      <c r="D659" s="3" t="s">
        <v>4767</v>
      </c>
      <c r="E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 s="22">
        <f t="shared" si="41"/>
        <v>42477.554618055554</v>
      </c>
      <c r="L659">
        <v>1448309872</v>
      </c>
      <c r="M659" s="22">
        <f t="shared" si="42"/>
        <v>42417.596284722218</v>
      </c>
      <c r="N659" s="22" t="s">
        <v>8720</v>
      </c>
      <c r="O659" s="24">
        <f t="shared" si="43"/>
        <v>2016</v>
      </c>
      <c r="P659" t="b">
        <v>0</v>
      </c>
      <c r="Q659">
        <v>99</v>
      </c>
      <c r="R659" t="b">
        <v>1</v>
      </c>
      <c r="S659" t="s">
        <v>8273</v>
      </c>
      <c r="T659" s="7">
        <f>F659/Q659</f>
        <v>190.45454545454547</v>
      </c>
      <c r="U659" t="s">
        <v>8317</v>
      </c>
      <c r="V659" t="s">
        <v>8319</v>
      </c>
    </row>
    <row r="660" spans="1:22" ht="43.2">
      <c r="A660" s="5">
        <f t="shared" si="40"/>
        <v>1.0446206037108834</v>
      </c>
      <c r="B660">
        <v>658</v>
      </c>
      <c r="C660" s="3" t="s">
        <v>659</v>
      </c>
      <c r="D660" s="3" t="s">
        <v>4768</v>
      </c>
      <c r="E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 s="22">
        <f t="shared" si="41"/>
        <v>42361.637407407405</v>
      </c>
      <c r="L660">
        <v>1435117889</v>
      </c>
      <c r="M660" s="22">
        <f t="shared" si="42"/>
        <v>42331.637407407405</v>
      </c>
      <c r="N660" s="22" t="s">
        <v>8659</v>
      </c>
      <c r="O660" s="24">
        <f t="shared" si="43"/>
        <v>2015</v>
      </c>
      <c r="P660" t="b">
        <v>0</v>
      </c>
      <c r="Q660">
        <v>276</v>
      </c>
      <c r="R660" t="b">
        <v>1</v>
      </c>
      <c r="S660" t="s">
        <v>8273</v>
      </c>
      <c r="T660" s="7">
        <f>F660/Q660</f>
        <v>109.33695652173913</v>
      </c>
      <c r="U660" t="s">
        <v>8317</v>
      </c>
      <c r="V660" t="s">
        <v>8319</v>
      </c>
    </row>
    <row r="661" spans="1:22">
      <c r="A661" s="5">
        <f t="shared" si="40"/>
        <v>1.0056666666666667</v>
      </c>
      <c r="B661">
        <v>659</v>
      </c>
      <c r="C661" s="3" t="s">
        <v>660</v>
      </c>
      <c r="D661" s="3" t="s">
        <v>4769</v>
      </c>
      <c r="E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 s="22">
        <f t="shared" si="41"/>
        <v>42211.541666666664</v>
      </c>
      <c r="L661">
        <v>1437747295</v>
      </c>
      <c r="M661" s="22">
        <f t="shared" si="42"/>
        <v>42178.952418981477</v>
      </c>
      <c r="N661" s="22" t="s">
        <v>8737</v>
      </c>
      <c r="O661" s="24">
        <f t="shared" si="43"/>
        <v>2015</v>
      </c>
      <c r="P661" t="b">
        <v>0</v>
      </c>
      <c r="Q661">
        <v>21</v>
      </c>
      <c r="R661" t="b">
        <v>1</v>
      </c>
      <c r="S661" t="s">
        <v>8273</v>
      </c>
      <c r="T661" s="7">
        <f>F661/Q661</f>
        <v>143.66666666666666</v>
      </c>
      <c r="U661" t="s">
        <v>8317</v>
      </c>
      <c r="V661" t="s">
        <v>8319</v>
      </c>
    </row>
    <row r="662" spans="1:22" ht="43.2">
      <c r="A662" s="5">
        <f t="shared" si="40"/>
        <v>3.058E-2</v>
      </c>
      <c r="B662">
        <v>660</v>
      </c>
      <c r="C662" s="3" t="s">
        <v>661</v>
      </c>
      <c r="D662" s="3" t="s">
        <v>4770</v>
      </c>
      <c r="E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 s="22">
        <f t="shared" si="41"/>
        <v>42239.385358796295</v>
      </c>
      <c r="L662">
        <v>1412963279</v>
      </c>
      <c r="M662" s="22">
        <f t="shared" si="42"/>
        <v>42209.385358796295</v>
      </c>
      <c r="N662" s="22" t="s">
        <v>8921</v>
      </c>
      <c r="O662" s="24">
        <f t="shared" si="43"/>
        <v>2015</v>
      </c>
      <c r="P662" t="b">
        <v>0</v>
      </c>
      <c r="Q662">
        <v>18</v>
      </c>
      <c r="R662" t="b">
        <v>0</v>
      </c>
      <c r="S662" t="s">
        <v>8273</v>
      </c>
      <c r="T662" s="7">
        <f>F662/Q662</f>
        <v>84.944444444444443</v>
      </c>
      <c r="U662" t="s">
        <v>8317</v>
      </c>
      <c r="V662" t="s">
        <v>8319</v>
      </c>
    </row>
    <row r="663" spans="1:22" ht="43.2">
      <c r="A663" s="5">
        <f t="shared" si="40"/>
        <v>9.4999999999999998E-3</v>
      </c>
      <c r="B663">
        <v>661</v>
      </c>
      <c r="C663" s="3" t="s">
        <v>662</v>
      </c>
      <c r="D663" s="3" t="s">
        <v>4771</v>
      </c>
      <c r="E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 s="22">
        <f t="shared" si="41"/>
        <v>41952.57498842592</v>
      </c>
      <c r="L663">
        <v>1474644559</v>
      </c>
      <c r="M663" s="22">
        <f t="shared" si="42"/>
        <v>41922.533321759256</v>
      </c>
      <c r="N663" s="22" t="s">
        <v>8922</v>
      </c>
      <c r="O663" s="24">
        <f t="shared" si="43"/>
        <v>2014</v>
      </c>
      <c r="P663" t="b">
        <v>0</v>
      </c>
      <c r="Q663">
        <v>9</v>
      </c>
      <c r="R663" t="b">
        <v>0</v>
      </c>
      <c r="S663" t="s">
        <v>8273</v>
      </c>
      <c r="T663" s="7">
        <f>F663/Q663</f>
        <v>10.555555555555555</v>
      </c>
      <c r="U663" t="s">
        <v>8317</v>
      </c>
      <c r="V663" t="s">
        <v>8319</v>
      </c>
    </row>
    <row r="664" spans="1:22" ht="43.2">
      <c r="A664" s="5">
        <f t="shared" si="40"/>
        <v>4.0000000000000001E-3</v>
      </c>
      <c r="B664">
        <v>662</v>
      </c>
      <c r="C664" s="3" t="s">
        <v>663</v>
      </c>
      <c r="D664" s="3" t="s">
        <v>4772</v>
      </c>
      <c r="E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 s="22">
        <f t="shared" si="41"/>
        <v>42666.437025462961</v>
      </c>
      <c r="L664">
        <v>1418812247</v>
      </c>
      <c r="M664" s="22">
        <f t="shared" si="42"/>
        <v>42636.437025462961</v>
      </c>
      <c r="N664" s="22" t="s">
        <v>8923</v>
      </c>
      <c r="O664" s="24">
        <f t="shared" si="43"/>
        <v>2016</v>
      </c>
      <c r="P664" t="b">
        <v>0</v>
      </c>
      <c r="Q664">
        <v>4</v>
      </c>
      <c r="R664" t="b">
        <v>0</v>
      </c>
      <c r="S664" t="s">
        <v>8273</v>
      </c>
      <c r="T664" s="7">
        <f>F664/Q664</f>
        <v>39</v>
      </c>
      <c r="U664" t="s">
        <v>8317</v>
      </c>
      <c r="V664" t="s">
        <v>8319</v>
      </c>
    </row>
    <row r="665" spans="1:22" ht="43.2">
      <c r="A665" s="5">
        <f t="shared" si="40"/>
        <v>3.5000000000000001E-3</v>
      </c>
      <c r="B665">
        <v>663</v>
      </c>
      <c r="C665" s="3" t="s">
        <v>664</v>
      </c>
      <c r="D665" s="3" t="s">
        <v>4773</v>
      </c>
      <c r="E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 s="22">
        <f t="shared" si="41"/>
        <v>42020.229710648149</v>
      </c>
      <c r="L665">
        <v>1434658456</v>
      </c>
      <c r="M665" s="22">
        <f t="shared" si="42"/>
        <v>41990.229710648149</v>
      </c>
      <c r="N665" s="22" t="s">
        <v>8924</v>
      </c>
      <c r="O665" s="24">
        <f t="shared" si="43"/>
        <v>2014</v>
      </c>
      <c r="P665" t="b">
        <v>0</v>
      </c>
      <c r="Q665">
        <v>7</v>
      </c>
      <c r="R665" t="b">
        <v>0</v>
      </c>
      <c r="S665" t="s">
        <v>8273</v>
      </c>
      <c r="T665" s="7">
        <f>F665/Q665</f>
        <v>100</v>
      </c>
      <c r="U665" t="s">
        <v>8317</v>
      </c>
      <c r="V665" t="s">
        <v>8319</v>
      </c>
    </row>
    <row r="666" spans="1:22" ht="43.2">
      <c r="A666" s="5">
        <f t="shared" si="40"/>
        <v>7.5333333333333335E-2</v>
      </c>
      <c r="B666">
        <v>664</v>
      </c>
      <c r="C666" s="3" t="s">
        <v>665</v>
      </c>
      <c r="D666" s="3" t="s">
        <v>4774</v>
      </c>
      <c r="E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 s="22">
        <f t="shared" si="41"/>
        <v>42203.634907407402</v>
      </c>
      <c r="L666">
        <v>1426348775</v>
      </c>
      <c r="M666" s="22">
        <f t="shared" si="42"/>
        <v>42173.634907407402</v>
      </c>
      <c r="N666" s="22" t="s">
        <v>8845</v>
      </c>
      <c r="O666" s="24">
        <f t="shared" si="43"/>
        <v>2015</v>
      </c>
      <c r="P666" t="b">
        <v>0</v>
      </c>
      <c r="Q666">
        <v>29</v>
      </c>
      <c r="R666" t="b">
        <v>0</v>
      </c>
      <c r="S666" t="s">
        <v>8273</v>
      </c>
      <c r="T666" s="7">
        <f>F666/Q666</f>
        <v>31.172413793103448</v>
      </c>
      <c r="U666" t="s">
        <v>8317</v>
      </c>
      <c r="V666" t="s">
        <v>8319</v>
      </c>
    </row>
    <row r="667" spans="1:22" ht="43.2">
      <c r="A667" s="5">
        <f t="shared" si="40"/>
        <v>0.18640000000000001</v>
      </c>
      <c r="B667">
        <v>665</v>
      </c>
      <c r="C667" s="3" t="s">
        <v>666</v>
      </c>
      <c r="D667" s="3" t="s">
        <v>4775</v>
      </c>
      <c r="E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 s="22">
        <f t="shared" si="41"/>
        <v>42107.458043981482</v>
      </c>
      <c r="L667">
        <v>1479143061</v>
      </c>
      <c r="M667" s="22">
        <f t="shared" si="42"/>
        <v>42077.458043981482</v>
      </c>
      <c r="N667" s="22" t="s">
        <v>8925</v>
      </c>
      <c r="O667" s="24">
        <f t="shared" si="43"/>
        <v>2015</v>
      </c>
      <c r="P667" t="b">
        <v>0</v>
      </c>
      <c r="Q667">
        <v>12</v>
      </c>
      <c r="R667" t="b">
        <v>0</v>
      </c>
      <c r="S667" t="s">
        <v>8273</v>
      </c>
      <c r="T667" s="7">
        <f>F667/Q667</f>
        <v>155.33333333333334</v>
      </c>
      <c r="U667" t="s">
        <v>8317</v>
      </c>
      <c r="V667" t="s">
        <v>8319</v>
      </c>
    </row>
    <row r="668" spans="1:22" ht="43.2">
      <c r="A668" s="5">
        <f t="shared" si="40"/>
        <v>4.0000000000000003E-5</v>
      </c>
      <c r="B668">
        <v>666</v>
      </c>
      <c r="C668" s="3" t="s">
        <v>667</v>
      </c>
      <c r="D668" s="3" t="s">
        <v>4776</v>
      </c>
      <c r="E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 s="22">
        <f t="shared" si="41"/>
        <v>42748.503020833326</v>
      </c>
      <c r="L668">
        <v>1405713498</v>
      </c>
      <c r="M668" s="22">
        <f t="shared" si="42"/>
        <v>42688.503020833326</v>
      </c>
      <c r="N668" s="22" t="s">
        <v>8664</v>
      </c>
      <c r="O668" s="24">
        <f t="shared" si="43"/>
        <v>2016</v>
      </c>
      <c r="P668" t="b">
        <v>0</v>
      </c>
      <c r="Q668">
        <v>4</v>
      </c>
      <c r="R668" t="b">
        <v>0</v>
      </c>
      <c r="S668" t="s">
        <v>8273</v>
      </c>
      <c r="T668" s="7">
        <f>F668/Q668</f>
        <v>2</v>
      </c>
      <c r="U668" t="s">
        <v>8317</v>
      </c>
      <c r="V668" t="s">
        <v>8319</v>
      </c>
    </row>
    <row r="669" spans="1:22" ht="43.2">
      <c r="A669" s="5">
        <f t="shared" si="40"/>
        <v>0.1002</v>
      </c>
      <c r="B669">
        <v>667</v>
      </c>
      <c r="C669" s="3" t="s">
        <v>668</v>
      </c>
      <c r="D669" s="3" t="s">
        <v>4777</v>
      </c>
      <c r="E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 s="22">
        <f t="shared" si="41"/>
        <v>41868.623819444438</v>
      </c>
      <c r="L669">
        <v>1474275463</v>
      </c>
      <c r="M669" s="22">
        <f t="shared" si="42"/>
        <v>41838.623819444438</v>
      </c>
      <c r="N669" s="22" t="s">
        <v>8926</v>
      </c>
      <c r="O669" s="24">
        <f t="shared" si="43"/>
        <v>2014</v>
      </c>
      <c r="P669" t="b">
        <v>0</v>
      </c>
      <c r="Q669">
        <v>28</v>
      </c>
      <c r="R669" t="b">
        <v>0</v>
      </c>
      <c r="S669" t="s">
        <v>8273</v>
      </c>
      <c r="T669" s="7">
        <f>F669/Q669</f>
        <v>178.92857142857142</v>
      </c>
      <c r="U669" t="s">
        <v>8317</v>
      </c>
      <c r="V669" t="s">
        <v>8319</v>
      </c>
    </row>
    <row r="670" spans="1:22" ht="43.2">
      <c r="A670" s="5">
        <f t="shared" si="40"/>
        <v>4.5600000000000002E-2</v>
      </c>
      <c r="B670">
        <v>668</v>
      </c>
      <c r="C670" s="3" t="s">
        <v>669</v>
      </c>
      <c r="D670" s="3" t="s">
        <v>4778</v>
      </c>
      <c r="E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 s="22">
        <f t="shared" si="41"/>
        <v>42672.165081018517</v>
      </c>
      <c r="L670">
        <v>1427486222</v>
      </c>
      <c r="M670" s="22">
        <f t="shared" si="42"/>
        <v>42632.165081018517</v>
      </c>
      <c r="N670" s="22" t="s">
        <v>8863</v>
      </c>
      <c r="O670" s="24">
        <f t="shared" si="43"/>
        <v>2016</v>
      </c>
      <c r="P670" t="b">
        <v>0</v>
      </c>
      <c r="Q670">
        <v>25</v>
      </c>
      <c r="R670" t="b">
        <v>0</v>
      </c>
      <c r="S670" t="s">
        <v>8273</v>
      </c>
      <c r="T670" s="7">
        <f>F670/Q670</f>
        <v>27.36</v>
      </c>
      <c r="U670" t="s">
        <v>8317</v>
      </c>
      <c r="V670" t="s">
        <v>8319</v>
      </c>
    </row>
    <row r="671" spans="1:22" ht="57.6">
      <c r="A671" s="5">
        <f t="shared" si="40"/>
        <v>0.21507499999999999</v>
      </c>
      <c r="B671">
        <v>669</v>
      </c>
      <c r="C671" s="3" t="s">
        <v>670</v>
      </c>
      <c r="D671" s="3" t="s">
        <v>4779</v>
      </c>
      <c r="E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 s="22">
        <f t="shared" si="41"/>
        <v>42135.622939814813</v>
      </c>
      <c r="L671">
        <v>1465225258</v>
      </c>
      <c r="M671" s="22">
        <f t="shared" si="42"/>
        <v>42090.622939814813</v>
      </c>
      <c r="N671" s="22" t="s">
        <v>8927</v>
      </c>
      <c r="O671" s="24">
        <f t="shared" si="43"/>
        <v>2015</v>
      </c>
      <c r="P671" t="b">
        <v>0</v>
      </c>
      <c r="Q671">
        <v>28</v>
      </c>
      <c r="R671" t="b">
        <v>0</v>
      </c>
      <c r="S671" t="s">
        <v>8273</v>
      </c>
      <c r="T671" s="7">
        <f>F671/Q671</f>
        <v>1536.25</v>
      </c>
      <c r="U671" t="s">
        <v>8317</v>
      </c>
      <c r="V671" t="s">
        <v>8319</v>
      </c>
    </row>
    <row r="672" spans="1:22" ht="57.6">
      <c r="A672" s="5">
        <f t="shared" si="40"/>
        <v>0.29276666666666668</v>
      </c>
      <c r="B672">
        <v>670</v>
      </c>
      <c r="C672" s="3" t="s">
        <v>671</v>
      </c>
      <c r="D672" s="3" t="s">
        <v>4780</v>
      </c>
      <c r="E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 s="22">
        <f t="shared" si="41"/>
        <v>42557.417337962957</v>
      </c>
      <c r="L672">
        <v>1463418120</v>
      </c>
      <c r="M672" s="22">
        <f t="shared" si="42"/>
        <v>42527.417337962957</v>
      </c>
      <c r="N672" s="22" t="s">
        <v>8546</v>
      </c>
      <c r="O672" s="24">
        <f t="shared" si="43"/>
        <v>2016</v>
      </c>
      <c r="P672" t="b">
        <v>0</v>
      </c>
      <c r="Q672">
        <v>310</v>
      </c>
      <c r="R672" t="b">
        <v>0</v>
      </c>
      <c r="S672" t="s">
        <v>8273</v>
      </c>
      <c r="T672" s="7">
        <f>F672/Q672</f>
        <v>84.99677419354839</v>
      </c>
      <c r="U672" t="s">
        <v>8317</v>
      </c>
      <c r="V672" t="s">
        <v>8319</v>
      </c>
    </row>
    <row r="673" spans="1:22" ht="57.6">
      <c r="A673" s="5">
        <f t="shared" si="40"/>
        <v>0.39426666666666665</v>
      </c>
      <c r="B673">
        <v>671</v>
      </c>
      <c r="C673" s="3" t="s">
        <v>672</v>
      </c>
      <c r="D673" s="3" t="s">
        <v>4781</v>
      </c>
      <c r="E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 s="22">
        <f t="shared" si="41"/>
        <v>42540.131944444445</v>
      </c>
      <c r="L673">
        <v>1418315852</v>
      </c>
      <c r="M673" s="22">
        <f t="shared" si="42"/>
        <v>42506.501388888886</v>
      </c>
      <c r="N673" s="22" t="s">
        <v>8928</v>
      </c>
      <c r="O673" s="24">
        <f t="shared" si="43"/>
        <v>2016</v>
      </c>
      <c r="P673" t="b">
        <v>0</v>
      </c>
      <c r="Q673">
        <v>15</v>
      </c>
      <c r="R673" t="b">
        <v>0</v>
      </c>
      <c r="S673" t="s">
        <v>8273</v>
      </c>
      <c r="T673" s="7">
        <f>F673/Q673</f>
        <v>788.5333333333333</v>
      </c>
      <c r="U673" t="s">
        <v>8317</v>
      </c>
      <c r="V673" t="s">
        <v>8319</v>
      </c>
    </row>
    <row r="674" spans="1:22" ht="43.2">
      <c r="A674" s="5">
        <f t="shared" si="40"/>
        <v>0.21628</v>
      </c>
      <c r="B674">
        <v>672</v>
      </c>
      <c r="C674" s="3" t="s">
        <v>673</v>
      </c>
      <c r="D674" s="3" t="s">
        <v>4782</v>
      </c>
      <c r="E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 s="22">
        <f t="shared" si="41"/>
        <v>42017.958333333336</v>
      </c>
      <c r="L674">
        <v>1417410964</v>
      </c>
      <c r="M674" s="22">
        <f t="shared" si="42"/>
        <v>41984.484398148146</v>
      </c>
      <c r="N674" s="22" t="s">
        <v>8929</v>
      </c>
      <c r="O674" s="24">
        <f t="shared" si="43"/>
        <v>2014</v>
      </c>
      <c r="P674" t="b">
        <v>0</v>
      </c>
      <c r="Q674">
        <v>215</v>
      </c>
      <c r="R674" t="b">
        <v>0</v>
      </c>
      <c r="S674" t="s">
        <v>8273</v>
      </c>
      <c r="T674" s="7">
        <f>F674/Q674</f>
        <v>50.29767441860465</v>
      </c>
      <c r="U674" t="s">
        <v>8317</v>
      </c>
      <c r="V674" t="s">
        <v>8319</v>
      </c>
    </row>
    <row r="675" spans="1:22" ht="57.6">
      <c r="A675" s="5">
        <f t="shared" si="40"/>
        <v>2.0500000000000002E-3</v>
      </c>
      <c r="B675">
        <v>673</v>
      </c>
      <c r="C675" s="3" t="s">
        <v>674</v>
      </c>
      <c r="D675" s="3" t="s">
        <v>4783</v>
      </c>
      <c r="E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 s="22">
        <f t="shared" si="41"/>
        <v>42004.999305555553</v>
      </c>
      <c r="L675">
        <v>1405714217</v>
      </c>
      <c r="M675" s="22">
        <f t="shared" si="42"/>
        <v>41974.011157407404</v>
      </c>
      <c r="N675" s="22" t="s">
        <v>8930</v>
      </c>
      <c r="O675" s="24">
        <f t="shared" si="43"/>
        <v>2014</v>
      </c>
      <c r="P675" t="b">
        <v>0</v>
      </c>
      <c r="Q675">
        <v>3</v>
      </c>
      <c r="R675" t="b">
        <v>0</v>
      </c>
      <c r="S675" t="s">
        <v>8273</v>
      </c>
      <c r="T675" s="7">
        <f>F675/Q675</f>
        <v>68.333333333333329</v>
      </c>
      <c r="U675" t="s">
        <v>8317</v>
      </c>
      <c r="V675" t="s">
        <v>8319</v>
      </c>
    </row>
    <row r="676" spans="1:22" ht="28.8">
      <c r="A676" s="5">
        <f t="shared" si="40"/>
        <v>2.9999999999999997E-4</v>
      </c>
      <c r="B676">
        <v>674</v>
      </c>
      <c r="C676" s="3" t="s">
        <v>675</v>
      </c>
      <c r="D676" s="3" t="s">
        <v>4784</v>
      </c>
      <c r="E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 s="22">
        <f t="shared" si="41"/>
        <v>41883.6321412037</v>
      </c>
      <c r="L676">
        <v>1402627627</v>
      </c>
      <c r="M676" s="22">
        <f t="shared" si="42"/>
        <v>41838.6321412037</v>
      </c>
      <c r="N676" s="22" t="s">
        <v>8926</v>
      </c>
      <c r="O676" s="24">
        <f t="shared" si="43"/>
        <v>2014</v>
      </c>
      <c r="P676" t="b">
        <v>0</v>
      </c>
      <c r="Q676">
        <v>2</v>
      </c>
      <c r="R676" t="b">
        <v>0</v>
      </c>
      <c r="S676" t="s">
        <v>8273</v>
      </c>
      <c r="T676" s="7">
        <f>F676/Q676</f>
        <v>7.5</v>
      </c>
      <c r="U676" t="s">
        <v>8317</v>
      </c>
      <c r="V676" t="s">
        <v>8319</v>
      </c>
    </row>
    <row r="677" spans="1:22" ht="43.2">
      <c r="A677" s="5">
        <f t="shared" si="40"/>
        <v>0.14849999999999999</v>
      </c>
      <c r="B677">
        <v>675</v>
      </c>
      <c r="C677" s="3" t="s">
        <v>676</v>
      </c>
      <c r="D677" s="3" t="s">
        <v>4785</v>
      </c>
      <c r="E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 s="22">
        <f t="shared" si="41"/>
        <v>41862.907719907402</v>
      </c>
      <c r="L677">
        <v>1417558804</v>
      </c>
      <c r="M677" s="22">
        <f t="shared" si="42"/>
        <v>41802.907719907402</v>
      </c>
      <c r="N677" s="22" t="s">
        <v>8411</v>
      </c>
      <c r="O677" s="24">
        <f t="shared" si="43"/>
        <v>2014</v>
      </c>
      <c r="P677" t="b">
        <v>0</v>
      </c>
      <c r="Q677">
        <v>26</v>
      </c>
      <c r="R677" t="b">
        <v>0</v>
      </c>
      <c r="S677" t="s">
        <v>8273</v>
      </c>
      <c r="T677" s="7">
        <f>F677/Q677</f>
        <v>34.269230769230766</v>
      </c>
      <c r="U677" t="s">
        <v>8317</v>
      </c>
      <c r="V677" t="s">
        <v>8319</v>
      </c>
    </row>
    <row r="678" spans="1:22" ht="57.6">
      <c r="A678" s="5">
        <f t="shared" si="40"/>
        <v>1.4710000000000001E-2</v>
      </c>
      <c r="B678">
        <v>676</v>
      </c>
      <c r="C678" s="3" t="s">
        <v>677</v>
      </c>
      <c r="D678" s="3" t="s">
        <v>4786</v>
      </c>
      <c r="E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 s="22">
        <f t="shared" si="41"/>
        <v>42005.082638888889</v>
      </c>
      <c r="L678">
        <v>1420741581</v>
      </c>
      <c r="M678" s="22">
        <f t="shared" si="42"/>
        <v>41975.722268518519</v>
      </c>
      <c r="N678" s="22" t="s">
        <v>8858</v>
      </c>
      <c r="O678" s="24">
        <f t="shared" si="43"/>
        <v>2014</v>
      </c>
      <c r="P678" t="b">
        <v>0</v>
      </c>
      <c r="Q678">
        <v>24</v>
      </c>
      <c r="R678" t="b">
        <v>0</v>
      </c>
      <c r="S678" t="s">
        <v>8273</v>
      </c>
      <c r="T678" s="7">
        <f>F678/Q678</f>
        <v>61.291666666666664</v>
      </c>
      <c r="U678" t="s">
        <v>8317</v>
      </c>
      <c r="V678" t="s">
        <v>8319</v>
      </c>
    </row>
    <row r="679" spans="1:22" ht="57.6">
      <c r="A679" s="5">
        <f t="shared" si="40"/>
        <v>0.25584000000000001</v>
      </c>
      <c r="B679">
        <v>677</v>
      </c>
      <c r="C679" s="3" t="s">
        <v>678</v>
      </c>
      <c r="D679" s="3" t="s">
        <v>4787</v>
      </c>
      <c r="E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 s="22">
        <f t="shared" si="41"/>
        <v>42042.559965277775</v>
      </c>
      <c r="L679">
        <v>1463218895</v>
      </c>
      <c r="M679" s="22">
        <f t="shared" si="42"/>
        <v>42012.559965277775</v>
      </c>
      <c r="N679" s="22" t="s">
        <v>8931</v>
      </c>
      <c r="O679" s="24">
        <f t="shared" si="43"/>
        <v>2015</v>
      </c>
      <c r="P679" t="b">
        <v>0</v>
      </c>
      <c r="Q679">
        <v>96</v>
      </c>
      <c r="R679" t="b">
        <v>0</v>
      </c>
      <c r="S679" t="s">
        <v>8273</v>
      </c>
      <c r="T679" s="7">
        <f>F679/Q679</f>
        <v>133.25</v>
      </c>
      <c r="U679" t="s">
        <v>8317</v>
      </c>
      <c r="V679" t="s">
        <v>8319</v>
      </c>
    </row>
    <row r="680" spans="1:22" ht="43.2">
      <c r="A680" s="5">
        <f t="shared" si="40"/>
        <v>3.8206896551724136E-2</v>
      </c>
      <c r="B680">
        <v>678</v>
      </c>
      <c r="C680" s="3" t="s">
        <v>679</v>
      </c>
      <c r="D680" s="3" t="s">
        <v>4788</v>
      </c>
      <c r="E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 s="22">
        <f t="shared" si="41"/>
        <v>42549.195543981477</v>
      </c>
      <c r="L680">
        <v>1461229338</v>
      </c>
      <c r="M680" s="22">
        <f t="shared" si="42"/>
        <v>42504.195543981477</v>
      </c>
      <c r="N680" s="22" t="s">
        <v>8932</v>
      </c>
      <c r="O680" s="24">
        <f t="shared" si="43"/>
        <v>2016</v>
      </c>
      <c r="P680" t="b">
        <v>0</v>
      </c>
      <c r="Q680">
        <v>17</v>
      </c>
      <c r="R680" t="b">
        <v>0</v>
      </c>
      <c r="S680" t="s">
        <v>8273</v>
      </c>
      <c r="T680" s="7">
        <f>F680/Q680</f>
        <v>65.17647058823529</v>
      </c>
      <c r="U680" t="s">
        <v>8317</v>
      </c>
      <c r="V680" t="s">
        <v>8319</v>
      </c>
    </row>
    <row r="681" spans="1:22" ht="43.2">
      <c r="A681" s="5">
        <f t="shared" si="40"/>
        <v>0.15485964912280703</v>
      </c>
      <c r="B681">
        <v>679</v>
      </c>
      <c r="C681" s="3" t="s">
        <v>680</v>
      </c>
      <c r="D681" s="3" t="s">
        <v>4789</v>
      </c>
      <c r="E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 s="22">
        <f t="shared" si="41"/>
        <v>42511.168263888881</v>
      </c>
      <c r="L681">
        <v>1467736909</v>
      </c>
      <c r="M681" s="22">
        <f t="shared" si="42"/>
        <v>42481.168263888881</v>
      </c>
      <c r="N681" s="22" t="s">
        <v>8572</v>
      </c>
      <c r="O681" s="24">
        <f t="shared" si="43"/>
        <v>2016</v>
      </c>
      <c r="P681" t="b">
        <v>0</v>
      </c>
      <c r="Q681">
        <v>94</v>
      </c>
      <c r="R681" t="b">
        <v>0</v>
      </c>
      <c r="S681" t="s">
        <v>8273</v>
      </c>
      <c r="T681" s="7">
        <f>F681/Q681</f>
        <v>93.90425531914893</v>
      </c>
      <c r="U681" t="s">
        <v>8317</v>
      </c>
      <c r="V681" t="s">
        <v>8319</v>
      </c>
    </row>
    <row r="682" spans="1:22" ht="43.2">
      <c r="A682" s="5">
        <f t="shared" si="40"/>
        <v>0.25912000000000002</v>
      </c>
      <c r="B682">
        <v>680</v>
      </c>
      <c r="C682" s="3" t="s">
        <v>681</v>
      </c>
      <c r="D682" s="3" t="s">
        <v>4790</v>
      </c>
      <c r="E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 s="22">
        <f t="shared" si="41"/>
        <v>42616.487372685187</v>
      </c>
      <c r="L682">
        <v>1407931331</v>
      </c>
      <c r="M682" s="22">
        <f t="shared" si="42"/>
        <v>42556.487372685187</v>
      </c>
      <c r="N682" s="22" t="s">
        <v>8545</v>
      </c>
      <c r="O682" s="24">
        <f t="shared" si="43"/>
        <v>2016</v>
      </c>
      <c r="P682" t="b">
        <v>0</v>
      </c>
      <c r="Q682">
        <v>129</v>
      </c>
      <c r="R682" t="b">
        <v>0</v>
      </c>
      <c r="S682" t="s">
        <v>8273</v>
      </c>
      <c r="T682" s="7">
        <f>F682/Q682</f>
        <v>150.65116279069767</v>
      </c>
      <c r="U682" t="s">
        <v>8317</v>
      </c>
      <c r="V682" t="s">
        <v>8319</v>
      </c>
    </row>
    <row r="683" spans="1:22" ht="43.2">
      <c r="A683" s="5">
        <f t="shared" si="40"/>
        <v>4.0000000000000002E-4</v>
      </c>
      <c r="B683">
        <v>681</v>
      </c>
      <c r="C683" s="3" t="s">
        <v>682</v>
      </c>
      <c r="D683" s="3" t="s">
        <v>4791</v>
      </c>
      <c r="E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 s="22">
        <f t="shared" si="41"/>
        <v>41899.293182870366</v>
      </c>
      <c r="L683">
        <v>1474917604</v>
      </c>
      <c r="M683" s="22">
        <f t="shared" si="42"/>
        <v>41864.293182870366</v>
      </c>
      <c r="N683" s="22" t="s">
        <v>8933</v>
      </c>
      <c r="O683" s="24">
        <f t="shared" si="43"/>
        <v>2014</v>
      </c>
      <c r="P683" t="b">
        <v>0</v>
      </c>
      <c r="Q683">
        <v>1</v>
      </c>
      <c r="R683" t="b">
        <v>0</v>
      </c>
      <c r="S683" t="s">
        <v>8273</v>
      </c>
      <c r="T683" s="7">
        <f>F683/Q683</f>
        <v>1</v>
      </c>
      <c r="U683" t="s">
        <v>8317</v>
      </c>
      <c r="V683" t="s">
        <v>8319</v>
      </c>
    </row>
    <row r="684" spans="1:22" ht="43.2">
      <c r="A684" s="5">
        <f t="shared" si="40"/>
        <v>1.06E-3</v>
      </c>
      <c r="B684">
        <v>682</v>
      </c>
      <c r="C684" s="3" t="s">
        <v>683</v>
      </c>
      <c r="D684" s="3" t="s">
        <v>4792</v>
      </c>
      <c r="E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 s="22">
        <f t="shared" si="41"/>
        <v>42669.597268518519</v>
      </c>
      <c r="L684">
        <v>1486923722</v>
      </c>
      <c r="M684" s="22">
        <f t="shared" si="42"/>
        <v>42639.597268518519</v>
      </c>
      <c r="N684" s="22" t="s">
        <v>8934</v>
      </c>
      <c r="O684" s="24">
        <f t="shared" si="43"/>
        <v>2016</v>
      </c>
      <c r="P684" t="b">
        <v>0</v>
      </c>
      <c r="Q684">
        <v>4</v>
      </c>
      <c r="R684" t="b">
        <v>0</v>
      </c>
      <c r="S684" t="s">
        <v>8273</v>
      </c>
      <c r="T684" s="7">
        <f>F684/Q684</f>
        <v>13.25</v>
      </c>
      <c r="U684" t="s">
        <v>8317</v>
      </c>
      <c r="V684" t="s">
        <v>8319</v>
      </c>
    </row>
    <row r="685" spans="1:22" ht="43.2">
      <c r="A685" s="5">
        <f t="shared" si="40"/>
        <v>8.5142857142857138E-3</v>
      </c>
      <c r="B685">
        <v>683</v>
      </c>
      <c r="C685" s="3" t="s">
        <v>684</v>
      </c>
      <c r="D685" s="3" t="s">
        <v>4793</v>
      </c>
      <c r="E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 s="22">
        <f t="shared" si="41"/>
        <v>42808.515300925923</v>
      </c>
      <c r="L685">
        <v>1474493764</v>
      </c>
      <c r="M685" s="22">
        <f t="shared" si="42"/>
        <v>42778.556967592587</v>
      </c>
      <c r="N685" s="22" t="s">
        <v>8935</v>
      </c>
      <c r="O685" s="24">
        <f t="shared" si="43"/>
        <v>2017</v>
      </c>
      <c r="P685" t="b">
        <v>0</v>
      </c>
      <c r="Q685">
        <v>3</v>
      </c>
      <c r="R685" t="b">
        <v>0</v>
      </c>
      <c r="S685" t="s">
        <v>8273</v>
      </c>
      <c r="T685" s="7">
        <f>F685/Q685</f>
        <v>99.333333333333329</v>
      </c>
      <c r="U685" t="s">
        <v>8317</v>
      </c>
      <c r="V685" t="s">
        <v>8319</v>
      </c>
    </row>
    <row r="686" spans="1:22" ht="28.8">
      <c r="A686" s="5">
        <f t="shared" si="40"/>
        <v>7.4837500000000001E-2</v>
      </c>
      <c r="B686">
        <v>684</v>
      </c>
      <c r="C686" s="3" t="s">
        <v>685</v>
      </c>
      <c r="D686" s="3" t="s">
        <v>4794</v>
      </c>
      <c r="E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 s="22">
        <f t="shared" si="41"/>
        <v>42674.691712962966</v>
      </c>
      <c r="L686">
        <v>1403176891</v>
      </c>
      <c r="M686" s="22">
        <f t="shared" si="42"/>
        <v>42634.691712962966</v>
      </c>
      <c r="N686" s="22" t="s">
        <v>8936</v>
      </c>
      <c r="O686" s="24">
        <f t="shared" si="43"/>
        <v>2016</v>
      </c>
      <c r="P686" t="b">
        <v>0</v>
      </c>
      <c r="Q686">
        <v>135</v>
      </c>
      <c r="R686" t="b">
        <v>0</v>
      </c>
      <c r="S686" t="s">
        <v>8273</v>
      </c>
      <c r="T686" s="7">
        <f>F686/Q686</f>
        <v>177.39259259259259</v>
      </c>
      <c r="U686" t="s">
        <v>8317</v>
      </c>
      <c r="V686" t="s">
        <v>8319</v>
      </c>
    </row>
    <row r="687" spans="1:22" ht="43.2">
      <c r="A687" s="5">
        <f t="shared" si="40"/>
        <v>0.27650000000000002</v>
      </c>
      <c r="B687">
        <v>685</v>
      </c>
      <c r="C687" s="3" t="s">
        <v>686</v>
      </c>
      <c r="D687" s="3" t="s">
        <v>4795</v>
      </c>
      <c r="E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 s="22">
        <f t="shared" si="41"/>
        <v>41844.916666666664</v>
      </c>
      <c r="L687">
        <v>1417207672</v>
      </c>
      <c r="M687" s="22">
        <f t="shared" si="42"/>
        <v>41809.26494212963</v>
      </c>
      <c r="N687" s="22" t="s">
        <v>8937</v>
      </c>
      <c r="O687" s="24">
        <f t="shared" si="43"/>
        <v>2014</v>
      </c>
      <c r="P687" t="b">
        <v>0</v>
      </c>
      <c r="Q687">
        <v>10</v>
      </c>
      <c r="R687" t="b">
        <v>0</v>
      </c>
      <c r="S687" t="s">
        <v>8273</v>
      </c>
      <c r="T687" s="7">
        <f>F687/Q687</f>
        <v>55.3</v>
      </c>
      <c r="U687" t="s">
        <v>8317</v>
      </c>
      <c r="V687" t="s">
        <v>8319</v>
      </c>
    </row>
    <row r="688" spans="1:22" ht="57.6">
      <c r="A688" s="5">
        <f t="shared" si="40"/>
        <v>0</v>
      </c>
      <c r="B688">
        <v>686</v>
      </c>
      <c r="C688" s="3" t="s">
        <v>687</v>
      </c>
      <c r="D688" s="3" t="s">
        <v>4796</v>
      </c>
      <c r="E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 s="22">
        <f t="shared" si="41"/>
        <v>42016.658240740733</v>
      </c>
      <c r="L688">
        <v>1436026170</v>
      </c>
      <c r="M688" s="22">
        <f t="shared" si="42"/>
        <v>41971.658240740733</v>
      </c>
      <c r="N688" s="22" t="s">
        <v>8410</v>
      </c>
      <c r="O688" s="24">
        <f t="shared" si="43"/>
        <v>2014</v>
      </c>
      <c r="P688" t="b">
        <v>0</v>
      </c>
      <c r="Q688">
        <v>0</v>
      </c>
      <c r="R688" t="b">
        <v>0</v>
      </c>
      <c r="S688" t="s">
        <v>8273</v>
      </c>
      <c r="T688" s="7" t="e">
        <f>F688/Q688</f>
        <v>#DIV/0!</v>
      </c>
      <c r="U688" t="s">
        <v>8317</v>
      </c>
      <c r="V688" t="s">
        <v>8319</v>
      </c>
    </row>
    <row r="689" spans="1:22" ht="43.2">
      <c r="A689" s="5">
        <f t="shared" si="40"/>
        <v>3.5499999999999997E-2</v>
      </c>
      <c r="B689">
        <v>687</v>
      </c>
      <c r="C689" s="3" t="s">
        <v>688</v>
      </c>
      <c r="D689" s="3" t="s">
        <v>4797</v>
      </c>
      <c r="E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 s="22">
        <f t="shared" si="41"/>
        <v>42219.464930555558</v>
      </c>
      <c r="L689">
        <v>1481133653</v>
      </c>
      <c r="M689" s="22">
        <f t="shared" si="42"/>
        <v>42189.464930555558</v>
      </c>
      <c r="N689" s="22" t="s">
        <v>8938</v>
      </c>
      <c r="O689" s="24">
        <f t="shared" si="43"/>
        <v>2015</v>
      </c>
      <c r="P689" t="b">
        <v>0</v>
      </c>
      <c r="Q689">
        <v>6</v>
      </c>
      <c r="R689" t="b">
        <v>0</v>
      </c>
      <c r="S689" t="s">
        <v>8273</v>
      </c>
      <c r="T689" s="7">
        <f>F689/Q689</f>
        <v>591.66666666666663</v>
      </c>
      <c r="U689" t="s">
        <v>8317</v>
      </c>
      <c r="V689" t="s">
        <v>8319</v>
      </c>
    </row>
    <row r="690" spans="1:22" ht="43.2">
      <c r="A690" s="5">
        <f t="shared" si="40"/>
        <v>0.72989999999999999</v>
      </c>
      <c r="B690">
        <v>688</v>
      </c>
      <c r="C690" s="3" t="s">
        <v>689</v>
      </c>
      <c r="D690" s="3" t="s">
        <v>4798</v>
      </c>
      <c r="E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 s="22">
        <f t="shared" si="41"/>
        <v>42771.542280092595</v>
      </c>
      <c r="L690">
        <v>1442284253</v>
      </c>
      <c r="M690" s="22">
        <f t="shared" si="42"/>
        <v>42711.542280092595</v>
      </c>
      <c r="N690" s="22" t="s">
        <v>8538</v>
      </c>
      <c r="O690" s="24">
        <f t="shared" si="43"/>
        <v>2016</v>
      </c>
      <c r="P690" t="b">
        <v>0</v>
      </c>
      <c r="Q690">
        <v>36</v>
      </c>
      <c r="R690" t="b">
        <v>0</v>
      </c>
      <c r="S690" t="s">
        <v>8273</v>
      </c>
      <c r="T690" s="7">
        <f>F690/Q690</f>
        <v>405.5</v>
      </c>
      <c r="U690" t="s">
        <v>8317</v>
      </c>
      <c r="V690" t="s">
        <v>8319</v>
      </c>
    </row>
    <row r="691" spans="1:22" ht="43.2">
      <c r="A691" s="5">
        <f t="shared" si="40"/>
        <v>0.57648750000000004</v>
      </c>
      <c r="B691">
        <v>689</v>
      </c>
      <c r="C691" s="3" t="s">
        <v>690</v>
      </c>
      <c r="D691" s="3" t="s">
        <v>4799</v>
      </c>
      <c r="E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 s="22">
        <f t="shared" si="41"/>
        <v>42291.896446759252</v>
      </c>
      <c r="L691">
        <v>1478016097</v>
      </c>
      <c r="M691" s="22">
        <f t="shared" si="42"/>
        <v>42261.896446759252</v>
      </c>
      <c r="N691" s="22" t="s">
        <v>8680</v>
      </c>
      <c r="O691" s="24">
        <f t="shared" si="43"/>
        <v>2015</v>
      </c>
      <c r="P691" t="b">
        <v>0</v>
      </c>
      <c r="Q691">
        <v>336</v>
      </c>
      <c r="R691" t="b">
        <v>0</v>
      </c>
      <c r="S691" t="s">
        <v>8273</v>
      </c>
      <c r="T691" s="7">
        <f>F691/Q691</f>
        <v>343.14732142857144</v>
      </c>
      <c r="U691" t="s">
        <v>8317</v>
      </c>
      <c r="V691" t="s">
        <v>8319</v>
      </c>
    </row>
    <row r="692" spans="1:22" ht="28.8">
      <c r="A692" s="5">
        <f t="shared" si="40"/>
        <v>0.1234</v>
      </c>
      <c r="B692">
        <v>690</v>
      </c>
      <c r="C692" s="3" t="s">
        <v>691</v>
      </c>
      <c r="D692" s="3" t="s">
        <v>4800</v>
      </c>
      <c r="E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 s="22">
        <f t="shared" si="41"/>
        <v>42711.999305555553</v>
      </c>
      <c r="L692">
        <v>1469718841</v>
      </c>
      <c r="M692" s="22">
        <f t="shared" si="42"/>
        <v>42675.459456018514</v>
      </c>
      <c r="N692" s="22" t="s">
        <v>8832</v>
      </c>
      <c r="O692" s="24">
        <f t="shared" si="43"/>
        <v>2016</v>
      </c>
      <c r="P692" t="b">
        <v>0</v>
      </c>
      <c r="Q692">
        <v>34</v>
      </c>
      <c r="R692" t="b">
        <v>0</v>
      </c>
      <c r="S692" t="s">
        <v>8273</v>
      </c>
      <c r="T692" s="7">
        <f>F692/Q692</f>
        <v>72.588235294117652</v>
      </c>
      <c r="U692" t="s">
        <v>8317</v>
      </c>
      <c r="V692" t="s">
        <v>8319</v>
      </c>
    </row>
    <row r="693" spans="1:22" ht="43.2">
      <c r="A693" s="5">
        <f t="shared" si="40"/>
        <v>5.1999999999999998E-3</v>
      </c>
      <c r="B693">
        <v>691</v>
      </c>
      <c r="C693" s="3" t="s">
        <v>692</v>
      </c>
      <c r="D693" s="3" t="s">
        <v>4801</v>
      </c>
      <c r="E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 s="22">
        <f t="shared" si="41"/>
        <v>42622.041666666664</v>
      </c>
      <c r="L693">
        <v>1433292046</v>
      </c>
      <c r="M693" s="22">
        <f t="shared" si="42"/>
        <v>42579.426400462959</v>
      </c>
      <c r="N693" s="22" t="s">
        <v>8939</v>
      </c>
      <c r="O693" s="24">
        <f t="shared" si="43"/>
        <v>2016</v>
      </c>
      <c r="P693" t="b">
        <v>0</v>
      </c>
      <c r="Q693">
        <v>10</v>
      </c>
      <c r="R693" t="b">
        <v>0</v>
      </c>
      <c r="S693" t="s">
        <v>8273</v>
      </c>
      <c r="T693" s="7">
        <f>F693/Q693</f>
        <v>26</v>
      </c>
      <c r="U693" t="s">
        <v>8317</v>
      </c>
      <c r="V693" t="s">
        <v>8319</v>
      </c>
    </row>
    <row r="694" spans="1:22" ht="43.2">
      <c r="A694" s="5">
        <f t="shared" si="40"/>
        <v>6.5299999999999997E-2</v>
      </c>
      <c r="B694">
        <v>692</v>
      </c>
      <c r="C694" s="3" t="s">
        <v>693</v>
      </c>
      <c r="D694" s="3" t="s">
        <v>4802</v>
      </c>
      <c r="E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 s="22">
        <f t="shared" si="41"/>
        <v>42185.819976851846</v>
      </c>
      <c r="L694">
        <v>1479805263</v>
      </c>
      <c r="M694" s="22">
        <f t="shared" si="42"/>
        <v>42157.819976851846</v>
      </c>
      <c r="N694" s="22" t="s">
        <v>8831</v>
      </c>
      <c r="O694" s="24">
        <f t="shared" si="43"/>
        <v>2015</v>
      </c>
      <c r="P694" t="b">
        <v>0</v>
      </c>
      <c r="Q694">
        <v>201</v>
      </c>
      <c r="R694" t="b">
        <v>0</v>
      </c>
      <c r="S694" t="s">
        <v>8273</v>
      </c>
      <c r="T694" s="7">
        <f>F694/Q694</f>
        <v>6.4975124378109452</v>
      </c>
      <c r="U694" t="s">
        <v>8317</v>
      </c>
      <c r="V694" t="s">
        <v>8319</v>
      </c>
    </row>
    <row r="695" spans="1:22" ht="43.2">
      <c r="A695" s="5">
        <f t="shared" si="40"/>
        <v>0.35338000000000003</v>
      </c>
      <c r="B695">
        <v>693</v>
      </c>
      <c r="C695" s="3" t="s">
        <v>694</v>
      </c>
      <c r="D695" s="3" t="s">
        <v>4803</v>
      </c>
      <c r="E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 s="22">
        <f t="shared" si="41"/>
        <v>42726.167395833334</v>
      </c>
      <c r="L695">
        <v>1427829827</v>
      </c>
      <c r="M695" s="22">
        <f t="shared" si="42"/>
        <v>42696.167395833334</v>
      </c>
      <c r="N695" s="22" t="s">
        <v>8940</v>
      </c>
      <c r="O695" s="24">
        <f t="shared" si="43"/>
        <v>2016</v>
      </c>
      <c r="P695" t="b">
        <v>0</v>
      </c>
      <c r="Q695">
        <v>296</v>
      </c>
      <c r="R695" t="b">
        <v>0</v>
      </c>
      <c r="S695" t="s">
        <v>8273</v>
      </c>
      <c r="T695" s="7">
        <f>F695/Q695</f>
        <v>119.38513513513513</v>
      </c>
      <c r="U695" t="s">
        <v>8317</v>
      </c>
      <c r="V695" t="s">
        <v>8319</v>
      </c>
    </row>
    <row r="696" spans="1:22" ht="43.2">
      <c r="A696" s="5">
        <f t="shared" si="40"/>
        <v>3.933333333333333E-3</v>
      </c>
      <c r="B696">
        <v>694</v>
      </c>
      <c r="C696" s="3" t="s">
        <v>695</v>
      </c>
      <c r="D696" s="3" t="s">
        <v>4804</v>
      </c>
      <c r="E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 s="22">
        <f t="shared" si="41"/>
        <v>42124.599849537037</v>
      </c>
      <c r="L696">
        <v>1483372559</v>
      </c>
      <c r="M696" s="22">
        <f t="shared" si="42"/>
        <v>42094.599849537037</v>
      </c>
      <c r="N696" s="22" t="s">
        <v>8941</v>
      </c>
      <c r="O696" s="24">
        <f t="shared" si="43"/>
        <v>2015</v>
      </c>
      <c r="P696" t="b">
        <v>0</v>
      </c>
      <c r="Q696">
        <v>7</v>
      </c>
      <c r="R696" t="b">
        <v>0</v>
      </c>
      <c r="S696" t="s">
        <v>8273</v>
      </c>
      <c r="T696" s="7">
        <f>F696/Q696</f>
        <v>84.285714285714292</v>
      </c>
      <c r="U696" t="s">
        <v>8317</v>
      </c>
      <c r="V696" t="s">
        <v>8319</v>
      </c>
    </row>
    <row r="697" spans="1:22" ht="57.6">
      <c r="A697" s="5">
        <f t="shared" si="40"/>
        <v>1.06E-2</v>
      </c>
      <c r="B697">
        <v>695</v>
      </c>
      <c r="C697" s="3" t="s">
        <v>696</v>
      </c>
      <c r="D697" s="3" t="s">
        <v>4805</v>
      </c>
      <c r="E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 s="22">
        <f t="shared" si="41"/>
        <v>42767.455543981479</v>
      </c>
      <c r="L697">
        <v>1412166620</v>
      </c>
      <c r="M697" s="22">
        <f t="shared" si="42"/>
        <v>42737.455543981479</v>
      </c>
      <c r="N697" s="22" t="s">
        <v>8942</v>
      </c>
      <c r="O697" s="24">
        <f t="shared" si="43"/>
        <v>2017</v>
      </c>
      <c r="P697" t="b">
        <v>0</v>
      </c>
      <c r="Q697">
        <v>7</v>
      </c>
      <c r="R697" t="b">
        <v>0</v>
      </c>
      <c r="S697" t="s">
        <v>8273</v>
      </c>
      <c r="T697" s="7">
        <f>F697/Q697</f>
        <v>90.857142857142861</v>
      </c>
      <c r="U697" t="s">
        <v>8317</v>
      </c>
      <c r="V697" t="s">
        <v>8319</v>
      </c>
    </row>
    <row r="698" spans="1:22" ht="28.8">
      <c r="A698" s="5">
        <f t="shared" si="40"/>
        <v>5.7142857142857145E-6</v>
      </c>
      <c r="B698">
        <v>696</v>
      </c>
      <c r="C698" s="3" t="s">
        <v>697</v>
      </c>
      <c r="D698" s="3" t="s">
        <v>4806</v>
      </c>
      <c r="E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 s="22">
        <f t="shared" si="41"/>
        <v>41943.312731481477</v>
      </c>
      <c r="L698">
        <v>1403734502</v>
      </c>
      <c r="M698" s="22">
        <f t="shared" si="42"/>
        <v>41913.312731481477</v>
      </c>
      <c r="N698" s="22" t="s">
        <v>8839</v>
      </c>
      <c r="O698" s="24">
        <f t="shared" si="43"/>
        <v>2014</v>
      </c>
      <c r="P698" t="b">
        <v>0</v>
      </c>
      <c r="Q698">
        <v>1</v>
      </c>
      <c r="R698" t="b">
        <v>0</v>
      </c>
      <c r="S698" t="s">
        <v>8273</v>
      </c>
      <c r="T698" s="7">
        <f>F698/Q698</f>
        <v>1</v>
      </c>
      <c r="U698" t="s">
        <v>8317</v>
      </c>
      <c r="V698" t="s">
        <v>8319</v>
      </c>
    </row>
    <row r="699" spans="1:22" ht="43.2">
      <c r="A699" s="5">
        <f t="shared" si="40"/>
        <v>0.46379999999999999</v>
      </c>
      <c r="B699">
        <v>697</v>
      </c>
      <c r="C699" s="3" t="s">
        <v>698</v>
      </c>
      <c r="D699" s="3" t="s">
        <v>4807</v>
      </c>
      <c r="E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 s="22">
        <f t="shared" si="41"/>
        <v>41845.718773148146</v>
      </c>
      <c r="L699">
        <v>1453206789</v>
      </c>
      <c r="M699" s="22">
        <f t="shared" si="42"/>
        <v>41815.718773148146</v>
      </c>
      <c r="N699" s="22" t="s">
        <v>8943</v>
      </c>
      <c r="O699" s="24">
        <f t="shared" si="43"/>
        <v>2014</v>
      </c>
      <c r="P699" t="b">
        <v>0</v>
      </c>
      <c r="Q699">
        <v>114</v>
      </c>
      <c r="R699" t="b">
        <v>0</v>
      </c>
      <c r="S699" t="s">
        <v>8273</v>
      </c>
      <c r="T699" s="7">
        <f>F699/Q699</f>
        <v>20.342105263157894</v>
      </c>
      <c r="U699" t="s">
        <v>8317</v>
      </c>
      <c r="V699" t="s">
        <v>8319</v>
      </c>
    </row>
    <row r="700" spans="1:22" ht="43.2">
      <c r="A700" s="5">
        <f t="shared" si="40"/>
        <v>0.15390000000000001</v>
      </c>
      <c r="B700">
        <v>698</v>
      </c>
      <c r="C700" s="3" t="s">
        <v>699</v>
      </c>
      <c r="D700" s="3" t="s">
        <v>4808</v>
      </c>
      <c r="E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 s="22">
        <f t="shared" si="41"/>
        <v>42403.314687500002</v>
      </c>
      <c r="L700">
        <v>1408141245</v>
      </c>
      <c r="M700" s="22">
        <f t="shared" si="42"/>
        <v>42388.314687500002</v>
      </c>
      <c r="N700" s="22" t="s">
        <v>8861</v>
      </c>
      <c r="O700" s="24">
        <f t="shared" si="43"/>
        <v>2016</v>
      </c>
      <c r="P700" t="b">
        <v>0</v>
      </c>
      <c r="Q700">
        <v>29</v>
      </c>
      <c r="R700" t="b">
        <v>0</v>
      </c>
      <c r="S700" t="s">
        <v>8273</v>
      </c>
      <c r="T700" s="7">
        <f>F700/Q700</f>
        <v>530.68965517241384</v>
      </c>
      <c r="U700" t="s">
        <v>8317</v>
      </c>
      <c r="V700" t="s">
        <v>8319</v>
      </c>
    </row>
    <row r="701" spans="1:22" ht="43.2">
      <c r="A701" s="5">
        <f t="shared" si="40"/>
        <v>0.824221076923077</v>
      </c>
      <c r="B701">
        <v>699</v>
      </c>
      <c r="C701" s="3" t="s">
        <v>700</v>
      </c>
      <c r="D701" s="3" t="s">
        <v>4809</v>
      </c>
      <c r="E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 s="22">
        <f t="shared" si="41"/>
        <v>41899.875</v>
      </c>
      <c r="L701">
        <v>1381923548</v>
      </c>
      <c r="M701" s="22">
        <f t="shared" si="42"/>
        <v>41866.722743055558</v>
      </c>
      <c r="N701" s="22" t="s">
        <v>8553</v>
      </c>
      <c r="O701" s="24">
        <f t="shared" si="43"/>
        <v>2014</v>
      </c>
      <c r="P701" t="b">
        <v>0</v>
      </c>
      <c r="Q701">
        <v>890</v>
      </c>
      <c r="R701" t="b">
        <v>0</v>
      </c>
      <c r="S701" t="s">
        <v>8273</v>
      </c>
      <c r="T701" s="7">
        <f>F701/Q701</f>
        <v>120.39184269662923</v>
      </c>
      <c r="U701" t="s">
        <v>8317</v>
      </c>
      <c r="V701" t="s">
        <v>8319</v>
      </c>
    </row>
    <row r="702" spans="1:22" ht="43.2">
      <c r="A702" s="5">
        <f t="shared" si="40"/>
        <v>2.6866666666666667E-2</v>
      </c>
      <c r="B702">
        <v>700</v>
      </c>
      <c r="C702" s="3" t="s">
        <v>701</v>
      </c>
      <c r="D702" s="3" t="s">
        <v>4810</v>
      </c>
      <c r="E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 s="22">
        <f t="shared" si="41"/>
        <v>41600.458333333328</v>
      </c>
      <c r="L702">
        <v>1481473881</v>
      </c>
      <c r="M702" s="22">
        <f t="shared" si="42"/>
        <v>41563.277175925927</v>
      </c>
      <c r="N702" s="22" t="s">
        <v>8944</v>
      </c>
      <c r="O702" s="24">
        <f t="shared" si="43"/>
        <v>2013</v>
      </c>
      <c r="P702" t="b">
        <v>0</v>
      </c>
      <c r="Q702">
        <v>31</v>
      </c>
      <c r="R702" t="b">
        <v>0</v>
      </c>
      <c r="S702" t="s">
        <v>8273</v>
      </c>
      <c r="T702" s="7">
        <f>F702/Q702</f>
        <v>13</v>
      </c>
      <c r="U702" t="s">
        <v>8317</v>
      </c>
      <c r="V702" t="s">
        <v>8319</v>
      </c>
    </row>
    <row r="703" spans="1:22" ht="43.2">
      <c r="A703" s="5">
        <f t="shared" si="40"/>
        <v>0.26600000000000001</v>
      </c>
      <c r="B703">
        <v>701</v>
      </c>
      <c r="C703" s="3" t="s">
        <v>702</v>
      </c>
      <c r="D703" s="3" t="s">
        <v>4811</v>
      </c>
      <c r="E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 s="22">
        <f t="shared" si="41"/>
        <v>42745.480104166665</v>
      </c>
      <c r="L703">
        <v>1403538880</v>
      </c>
      <c r="M703" s="22">
        <f t="shared" si="42"/>
        <v>42715.480104166665</v>
      </c>
      <c r="N703" s="22" t="s">
        <v>8945</v>
      </c>
      <c r="O703" s="24">
        <f t="shared" si="43"/>
        <v>2016</v>
      </c>
      <c r="P703" t="b">
        <v>0</v>
      </c>
      <c r="Q703">
        <v>21</v>
      </c>
      <c r="R703" t="b">
        <v>0</v>
      </c>
      <c r="S703" t="s">
        <v>8273</v>
      </c>
      <c r="T703" s="7">
        <f>F703/Q703</f>
        <v>291.33333333333331</v>
      </c>
      <c r="U703" t="s">
        <v>8317</v>
      </c>
      <c r="V703" t="s">
        <v>8319</v>
      </c>
    </row>
    <row r="704" spans="1:22" ht="43.2">
      <c r="A704" s="5">
        <f t="shared" si="40"/>
        <v>0.30813400000000002</v>
      </c>
      <c r="B704">
        <v>702</v>
      </c>
      <c r="C704" s="3" t="s">
        <v>703</v>
      </c>
      <c r="D704" s="3" t="s">
        <v>4812</v>
      </c>
      <c r="E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 s="22">
        <f t="shared" si="41"/>
        <v>41843.454629629625</v>
      </c>
      <c r="L704">
        <v>1477416387</v>
      </c>
      <c r="M704" s="22">
        <f t="shared" si="42"/>
        <v>41813.454629629625</v>
      </c>
      <c r="N704" s="22" t="s">
        <v>8946</v>
      </c>
      <c r="O704" s="24">
        <f t="shared" si="43"/>
        <v>2014</v>
      </c>
      <c r="P704" t="b">
        <v>0</v>
      </c>
      <c r="Q704">
        <v>37</v>
      </c>
      <c r="R704" t="b">
        <v>0</v>
      </c>
      <c r="S704" t="s">
        <v>8273</v>
      </c>
      <c r="T704" s="7">
        <f>F704/Q704</f>
        <v>124.9191891891892</v>
      </c>
      <c r="U704" t="s">
        <v>8317</v>
      </c>
      <c r="V704" t="s">
        <v>8319</v>
      </c>
    </row>
    <row r="705" spans="1:22" ht="43.2">
      <c r="A705" s="5">
        <f t="shared" si="40"/>
        <v>5.5800000000000002E-2</v>
      </c>
      <c r="B705">
        <v>703</v>
      </c>
      <c r="C705" s="3" t="s">
        <v>704</v>
      </c>
      <c r="D705" s="3" t="s">
        <v>4813</v>
      </c>
      <c r="E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 s="22">
        <f t="shared" si="41"/>
        <v>42698.560034722221</v>
      </c>
      <c r="L705">
        <v>1481150949</v>
      </c>
      <c r="M705" s="22">
        <f t="shared" si="42"/>
        <v>42668.518368055556</v>
      </c>
      <c r="N705" s="22" t="s">
        <v>8947</v>
      </c>
      <c r="O705" s="24">
        <f t="shared" si="43"/>
        <v>2016</v>
      </c>
      <c r="P705" t="b">
        <v>0</v>
      </c>
      <c r="Q705">
        <v>7</v>
      </c>
      <c r="R705" t="b">
        <v>0</v>
      </c>
      <c r="S705" t="s">
        <v>8273</v>
      </c>
      <c r="T705" s="7">
        <f>F705/Q705</f>
        <v>119.57142857142857</v>
      </c>
      <c r="U705" t="s">
        <v>8317</v>
      </c>
      <c r="V705" t="s">
        <v>8319</v>
      </c>
    </row>
    <row r="706" spans="1:22" ht="43.2">
      <c r="A706" s="5">
        <f t="shared" si="40"/>
        <v>8.7454545454545458E-3</v>
      </c>
      <c r="B706">
        <v>704</v>
      </c>
      <c r="C706" s="3" t="s">
        <v>705</v>
      </c>
      <c r="D706" s="3" t="s">
        <v>4814</v>
      </c>
      <c r="E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 s="22">
        <f t="shared" si="41"/>
        <v>42766.772222222215</v>
      </c>
      <c r="L706">
        <v>1482381468</v>
      </c>
      <c r="M706" s="22">
        <f t="shared" si="42"/>
        <v>42711.742465277777</v>
      </c>
      <c r="N706" s="22" t="s">
        <v>8538</v>
      </c>
      <c r="O706" s="24">
        <f t="shared" si="43"/>
        <v>2016</v>
      </c>
      <c r="P706" t="b">
        <v>0</v>
      </c>
      <c r="Q706">
        <v>4</v>
      </c>
      <c r="R706" t="b">
        <v>0</v>
      </c>
      <c r="S706" t="s">
        <v>8273</v>
      </c>
      <c r="T706" s="7">
        <f>F706/Q706</f>
        <v>120.25</v>
      </c>
      <c r="U706" t="s">
        <v>8317</v>
      </c>
      <c r="V706" t="s">
        <v>8319</v>
      </c>
    </row>
    <row r="707" spans="1:22" ht="28.8">
      <c r="A707" s="5">
        <f t="shared" ref="A707:A770" si="44">F707/E707</f>
        <v>9.7699999999999992E-3</v>
      </c>
      <c r="B707">
        <v>705</v>
      </c>
      <c r="C707" s="3" t="s">
        <v>706</v>
      </c>
      <c r="D707" s="3" t="s">
        <v>4815</v>
      </c>
      <c r="E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 s="22">
        <f t="shared" ref="K707:K770" si="45">(J706/86400)+25569+(-5/24)</f>
        <v>42785.984583333331</v>
      </c>
      <c r="L707">
        <v>1482407278</v>
      </c>
      <c r="M707" s="22">
        <f t="shared" ref="M707:M770" si="46">(L706/86400)+25569+(-5/24)</f>
        <v>42725.984583333331</v>
      </c>
      <c r="N707" s="22" t="s">
        <v>8948</v>
      </c>
      <c r="O707" s="24">
        <f t="shared" si="43"/>
        <v>2016</v>
      </c>
      <c r="P707" t="b">
        <v>0</v>
      </c>
      <c r="Q707">
        <v>5</v>
      </c>
      <c r="R707" t="b">
        <v>0</v>
      </c>
      <c r="S707" t="s">
        <v>8273</v>
      </c>
      <c r="T707" s="7">
        <f>F707/Q707</f>
        <v>195.4</v>
      </c>
      <c r="U707" t="s">
        <v>8317</v>
      </c>
      <c r="V707" t="s">
        <v>8319</v>
      </c>
    </row>
    <row r="708" spans="1:22" ht="43.2">
      <c r="A708" s="5">
        <f t="shared" si="44"/>
        <v>0</v>
      </c>
      <c r="B708">
        <v>706</v>
      </c>
      <c r="C708" s="3" t="s">
        <v>707</v>
      </c>
      <c r="D708" s="3" t="s">
        <v>4816</v>
      </c>
      <c r="E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 s="22">
        <f t="shared" si="45"/>
        <v>42756.283310185179</v>
      </c>
      <c r="L708">
        <v>1478130783</v>
      </c>
      <c r="M708" s="22">
        <f t="shared" si="46"/>
        <v>42726.283310185179</v>
      </c>
      <c r="N708" s="22" t="s">
        <v>8949</v>
      </c>
      <c r="O708" s="24">
        <f t="shared" ref="O708:O771" si="47">YEAR(N708)</f>
        <v>2016</v>
      </c>
      <c r="P708" t="b">
        <v>0</v>
      </c>
      <c r="Q708">
        <v>0</v>
      </c>
      <c r="R708" t="b">
        <v>0</v>
      </c>
      <c r="S708" t="s">
        <v>8273</v>
      </c>
      <c r="T708" s="7" t="e">
        <f>F708/Q708</f>
        <v>#DIV/0!</v>
      </c>
      <c r="U708" t="s">
        <v>8317</v>
      </c>
      <c r="V708" t="s">
        <v>8319</v>
      </c>
    </row>
    <row r="709" spans="1:22" ht="43.2">
      <c r="A709" s="5">
        <f t="shared" si="44"/>
        <v>0.78927352941176465</v>
      </c>
      <c r="B709">
        <v>707</v>
      </c>
      <c r="C709" s="3" t="s">
        <v>708</v>
      </c>
      <c r="D709" s="3" t="s">
        <v>4817</v>
      </c>
      <c r="E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 s="22">
        <f t="shared" si="45"/>
        <v>42718.568749999999</v>
      </c>
      <c r="L709">
        <v>1479830127</v>
      </c>
      <c r="M709" s="22">
        <f t="shared" si="46"/>
        <v>42676.786840277775</v>
      </c>
      <c r="N709" s="22" t="s">
        <v>8850</v>
      </c>
      <c r="O709" s="24">
        <f t="shared" si="47"/>
        <v>2016</v>
      </c>
      <c r="P709" t="b">
        <v>0</v>
      </c>
      <c r="Q709">
        <v>456</v>
      </c>
      <c r="R709" t="b">
        <v>0</v>
      </c>
      <c r="S709" t="s">
        <v>8273</v>
      </c>
      <c r="T709" s="7">
        <f>F709/Q709</f>
        <v>117.69868421052631</v>
      </c>
      <c r="U709" t="s">
        <v>8317</v>
      </c>
      <c r="V709" t="s">
        <v>8319</v>
      </c>
    </row>
    <row r="710" spans="1:22" ht="43.2">
      <c r="A710" s="5">
        <f t="shared" si="44"/>
        <v>0.22092500000000001</v>
      </c>
      <c r="B710">
        <v>708</v>
      </c>
      <c r="C710" s="3" t="s">
        <v>709</v>
      </c>
      <c r="D710" s="3" t="s">
        <v>4818</v>
      </c>
      <c r="E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 s="22">
        <f t="shared" si="45"/>
        <v>42736.45517361111</v>
      </c>
      <c r="L710">
        <v>1405432600</v>
      </c>
      <c r="M710" s="22">
        <f t="shared" si="46"/>
        <v>42696.45517361111</v>
      </c>
      <c r="N710" s="22" t="s">
        <v>8940</v>
      </c>
      <c r="O710" s="24">
        <f t="shared" si="47"/>
        <v>2016</v>
      </c>
      <c r="P710" t="b">
        <v>0</v>
      </c>
      <c r="Q710">
        <v>369</v>
      </c>
      <c r="R710" t="b">
        <v>0</v>
      </c>
      <c r="S710" t="s">
        <v>8273</v>
      </c>
      <c r="T710" s="7">
        <f>F710/Q710</f>
        <v>23.948509485094849</v>
      </c>
      <c r="U710" t="s">
        <v>8317</v>
      </c>
      <c r="V710" t="s">
        <v>8319</v>
      </c>
    </row>
    <row r="711" spans="1:22" ht="28.8">
      <c r="A711" s="5">
        <f t="shared" si="44"/>
        <v>4.0666666666666663E-3</v>
      </c>
      <c r="B711">
        <v>709</v>
      </c>
      <c r="C711" s="3" t="s">
        <v>710</v>
      </c>
      <c r="D711" s="3" t="s">
        <v>4819</v>
      </c>
      <c r="E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 s="22">
        <f t="shared" si="45"/>
        <v>41895.372685185182</v>
      </c>
      <c r="L711">
        <v>1415149159</v>
      </c>
      <c r="M711" s="22">
        <f t="shared" si="46"/>
        <v>41835.372685185182</v>
      </c>
      <c r="N711" s="22" t="s">
        <v>8431</v>
      </c>
      <c r="O711" s="24">
        <f t="shared" si="47"/>
        <v>2014</v>
      </c>
      <c r="P711" t="b">
        <v>0</v>
      </c>
      <c r="Q711">
        <v>2</v>
      </c>
      <c r="R711" t="b">
        <v>0</v>
      </c>
      <c r="S711" t="s">
        <v>8273</v>
      </c>
      <c r="T711" s="7">
        <f>F711/Q711</f>
        <v>30.5</v>
      </c>
      <c r="U711" t="s">
        <v>8317</v>
      </c>
      <c r="V711" t="s">
        <v>8319</v>
      </c>
    </row>
    <row r="712" spans="1:22" ht="28.8">
      <c r="A712" s="5">
        <f t="shared" si="44"/>
        <v>0</v>
      </c>
      <c r="B712">
        <v>710</v>
      </c>
      <c r="C712" s="3" t="s">
        <v>711</v>
      </c>
      <c r="D712" s="3" t="s">
        <v>4820</v>
      </c>
      <c r="E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 s="22">
        <f t="shared" si="45"/>
        <v>41977.832858796297</v>
      </c>
      <c r="L712">
        <v>1405640302</v>
      </c>
      <c r="M712" s="22">
        <f t="shared" si="46"/>
        <v>41947.832858796297</v>
      </c>
      <c r="N712" s="22" t="s">
        <v>8878</v>
      </c>
      <c r="O712" s="24">
        <f t="shared" si="47"/>
        <v>2014</v>
      </c>
      <c r="P712" t="b">
        <v>0</v>
      </c>
      <c r="Q712">
        <v>0</v>
      </c>
      <c r="R712" t="b">
        <v>0</v>
      </c>
      <c r="S712" t="s">
        <v>8273</v>
      </c>
      <c r="T712" s="7" t="e">
        <f>F712/Q712</f>
        <v>#DIV/0!</v>
      </c>
      <c r="U712" t="s">
        <v>8317</v>
      </c>
      <c r="V712" t="s">
        <v>8319</v>
      </c>
    </row>
    <row r="713" spans="1:22" ht="57.6">
      <c r="A713" s="5">
        <f t="shared" si="44"/>
        <v>0.33790999999999999</v>
      </c>
      <c r="B713">
        <v>711</v>
      </c>
      <c r="C713" s="3" t="s">
        <v>712</v>
      </c>
      <c r="D713" s="3" t="s">
        <v>4821</v>
      </c>
      <c r="E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 s="22">
        <f t="shared" si="45"/>
        <v>41870.822222222218</v>
      </c>
      <c r="L713">
        <v>1478257268</v>
      </c>
      <c r="M713" s="22">
        <f t="shared" si="46"/>
        <v>41837.776643518519</v>
      </c>
      <c r="N713" s="22" t="s">
        <v>8694</v>
      </c>
      <c r="O713" s="24">
        <f t="shared" si="47"/>
        <v>2014</v>
      </c>
      <c r="P713" t="b">
        <v>0</v>
      </c>
      <c r="Q713">
        <v>338</v>
      </c>
      <c r="R713" t="b">
        <v>0</v>
      </c>
      <c r="S713" t="s">
        <v>8273</v>
      </c>
      <c r="T713" s="7">
        <f>F713/Q713</f>
        <v>99.973372781065095</v>
      </c>
      <c r="U713" t="s">
        <v>8317</v>
      </c>
      <c r="V713" t="s">
        <v>8319</v>
      </c>
    </row>
    <row r="714" spans="1:22" ht="57.6">
      <c r="A714" s="5">
        <f t="shared" si="44"/>
        <v>2.1649484536082476E-3</v>
      </c>
      <c r="B714">
        <v>712</v>
      </c>
      <c r="C714" s="3" t="s">
        <v>713</v>
      </c>
      <c r="D714" s="3" t="s">
        <v>4822</v>
      </c>
      <c r="E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 s="22">
        <f t="shared" si="45"/>
        <v>42718.292453703696</v>
      </c>
      <c r="L714">
        <v>1452874832</v>
      </c>
      <c r="M714" s="22">
        <f t="shared" si="46"/>
        <v>42678.250787037039</v>
      </c>
      <c r="N714" s="22" t="s">
        <v>8950</v>
      </c>
      <c r="O714" s="24">
        <f t="shared" si="47"/>
        <v>2016</v>
      </c>
      <c r="P714" t="b">
        <v>0</v>
      </c>
      <c r="Q714">
        <v>4</v>
      </c>
      <c r="R714" t="b">
        <v>0</v>
      </c>
      <c r="S714" t="s">
        <v>8273</v>
      </c>
      <c r="T714" s="7">
        <f>F714/Q714</f>
        <v>26.25</v>
      </c>
      <c r="U714" t="s">
        <v>8317</v>
      </c>
      <c r="V714" t="s">
        <v>8319</v>
      </c>
    </row>
    <row r="715" spans="1:22" ht="43.2">
      <c r="A715" s="5">
        <f t="shared" si="44"/>
        <v>7.9600000000000001E-3</v>
      </c>
      <c r="B715">
        <v>713</v>
      </c>
      <c r="C715" s="3" t="s">
        <v>714</v>
      </c>
      <c r="D715" s="3" t="s">
        <v>4823</v>
      </c>
      <c r="E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 s="22">
        <f t="shared" si="45"/>
        <v>42414.472592592589</v>
      </c>
      <c r="L715">
        <v>1462538532</v>
      </c>
      <c r="M715" s="22">
        <f t="shared" si="46"/>
        <v>42384.472592592589</v>
      </c>
      <c r="N715" s="22" t="s">
        <v>8902</v>
      </c>
      <c r="O715" s="24">
        <f t="shared" si="47"/>
        <v>2016</v>
      </c>
      <c r="P715" t="b">
        <v>0</v>
      </c>
      <c r="Q715">
        <v>1</v>
      </c>
      <c r="R715" t="b">
        <v>0</v>
      </c>
      <c r="S715" t="s">
        <v>8273</v>
      </c>
      <c r="T715" s="7">
        <f>F715/Q715</f>
        <v>199</v>
      </c>
      <c r="U715" t="s">
        <v>8317</v>
      </c>
      <c r="V715" t="s">
        <v>8319</v>
      </c>
    </row>
    <row r="716" spans="1:22" ht="43.2">
      <c r="A716" s="5">
        <f t="shared" si="44"/>
        <v>0.14993333333333334</v>
      </c>
      <c r="B716">
        <v>714</v>
      </c>
      <c r="C716" s="3" t="s">
        <v>715</v>
      </c>
      <c r="D716" s="3" t="s">
        <v>4824</v>
      </c>
      <c r="E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 s="22">
        <f t="shared" si="45"/>
        <v>42526.320972222216</v>
      </c>
      <c r="L716">
        <v>1483124082</v>
      </c>
      <c r="M716" s="22">
        <f t="shared" si="46"/>
        <v>42496.320972222216</v>
      </c>
      <c r="N716" s="22" t="s">
        <v>8422</v>
      </c>
      <c r="O716" s="24">
        <f t="shared" si="47"/>
        <v>2016</v>
      </c>
      <c r="P716" t="b">
        <v>0</v>
      </c>
      <c r="Q716">
        <v>28</v>
      </c>
      <c r="R716" t="b">
        <v>0</v>
      </c>
      <c r="S716" t="s">
        <v>8273</v>
      </c>
      <c r="T716" s="7">
        <f>F716/Q716</f>
        <v>80.321428571428569</v>
      </c>
      <c r="U716" t="s">
        <v>8317</v>
      </c>
      <c r="V716" t="s">
        <v>8319</v>
      </c>
    </row>
    <row r="717" spans="1:22" ht="57.6">
      <c r="A717" s="5">
        <f t="shared" si="44"/>
        <v>5.0509090909090906E-2</v>
      </c>
      <c r="B717">
        <v>715</v>
      </c>
      <c r="C717" s="3" t="s">
        <v>716</v>
      </c>
      <c r="D717" s="3" t="s">
        <v>4825</v>
      </c>
      <c r="E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 s="22">
        <f t="shared" si="45"/>
        <v>42794.579652777778</v>
      </c>
      <c r="L717">
        <v>1443233440</v>
      </c>
      <c r="M717" s="22">
        <f t="shared" si="46"/>
        <v>42734.579652777778</v>
      </c>
      <c r="N717" s="22" t="s">
        <v>8951</v>
      </c>
      <c r="O717" s="24">
        <f t="shared" si="47"/>
        <v>2016</v>
      </c>
      <c r="P717" t="b">
        <v>0</v>
      </c>
      <c r="Q717">
        <v>12</v>
      </c>
      <c r="R717" t="b">
        <v>0</v>
      </c>
      <c r="S717" t="s">
        <v>8273</v>
      </c>
      <c r="T717" s="7">
        <f>F717/Q717</f>
        <v>115.75</v>
      </c>
      <c r="U717" t="s">
        <v>8317</v>
      </c>
      <c r="V717" t="s">
        <v>8319</v>
      </c>
    </row>
    <row r="718" spans="1:22" ht="43.2">
      <c r="A718" s="5">
        <f t="shared" si="44"/>
        <v>0.10214285714285715</v>
      </c>
      <c r="B718">
        <v>716</v>
      </c>
      <c r="C718" s="3" t="s">
        <v>717</v>
      </c>
      <c r="D718" s="3" t="s">
        <v>4826</v>
      </c>
      <c r="E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 s="22">
        <f t="shared" si="45"/>
        <v>42312.924074074072</v>
      </c>
      <c r="L718">
        <v>1414511307</v>
      </c>
      <c r="M718" s="22">
        <f t="shared" si="46"/>
        <v>42272.8824074074</v>
      </c>
      <c r="N718" s="22" t="s">
        <v>8792</v>
      </c>
      <c r="O718" s="24">
        <f t="shared" si="47"/>
        <v>2015</v>
      </c>
      <c r="P718" t="b">
        <v>0</v>
      </c>
      <c r="Q718">
        <v>16</v>
      </c>
      <c r="R718" t="b">
        <v>0</v>
      </c>
      <c r="S718" t="s">
        <v>8273</v>
      </c>
      <c r="T718" s="7">
        <f>F718/Q718</f>
        <v>44.6875</v>
      </c>
      <c r="U718" t="s">
        <v>8317</v>
      </c>
      <c r="V718" t="s">
        <v>8319</v>
      </c>
    </row>
    <row r="719" spans="1:22">
      <c r="A719" s="5">
        <f t="shared" si="44"/>
        <v>3.0500000000000002E-3</v>
      </c>
      <c r="B719">
        <v>717</v>
      </c>
      <c r="C719" s="3" t="s">
        <v>718</v>
      </c>
      <c r="D719" s="3" t="s">
        <v>4827</v>
      </c>
      <c r="E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 s="22">
        <f t="shared" si="45"/>
        <v>41973.791666666664</v>
      </c>
      <c r="L719">
        <v>1407357002</v>
      </c>
      <c r="M719" s="22">
        <f t="shared" si="46"/>
        <v>41940.450312499997</v>
      </c>
      <c r="N719" s="22" t="s">
        <v>8952</v>
      </c>
      <c r="O719" s="24">
        <f t="shared" si="47"/>
        <v>2014</v>
      </c>
      <c r="P719" t="b">
        <v>0</v>
      </c>
      <c r="Q719">
        <v>4</v>
      </c>
      <c r="R719" t="b">
        <v>0</v>
      </c>
      <c r="S719" t="s">
        <v>8273</v>
      </c>
      <c r="T719" s="7">
        <f>F719/Q719</f>
        <v>76.25</v>
      </c>
      <c r="U719" t="s">
        <v>8317</v>
      </c>
      <c r="V719" t="s">
        <v>8319</v>
      </c>
    </row>
    <row r="720" spans="1:22" ht="43.2">
      <c r="A720" s="5">
        <f t="shared" si="44"/>
        <v>7.4999999999999997E-3</v>
      </c>
      <c r="B720">
        <v>718</v>
      </c>
      <c r="C720" s="3" t="s">
        <v>719</v>
      </c>
      <c r="D720" s="3" t="s">
        <v>4828</v>
      </c>
      <c r="E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 s="22">
        <f t="shared" si="45"/>
        <v>41887.645856481475</v>
      </c>
      <c r="L720">
        <v>1484684247</v>
      </c>
      <c r="M720" s="22">
        <f t="shared" si="46"/>
        <v>41857.645856481475</v>
      </c>
      <c r="N720" s="22" t="s">
        <v>8953</v>
      </c>
      <c r="O720" s="24">
        <f t="shared" si="47"/>
        <v>2014</v>
      </c>
      <c r="P720" t="b">
        <v>0</v>
      </c>
      <c r="Q720">
        <v>4</v>
      </c>
      <c r="R720" t="b">
        <v>0</v>
      </c>
      <c r="S720" t="s">
        <v>8273</v>
      </c>
      <c r="T720" s="7">
        <f>F720/Q720</f>
        <v>22.5</v>
      </c>
      <c r="U720" t="s">
        <v>8317</v>
      </c>
      <c r="V720" t="s">
        <v>8319</v>
      </c>
    </row>
    <row r="721" spans="1:22" ht="43.2">
      <c r="A721" s="5">
        <f t="shared" si="44"/>
        <v>1.2933333333333333E-2</v>
      </c>
      <c r="B721">
        <v>719</v>
      </c>
      <c r="C721" s="3" t="s">
        <v>720</v>
      </c>
      <c r="D721" s="3" t="s">
        <v>4829</v>
      </c>
      <c r="E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 s="22">
        <f t="shared" si="45"/>
        <v>42784.040972222218</v>
      </c>
      <c r="L721">
        <v>1454979476</v>
      </c>
      <c r="M721" s="22">
        <f t="shared" si="46"/>
        <v>42752.637118055551</v>
      </c>
      <c r="N721" s="22" t="s">
        <v>8828</v>
      </c>
      <c r="O721" s="24">
        <f t="shared" si="47"/>
        <v>2017</v>
      </c>
      <c r="P721" t="b">
        <v>0</v>
      </c>
      <c r="Q721">
        <v>10</v>
      </c>
      <c r="R721" t="b">
        <v>0</v>
      </c>
      <c r="S721" t="s">
        <v>8273</v>
      </c>
      <c r="T721" s="7">
        <f>F721/Q721</f>
        <v>19.399999999999999</v>
      </c>
      <c r="U721" t="s">
        <v>8317</v>
      </c>
      <c r="V721" t="s">
        <v>8319</v>
      </c>
    </row>
    <row r="722" spans="1:22" ht="43.2">
      <c r="A722" s="5">
        <f t="shared" si="44"/>
        <v>1.4394736842105262</v>
      </c>
      <c r="B722">
        <v>720</v>
      </c>
      <c r="C722" s="3" t="s">
        <v>721</v>
      </c>
      <c r="D722" s="3" t="s">
        <v>4830</v>
      </c>
      <c r="E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 s="22">
        <f t="shared" si="45"/>
        <v>42422.83189814815</v>
      </c>
      <c r="L722">
        <v>1325432091</v>
      </c>
      <c r="M722" s="22">
        <f t="shared" si="46"/>
        <v>42408.83189814815</v>
      </c>
      <c r="N722" s="22" t="s">
        <v>8954</v>
      </c>
      <c r="O722" s="24">
        <f t="shared" si="47"/>
        <v>2016</v>
      </c>
      <c r="P722" t="b">
        <v>0</v>
      </c>
      <c r="Q722">
        <v>41</v>
      </c>
      <c r="R722" t="b">
        <v>1</v>
      </c>
      <c r="S722" t="s">
        <v>8274</v>
      </c>
      <c r="T722" s="7">
        <f>F722/Q722</f>
        <v>66.707317073170728</v>
      </c>
      <c r="U722" t="s">
        <v>8320</v>
      </c>
      <c r="V722" t="s">
        <v>8321</v>
      </c>
    </row>
    <row r="723" spans="1:22" ht="57.6">
      <c r="A723" s="5">
        <f t="shared" si="44"/>
        <v>1.2210975609756098</v>
      </c>
      <c r="B723">
        <v>721</v>
      </c>
      <c r="C723" s="3" t="s">
        <v>722</v>
      </c>
      <c r="D723" s="3" t="s">
        <v>4831</v>
      </c>
      <c r="E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 s="22">
        <f t="shared" si="45"/>
        <v>40937.440868055557</v>
      </c>
      <c r="L723">
        <v>1403012607</v>
      </c>
      <c r="M723" s="22">
        <f t="shared" si="46"/>
        <v>40909.440868055557</v>
      </c>
      <c r="N723" s="22" t="s">
        <v>8955</v>
      </c>
      <c r="O723" s="24">
        <f t="shared" si="47"/>
        <v>2012</v>
      </c>
      <c r="P723" t="b">
        <v>0</v>
      </c>
      <c r="Q723">
        <v>119</v>
      </c>
      <c r="R723" t="b">
        <v>1</v>
      </c>
      <c r="S723" t="s">
        <v>8274</v>
      </c>
      <c r="T723" s="7">
        <f>F723/Q723</f>
        <v>84.142857142857139</v>
      </c>
      <c r="U723" t="s">
        <v>8320</v>
      </c>
      <c r="V723" t="s">
        <v>8321</v>
      </c>
    </row>
    <row r="724" spans="1:22" ht="43.2">
      <c r="A724" s="5">
        <f t="shared" si="44"/>
        <v>1.3202400000000001</v>
      </c>
      <c r="B724">
        <v>722</v>
      </c>
      <c r="C724" s="3" t="s">
        <v>723</v>
      </c>
      <c r="D724" s="3" t="s">
        <v>4832</v>
      </c>
      <c r="E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 s="22">
        <f t="shared" si="45"/>
        <v>41852.363506944443</v>
      </c>
      <c r="L724">
        <v>1331320778</v>
      </c>
      <c r="M724" s="22">
        <f t="shared" si="46"/>
        <v>41807.363506944443</v>
      </c>
      <c r="N724" s="22" t="s">
        <v>8383</v>
      </c>
      <c r="O724" s="24">
        <f t="shared" si="47"/>
        <v>2014</v>
      </c>
      <c r="P724" t="b">
        <v>0</v>
      </c>
      <c r="Q724">
        <v>153</v>
      </c>
      <c r="R724" t="b">
        <v>1</v>
      </c>
      <c r="S724" t="s">
        <v>8274</v>
      </c>
      <c r="T724" s="7">
        <f>F724/Q724</f>
        <v>215.72549019607843</v>
      </c>
      <c r="U724" t="s">
        <v>8320</v>
      </c>
      <c r="V724" t="s">
        <v>8321</v>
      </c>
    </row>
    <row r="725" spans="1:22" ht="28.8">
      <c r="A725" s="5">
        <f t="shared" si="44"/>
        <v>1.0938000000000001</v>
      </c>
      <c r="B725">
        <v>723</v>
      </c>
      <c r="C725" s="3" t="s">
        <v>724</v>
      </c>
      <c r="D725" s="3" t="s">
        <v>4833</v>
      </c>
      <c r="E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 s="22">
        <f t="shared" si="45"/>
        <v>41007.555300925924</v>
      </c>
      <c r="L725">
        <v>1435606549</v>
      </c>
      <c r="M725" s="22">
        <f t="shared" si="46"/>
        <v>40977.596967592588</v>
      </c>
      <c r="N725" s="22" t="s">
        <v>8956</v>
      </c>
      <c r="O725" s="24">
        <f t="shared" si="47"/>
        <v>2012</v>
      </c>
      <c r="P725" t="b">
        <v>0</v>
      </c>
      <c r="Q725">
        <v>100</v>
      </c>
      <c r="R725" t="b">
        <v>1</v>
      </c>
      <c r="S725" t="s">
        <v>8274</v>
      </c>
      <c r="T725" s="7">
        <f>F725/Q725</f>
        <v>54.69</v>
      </c>
      <c r="U725" t="s">
        <v>8320</v>
      </c>
      <c r="V725" t="s">
        <v>8321</v>
      </c>
    </row>
    <row r="726" spans="1:22" ht="43.2">
      <c r="A726" s="5">
        <f t="shared" si="44"/>
        <v>1.0547157142857144</v>
      </c>
      <c r="B726">
        <v>724</v>
      </c>
      <c r="C726" s="3" t="s">
        <v>725</v>
      </c>
      <c r="D726" s="3" t="s">
        <v>4834</v>
      </c>
      <c r="E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 s="22">
        <f t="shared" si="45"/>
        <v>42214.957638888889</v>
      </c>
      <c r="L726">
        <v>1306855163</v>
      </c>
      <c r="M726" s="22">
        <f t="shared" si="46"/>
        <v>42184.608206018514</v>
      </c>
      <c r="N726" s="22" t="s">
        <v>8663</v>
      </c>
      <c r="O726" s="24">
        <f t="shared" si="47"/>
        <v>2015</v>
      </c>
      <c r="P726" t="b">
        <v>0</v>
      </c>
      <c r="Q726">
        <v>143</v>
      </c>
      <c r="R726" t="b">
        <v>1</v>
      </c>
      <c r="S726" t="s">
        <v>8274</v>
      </c>
      <c r="T726" s="7">
        <f>F726/Q726</f>
        <v>51.62944055944056</v>
      </c>
      <c r="U726" t="s">
        <v>8320</v>
      </c>
      <c r="V726" t="s">
        <v>8321</v>
      </c>
    </row>
    <row r="727" spans="1:22" ht="43.2">
      <c r="A727" s="5">
        <f t="shared" si="44"/>
        <v>1.0035000000000001</v>
      </c>
      <c r="B727">
        <v>725</v>
      </c>
      <c r="C727" s="3" t="s">
        <v>726</v>
      </c>
      <c r="D727" s="3" t="s">
        <v>4835</v>
      </c>
      <c r="E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 s="22">
        <f t="shared" si="45"/>
        <v>40724.430127314808</v>
      </c>
      <c r="L727">
        <v>1447426912</v>
      </c>
      <c r="M727" s="22">
        <f t="shared" si="46"/>
        <v>40694.430127314808</v>
      </c>
      <c r="N727" s="22" t="s">
        <v>8957</v>
      </c>
      <c r="O727" s="24">
        <f t="shared" si="47"/>
        <v>2011</v>
      </c>
      <c r="P727" t="b">
        <v>0</v>
      </c>
      <c r="Q727">
        <v>140</v>
      </c>
      <c r="R727" t="b">
        <v>1</v>
      </c>
      <c r="S727" t="s">
        <v>8274</v>
      </c>
      <c r="T727" s="7">
        <f>F727/Q727</f>
        <v>143.35714285714286</v>
      </c>
      <c r="U727" t="s">
        <v>8320</v>
      </c>
      <c r="V727" t="s">
        <v>8321</v>
      </c>
    </row>
    <row r="728" spans="1:22" ht="43.2">
      <c r="A728" s="5">
        <f t="shared" si="44"/>
        <v>1.014</v>
      </c>
      <c r="B728">
        <v>726</v>
      </c>
      <c r="C728" s="3" t="s">
        <v>727</v>
      </c>
      <c r="D728" s="3" t="s">
        <v>4836</v>
      </c>
      <c r="E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 s="22">
        <f t="shared" si="45"/>
        <v>42351.417962962958</v>
      </c>
      <c r="L728">
        <v>1363136487</v>
      </c>
      <c r="M728" s="22">
        <f t="shared" si="46"/>
        <v>42321.417962962958</v>
      </c>
      <c r="N728" s="22" t="s">
        <v>8852</v>
      </c>
      <c r="O728" s="24">
        <f t="shared" si="47"/>
        <v>2015</v>
      </c>
      <c r="P728" t="b">
        <v>0</v>
      </c>
      <c r="Q728">
        <v>35</v>
      </c>
      <c r="R728" t="b">
        <v>1</v>
      </c>
      <c r="S728" t="s">
        <v>8274</v>
      </c>
      <c r="T728" s="7">
        <f>F728/Q728</f>
        <v>72.428571428571431</v>
      </c>
      <c r="U728" t="s">
        <v>8320</v>
      </c>
      <c r="V728" t="s">
        <v>8321</v>
      </c>
    </row>
    <row r="729" spans="1:22" ht="57.6">
      <c r="A729" s="5">
        <f t="shared" si="44"/>
        <v>1.5551428571428572</v>
      </c>
      <c r="B729">
        <v>727</v>
      </c>
      <c r="C729" s="3" t="s">
        <v>728</v>
      </c>
      <c r="D729" s="3" t="s">
        <v>4837</v>
      </c>
      <c r="E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 s="22">
        <f t="shared" si="45"/>
        <v>41375.834340277775</v>
      </c>
      <c r="L729">
        <v>1354580949</v>
      </c>
      <c r="M729" s="22">
        <f t="shared" si="46"/>
        <v>41345.834340277775</v>
      </c>
      <c r="N729" s="22" t="s">
        <v>8958</v>
      </c>
      <c r="O729" s="24">
        <f t="shared" si="47"/>
        <v>2013</v>
      </c>
      <c r="P729" t="b">
        <v>0</v>
      </c>
      <c r="Q729">
        <v>149</v>
      </c>
      <c r="R729" t="b">
        <v>1</v>
      </c>
      <c r="S729" t="s">
        <v>8274</v>
      </c>
      <c r="T729" s="7">
        <f>F729/Q729</f>
        <v>36.530201342281877</v>
      </c>
      <c r="U729" t="s">
        <v>8320</v>
      </c>
      <c r="V729" t="s">
        <v>8321</v>
      </c>
    </row>
    <row r="730" spans="1:22" ht="43.2">
      <c r="A730" s="5">
        <f t="shared" si="44"/>
        <v>1.05566</v>
      </c>
      <c r="B730">
        <v>728</v>
      </c>
      <c r="C730" s="3" t="s">
        <v>729</v>
      </c>
      <c r="D730" s="3" t="s">
        <v>4838</v>
      </c>
      <c r="E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 s="22">
        <f t="shared" si="45"/>
        <v>41288.680555555555</v>
      </c>
      <c r="L730">
        <v>1310069157</v>
      </c>
      <c r="M730" s="22">
        <f t="shared" si="46"/>
        <v>41246.811909722222</v>
      </c>
      <c r="N730" s="22" t="s">
        <v>8959</v>
      </c>
      <c r="O730" s="24">
        <f t="shared" si="47"/>
        <v>2012</v>
      </c>
      <c r="P730" t="b">
        <v>0</v>
      </c>
      <c r="Q730">
        <v>130</v>
      </c>
      <c r="R730" t="b">
        <v>1</v>
      </c>
      <c r="S730" t="s">
        <v>8274</v>
      </c>
      <c r="T730" s="7">
        <f>F730/Q730</f>
        <v>60.903461538461535</v>
      </c>
      <c r="U730" t="s">
        <v>8320</v>
      </c>
      <c r="V730" t="s">
        <v>8321</v>
      </c>
    </row>
    <row r="731" spans="1:22" ht="43.2">
      <c r="A731" s="5">
        <f t="shared" si="44"/>
        <v>1.3065</v>
      </c>
      <c r="B731">
        <v>729</v>
      </c>
      <c r="C731" s="3" t="s">
        <v>730</v>
      </c>
      <c r="D731" s="3" t="s">
        <v>4839</v>
      </c>
      <c r="E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 s="22">
        <f t="shared" si="45"/>
        <v>40776.629131944443</v>
      </c>
      <c r="L731">
        <v>1342844861</v>
      </c>
      <c r="M731" s="22">
        <f t="shared" si="46"/>
        <v>40731.629131944443</v>
      </c>
      <c r="N731" s="22" t="s">
        <v>8960</v>
      </c>
      <c r="O731" s="24">
        <f t="shared" si="47"/>
        <v>2011</v>
      </c>
      <c r="P731" t="b">
        <v>0</v>
      </c>
      <c r="Q731">
        <v>120</v>
      </c>
      <c r="R731" t="b">
        <v>1</v>
      </c>
      <c r="S731" t="s">
        <v>8274</v>
      </c>
      <c r="T731" s="7">
        <f>F731/Q731</f>
        <v>43.55</v>
      </c>
      <c r="U731" t="s">
        <v>8320</v>
      </c>
      <c r="V731" t="s">
        <v>8321</v>
      </c>
    </row>
    <row r="732" spans="1:22" ht="28.8">
      <c r="A732" s="5">
        <f t="shared" si="44"/>
        <v>1.3219000000000001</v>
      </c>
      <c r="B732">
        <v>730</v>
      </c>
      <c r="C732" s="3" t="s">
        <v>731</v>
      </c>
      <c r="D732" s="3" t="s">
        <v>4840</v>
      </c>
      <c r="E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 s="22">
        <f t="shared" si="45"/>
        <v>41170.97755787037</v>
      </c>
      <c r="L732">
        <v>1320688391</v>
      </c>
      <c r="M732" s="22">
        <f t="shared" si="46"/>
        <v>41110.97755787037</v>
      </c>
      <c r="N732" s="22" t="s">
        <v>8961</v>
      </c>
      <c r="O732" s="24">
        <f t="shared" si="47"/>
        <v>2012</v>
      </c>
      <c r="P732" t="b">
        <v>0</v>
      </c>
      <c r="Q732">
        <v>265</v>
      </c>
      <c r="R732" t="b">
        <v>1</v>
      </c>
      <c r="S732" t="s">
        <v>8274</v>
      </c>
      <c r="T732" s="7">
        <f>F732/Q732</f>
        <v>99.766037735849054</v>
      </c>
      <c r="U732" t="s">
        <v>8320</v>
      </c>
      <c r="V732" t="s">
        <v>8321</v>
      </c>
    </row>
    <row r="733" spans="1:22" ht="43.2">
      <c r="A733" s="5">
        <f t="shared" si="44"/>
        <v>1.26</v>
      </c>
      <c r="B733">
        <v>731</v>
      </c>
      <c r="C733" s="3" t="s">
        <v>732</v>
      </c>
      <c r="D733" s="3" t="s">
        <v>4841</v>
      </c>
      <c r="E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 s="22">
        <f t="shared" si="45"/>
        <v>40884.536932870367</v>
      </c>
      <c r="L733">
        <v>1322852747</v>
      </c>
      <c r="M733" s="22">
        <f t="shared" si="46"/>
        <v>40854.536932870367</v>
      </c>
      <c r="N733" s="22" t="s">
        <v>8962</v>
      </c>
      <c r="O733" s="24">
        <f t="shared" si="47"/>
        <v>2011</v>
      </c>
      <c r="P733" t="b">
        <v>0</v>
      </c>
      <c r="Q733">
        <v>71</v>
      </c>
      <c r="R733" t="b">
        <v>1</v>
      </c>
      <c r="S733" t="s">
        <v>8274</v>
      </c>
      <c r="T733" s="7">
        <f>F733/Q733</f>
        <v>88.732394366197184</v>
      </c>
      <c r="U733" t="s">
        <v>8320</v>
      </c>
      <c r="V733" t="s">
        <v>8321</v>
      </c>
    </row>
    <row r="734" spans="1:22" ht="43.2">
      <c r="A734" s="5">
        <f t="shared" si="44"/>
        <v>1.6</v>
      </c>
      <c r="B734">
        <v>732</v>
      </c>
      <c r="C734" s="3" t="s">
        <v>733</v>
      </c>
      <c r="D734" s="3" t="s">
        <v>4842</v>
      </c>
      <c r="E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 s="22">
        <f t="shared" si="45"/>
        <v>40930.041666666664</v>
      </c>
      <c r="L734">
        <v>1375265461</v>
      </c>
      <c r="M734" s="22">
        <f t="shared" si="46"/>
        <v>40879.587349537032</v>
      </c>
      <c r="N734" s="22" t="s">
        <v>8963</v>
      </c>
      <c r="O734" s="24">
        <f t="shared" si="47"/>
        <v>2011</v>
      </c>
      <c r="P734" t="b">
        <v>0</v>
      </c>
      <c r="Q734">
        <v>13</v>
      </c>
      <c r="R734" t="b">
        <v>1</v>
      </c>
      <c r="S734" t="s">
        <v>8274</v>
      </c>
      <c r="T734" s="7">
        <f>F734/Q734</f>
        <v>4.9230769230769234</v>
      </c>
      <c r="U734" t="s">
        <v>8320</v>
      </c>
      <c r="V734" t="s">
        <v>8321</v>
      </c>
    </row>
    <row r="735" spans="1:22" ht="57.6">
      <c r="A735" s="5">
        <f t="shared" si="44"/>
        <v>1.2048000000000001</v>
      </c>
      <c r="B735">
        <v>733</v>
      </c>
      <c r="C735" s="3" t="s">
        <v>734</v>
      </c>
      <c r="D735" s="3" t="s">
        <v>4843</v>
      </c>
      <c r="E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 s="22">
        <f t="shared" si="45"/>
        <v>41546.21598379629</v>
      </c>
      <c r="L735">
        <v>1384941892</v>
      </c>
      <c r="M735" s="22">
        <f t="shared" si="46"/>
        <v>41486.21598379629</v>
      </c>
      <c r="N735" s="22" t="s">
        <v>8964</v>
      </c>
      <c r="O735" s="24">
        <f t="shared" si="47"/>
        <v>2013</v>
      </c>
      <c r="P735" t="b">
        <v>0</v>
      </c>
      <c r="Q735">
        <v>169</v>
      </c>
      <c r="R735" t="b">
        <v>1</v>
      </c>
      <c r="S735" t="s">
        <v>8274</v>
      </c>
      <c r="T735" s="7">
        <f>F735/Q735</f>
        <v>17.822485207100591</v>
      </c>
      <c r="U735" t="s">
        <v>8320</v>
      </c>
      <c r="V735" t="s">
        <v>8321</v>
      </c>
    </row>
    <row r="736" spans="1:22" ht="43.2">
      <c r="A736" s="5">
        <f t="shared" si="44"/>
        <v>1.2552941176470589</v>
      </c>
      <c r="B736">
        <v>734</v>
      </c>
      <c r="C736" s="3" t="s">
        <v>735</v>
      </c>
      <c r="D736" s="3" t="s">
        <v>4844</v>
      </c>
      <c r="E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 s="22">
        <f t="shared" si="45"/>
        <v>41628.211712962962</v>
      </c>
      <c r="L736">
        <v>1428465420</v>
      </c>
      <c r="M736" s="22">
        <f t="shared" si="46"/>
        <v>41598.211712962962</v>
      </c>
      <c r="N736" s="22" t="s">
        <v>8965</v>
      </c>
      <c r="O736" s="24">
        <f t="shared" si="47"/>
        <v>2013</v>
      </c>
      <c r="P736" t="b">
        <v>0</v>
      </c>
      <c r="Q736">
        <v>57</v>
      </c>
      <c r="R736" t="b">
        <v>1</v>
      </c>
      <c r="S736" t="s">
        <v>8274</v>
      </c>
      <c r="T736" s="7">
        <f>F736/Q736</f>
        <v>187.19298245614036</v>
      </c>
      <c r="U736" t="s">
        <v>8320</v>
      </c>
      <c r="V736" t="s">
        <v>8321</v>
      </c>
    </row>
    <row r="737" spans="1:22" ht="43.2">
      <c r="A737" s="5">
        <f t="shared" si="44"/>
        <v>1.1440638297872341</v>
      </c>
      <c r="B737">
        <v>735</v>
      </c>
      <c r="C737" s="3" t="s">
        <v>736</v>
      </c>
      <c r="D737" s="3" t="s">
        <v>4845</v>
      </c>
      <c r="E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 s="22">
        <f t="shared" si="45"/>
        <v>42132.999999999993</v>
      </c>
      <c r="L737">
        <v>1414975346</v>
      </c>
      <c r="M737" s="22">
        <f t="shared" si="46"/>
        <v>42101.956249999996</v>
      </c>
      <c r="N737" s="22" t="s">
        <v>8671</v>
      </c>
      <c r="O737" s="24">
        <f t="shared" si="47"/>
        <v>2015</v>
      </c>
      <c r="P737" t="b">
        <v>0</v>
      </c>
      <c r="Q737">
        <v>229</v>
      </c>
      <c r="R737" t="b">
        <v>1</v>
      </c>
      <c r="S737" t="s">
        <v>8274</v>
      </c>
      <c r="T737" s="7">
        <f>F737/Q737</f>
        <v>234.80786026200875</v>
      </c>
      <c r="U737" t="s">
        <v>8320</v>
      </c>
      <c r="V737" t="s">
        <v>8321</v>
      </c>
    </row>
    <row r="738" spans="1:22" ht="43.2">
      <c r="A738" s="5">
        <f t="shared" si="44"/>
        <v>3.151388888888889</v>
      </c>
      <c r="B738">
        <v>736</v>
      </c>
      <c r="C738" s="3" t="s">
        <v>737</v>
      </c>
      <c r="D738" s="3" t="s">
        <v>4846</v>
      </c>
      <c r="E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 s="22">
        <f t="shared" si="45"/>
        <v>41976.818749999999</v>
      </c>
      <c r="L738">
        <v>1383327440</v>
      </c>
      <c r="M738" s="22">
        <f t="shared" si="46"/>
        <v>41945.821134259255</v>
      </c>
      <c r="N738" s="22" t="s">
        <v>8966</v>
      </c>
      <c r="O738" s="24">
        <f t="shared" si="47"/>
        <v>2014</v>
      </c>
      <c r="P738" t="b">
        <v>0</v>
      </c>
      <c r="Q738">
        <v>108</v>
      </c>
      <c r="R738" t="b">
        <v>1</v>
      </c>
      <c r="S738" t="s">
        <v>8274</v>
      </c>
      <c r="T738" s="7">
        <f>F738/Q738</f>
        <v>105.04629629629629</v>
      </c>
      <c r="U738" t="s">
        <v>8320</v>
      </c>
      <c r="V738" t="s">
        <v>8321</v>
      </c>
    </row>
    <row r="739" spans="1:22" ht="43.2">
      <c r="A739" s="5">
        <f t="shared" si="44"/>
        <v>1.224</v>
      </c>
      <c r="B739">
        <v>737</v>
      </c>
      <c r="C739" s="3" t="s">
        <v>738</v>
      </c>
      <c r="D739" s="3" t="s">
        <v>4847</v>
      </c>
      <c r="E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 s="22">
        <f t="shared" si="45"/>
        <v>41598.999305555553</v>
      </c>
      <c r="L739">
        <v>1390890987</v>
      </c>
      <c r="M739" s="22">
        <f t="shared" si="46"/>
        <v>41579.525925925926</v>
      </c>
      <c r="N739" s="22" t="s">
        <v>8967</v>
      </c>
      <c r="O739" s="24">
        <f t="shared" si="47"/>
        <v>2013</v>
      </c>
      <c r="P739" t="b">
        <v>0</v>
      </c>
      <c r="Q739">
        <v>108</v>
      </c>
      <c r="R739" t="b">
        <v>1</v>
      </c>
      <c r="S739" t="s">
        <v>8274</v>
      </c>
      <c r="T739" s="7">
        <f>F739/Q739</f>
        <v>56.666666666666664</v>
      </c>
      <c r="U739" t="s">
        <v>8320</v>
      </c>
      <c r="V739" t="s">
        <v>8321</v>
      </c>
    </row>
    <row r="740" spans="1:22" ht="28.8">
      <c r="A740" s="5">
        <f t="shared" si="44"/>
        <v>1.0673333333333332</v>
      </c>
      <c r="B740">
        <v>738</v>
      </c>
      <c r="C740" s="3" t="s">
        <v>739</v>
      </c>
      <c r="D740" s="3" t="s">
        <v>4848</v>
      </c>
      <c r="E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 s="22">
        <f t="shared" si="45"/>
        <v>41684.625</v>
      </c>
      <c r="L740">
        <v>1414765794</v>
      </c>
      <c r="M740" s="22">
        <f t="shared" si="46"/>
        <v>41667.066979166666</v>
      </c>
      <c r="N740" s="22" t="s">
        <v>8968</v>
      </c>
      <c r="O740" s="24">
        <f t="shared" si="47"/>
        <v>2014</v>
      </c>
      <c r="P740" t="b">
        <v>0</v>
      </c>
      <c r="Q740">
        <v>41</v>
      </c>
      <c r="R740" t="b">
        <v>1</v>
      </c>
      <c r="S740" t="s">
        <v>8274</v>
      </c>
      <c r="T740" s="7">
        <f>F740/Q740</f>
        <v>39.048780487804876</v>
      </c>
      <c r="U740" t="s">
        <v>8320</v>
      </c>
      <c r="V740" t="s">
        <v>8321</v>
      </c>
    </row>
    <row r="741" spans="1:22" ht="43.2">
      <c r="A741" s="5">
        <f t="shared" si="44"/>
        <v>1.5833333333333333</v>
      </c>
      <c r="B741">
        <v>739</v>
      </c>
      <c r="C741" s="3" t="s">
        <v>740</v>
      </c>
      <c r="D741" s="3" t="s">
        <v>4849</v>
      </c>
      <c r="E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 s="22">
        <f t="shared" si="45"/>
        <v>41973.999305555553</v>
      </c>
      <c r="L741">
        <v>1404907429</v>
      </c>
      <c r="M741" s="22">
        <f t="shared" si="46"/>
        <v>41943.39576388889</v>
      </c>
      <c r="N741" s="22" t="s">
        <v>8688</v>
      </c>
      <c r="O741" s="24">
        <f t="shared" si="47"/>
        <v>2014</v>
      </c>
      <c r="P741" t="b">
        <v>0</v>
      </c>
      <c r="Q741">
        <v>139</v>
      </c>
      <c r="R741" t="b">
        <v>1</v>
      </c>
      <c r="S741" t="s">
        <v>8274</v>
      </c>
      <c r="T741" s="7">
        <f>F741/Q741</f>
        <v>68.345323741007192</v>
      </c>
      <c r="U741" t="s">
        <v>8320</v>
      </c>
      <c r="V741" t="s">
        <v>8321</v>
      </c>
    </row>
    <row r="742" spans="1:22" ht="57.6">
      <c r="A742" s="5">
        <f t="shared" si="44"/>
        <v>1.0740000000000001</v>
      </c>
      <c r="B742">
        <v>740</v>
      </c>
      <c r="C742" s="3" t="s">
        <v>741</v>
      </c>
      <c r="D742" s="3" t="s">
        <v>4850</v>
      </c>
      <c r="E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 s="22">
        <f t="shared" si="45"/>
        <v>41862.294317129628</v>
      </c>
      <c r="L742">
        <v>1433647882</v>
      </c>
      <c r="M742" s="22">
        <f t="shared" si="46"/>
        <v>41829.294317129628</v>
      </c>
      <c r="N742" s="22" t="s">
        <v>8969</v>
      </c>
      <c r="O742" s="24">
        <f t="shared" si="47"/>
        <v>2014</v>
      </c>
      <c r="P742" t="b">
        <v>0</v>
      </c>
      <c r="Q742">
        <v>19</v>
      </c>
      <c r="R742" t="b">
        <v>1</v>
      </c>
      <c r="S742" t="s">
        <v>8274</v>
      </c>
      <c r="T742" s="7">
        <f>F742/Q742</f>
        <v>169.57894736842104</v>
      </c>
      <c r="U742" t="s">
        <v>8320</v>
      </c>
      <c r="V742" t="s">
        <v>8321</v>
      </c>
    </row>
    <row r="743" spans="1:22" ht="28.8">
      <c r="A743" s="5">
        <f t="shared" si="44"/>
        <v>1.0226</v>
      </c>
      <c r="B743">
        <v>741</v>
      </c>
      <c r="C743" s="3" t="s">
        <v>742</v>
      </c>
      <c r="D743" s="3" t="s">
        <v>4851</v>
      </c>
      <c r="E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 s="22">
        <f t="shared" si="45"/>
        <v>42175.93844907407</v>
      </c>
      <c r="L743">
        <v>1367940806</v>
      </c>
      <c r="M743" s="22">
        <f t="shared" si="46"/>
        <v>42161.93844907407</v>
      </c>
      <c r="N743" s="22" t="s">
        <v>8970</v>
      </c>
      <c r="O743" s="24">
        <f t="shared" si="47"/>
        <v>2015</v>
      </c>
      <c r="P743" t="b">
        <v>0</v>
      </c>
      <c r="Q743">
        <v>94</v>
      </c>
      <c r="R743" t="b">
        <v>1</v>
      </c>
      <c r="S743" t="s">
        <v>8274</v>
      </c>
      <c r="T743" s="7">
        <f>F743/Q743</f>
        <v>141.42340425531913</v>
      </c>
      <c r="U743" t="s">
        <v>8320</v>
      </c>
      <c r="V743" t="s">
        <v>8321</v>
      </c>
    </row>
    <row r="744" spans="1:22" ht="57.6">
      <c r="A744" s="5">
        <f t="shared" si="44"/>
        <v>1.1071428571428572</v>
      </c>
      <c r="B744">
        <v>742</v>
      </c>
      <c r="C744" s="3" t="s">
        <v>743</v>
      </c>
      <c r="D744" s="3" t="s">
        <v>4852</v>
      </c>
      <c r="E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 s="22">
        <f t="shared" si="45"/>
        <v>41436.439884259256</v>
      </c>
      <c r="L744">
        <v>1392847312</v>
      </c>
      <c r="M744" s="22">
        <f t="shared" si="46"/>
        <v>41401.439884259256</v>
      </c>
      <c r="N744" s="22" t="s">
        <v>8594</v>
      </c>
      <c r="O744" s="24">
        <f t="shared" si="47"/>
        <v>2013</v>
      </c>
      <c r="P744" t="b">
        <v>0</v>
      </c>
      <c r="Q744">
        <v>23</v>
      </c>
      <c r="R744" t="b">
        <v>1</v>
      </c>
      <c r="S744" t="s">
        <v>8274</v>
      </c>
      <c r="T744" s="7">
        <f>F744/Q744</f>
        <v>67.391304347826093</v>
      </c>
      <c r="U744" t="s">
        <v>8320</v>
      </c>
      <c r="V744" t="s">
        <v>8321</v>
      </c>
    </row>
    <row r="745" spans="1:22" ht="43.2">
      <c r="A745" s="5">
        <f t="shared" si="44"/>
        <v>1.48</v>
      </c>
      <c r="B745">
        <v>743</v>
      </c>
      <c r="C745" s="3" t="s">
        <v>744</v>
      </c>
      <c r="D745" s="3" t="s">
        <v>4853</v>
      </c>
      <c r="E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 s="22">
        <f t="shared" si="45"/>
        <v>41719.667962962958</v>
      </c>
      <c r="L745">
        <v>1332435685</v>
      </c>
      <c r="M745" s="22">
        <f t="shared" si="46"/>
        <v>41689.709629629629</v>
      </c>
      <c r="N745" s="22" t="s">
        <v>8971</v>
      </c>
      <c r="O745" s="24">
        <f t="shared" si="47"/>
        <v>2014</v>
      </c>
      <c r="P745" t="b">
        <v>0</v>
      </c>
      <c r="Q745">
        <v>15</v>
      </c>
      <c r="R745" t="b">
        <v>1</v>
      </c>
      <c r="S745" t="s">
        <v>8274</v>
      </c>
      <c r="T745" s="7">
        <f>F745/Q745</f>
        <v>54.266666666666666</v>
      </c>
      <c r="U745" t="s">
        <v>8320</v>
      </c>
      <c r="V745" t="s">
        <v>8321</v>
      </c>
    </row>
    <row r="746" spans="1:22" ht="43.2">
      <c r="A746" s="5">
        <f t="shared" si="44"/>
        <v>1.0232000000000001</v>
      </c>
      <c r="B746">
        <v>744</v>
      </c>
      <c r="C746" s="3" t="s">
        <v>745</v>
      </c>
      <c r="D746" s="3" t="s">
        <v>4854</v>
      </c>
      <c r="E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 s="22">
        <f t="shared" si="45"/>
        <v>41015.666666666664</v>
      </c>
      <c r="L746">
        <v>1352847503</v>
      </c>
      <c r="M746" s="22">
        <f t="shared" si="46"/>
        <v>40990.500983796293</v>
      </c>
      <c r="N746" s="22" t="s">
        <v>8721</v>
      </c>
      <c r="O746" s="24">
        <f t="shared" si="47"/>
        <v>2012</v>
      </c>
      <c r="P746" t="b">
        <v>0</v>
      </c>
      <c r="Q746">
        <v>62</v>
      </c>
      <c r="R746" t="b">
        <v>1</v>
      </c>
      <c r="S746" t="s">
        <v>8274</v>
      </c>
      <c r="T746" s="7">
        <f>F746/Q746</f>
        <v>82.516129032258064</v>
      </c>
      <c r="U746" t="s">
        <v>8320</v>
      </c>
      <c r="V746" t="s">
        <v>8321</v>
      </c>
    </row>
    <row r="747" spans="1:22" ht="43.2">
      <c r="A747" s="5">
        <f t="shared" si="44"/>
        <v>1.7909909909909909</v>
      </c>
      <c r="B747">
        <v>745</v>
      </c>
      <c r="C747" s="3" t="s">
        <v>746</v>
      </c>
      <c r="D747" s="3" t="s">
        <v>4855</v>
      </c>
      <c r="E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 s="22">
        <f t="shared" si="45"/>
        <v>41256.748877314814</v>
      </c>
      <c r="L747">
        <v>1364996645</v>
      </c>
      <c r="M747" s="22">
        <f t="shared" si="46"/>
        <v>41226.748877314814</v>
      </c>
      <c r="N747" s="22" t="s">
        <v>8972</v>
      </c>
      <c r="O747" s="24">
        <f t="shared" si="47"/>
        <v>2012</v>
      </c>
      <c r="P747" t="b">
        <v>0</v>
      </c>
      <c r="Q747">
        <v>74</v>
      </c>
      <c r="R747" t="b">
        <v>1</v>
      </c>
      <c r="S747" t="s">
        <v>8274</v>
      </c>
      <c r="T747" s="7">
        <f>F747/Q747</f>
        <v>53.729729729729726</v>
      </c>
      <c r="U747" t="s">
        <v>8320</v>
      </c>
      <c r="V747" t="s">
        <v>8321</v>
      </c>
    </row>
    <row r="748" spans="1:22" ht="28.8">
      <c r="A748" s="5">
        <f t="shared" si="44"/>
        <v>1.1108135252761968</v>
      </c>
      <c r="B748">
        <v>746</v>
      </c>
      <c r="C748" s="3" t="s">
        <v>747</v>
      </c>
      <c r="D748" s="3" t="s">
        <v>4856</v>
      </c>
      <c r="E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 s="22">
        <f t="shared" si="45"/>
        <v>41397.363946759258</v>
      </c>
      <c r="L748">
        <v>1346806909</v>
      </c>
      <c r="M748" s="22">
        <f t="shared" si="46"/>
        <v>41367.363946759258</v>
      </c>
      <c r="N748" s="22" t="s">
        <v>8973</v>
      </c>
      <c r="O748" s="24">
        <f t="shared" si="47"/>
        <v>2013</v>
      </c>
      <c r="P748" t="b">
        <v>0</v>
      </c>
      <c r="Q748">
        <v>97</v>
      </c>
      <c r="R748" t="b">
        <v>1</v>
      </c>
      <c r="S748" t="s">
        <v>8274</v>
      </c>
      <c r="T748" s="7">
        <f>F748/Q748</f>
        <v>34.206185567010309</v>
      </c>
      <c r="U748" t="s">
        <v>8320</v>
      </c>
      <c r="V748" t="s">
        <v>8321</v>
      </c>
    </row>
    <row r="749" spans="1:22" ht="43.2">
      <c r="A749" s="5">
        <f t="shared" si="44"/>
        <v>1.0004285714285714</v>
      </c>
      <c r="B749">
        <v>747</v>
      </c>
      <c r="C749" s="3" t="s">
        <v>748</v>
      </c>
      <c r="D749" s="3" t="s">
        <v>4857</v>
      </c>
      <c r="E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 s="22">
        <f t="shared" si="45"/>
        <v>41174.957638888889</v>
      </c>
      <c r="L749">
        <v>1418649019</v>
      </c>
      <c r="M749" s="22">
        <f t="shared" si="46"/>
        <v>41156.834594907406</v>
      </c>
      <c r="N749" s="22" t="s">
        <v>8810</v>
      </c>
      <c r="O749" s="24">
        <f t="shared" si="47"/>
        <v>2012</v>
      </c>
      <c r="P749" t="b">
        <v>0</v>
      </c>
      <c r="Q749">
        <v>55</v>
      </c>
      <c r="R749" t="b">
        <v>1</v>
      </c>
      <c r="S749" t="s">
        <v>8274</v>
      </c>
      <c r="T749" s="7">
        <f>F749/Q749</f>
        <v>127.32727272727273</v>
      </c>
      <c r="U749" t="s">
        <v>8320</v>
      </c>
      <c r="V749" t="s">
        <v>8321</v>
      </c>
    </row>
    <row r="750" spans="1:22" ht="43.2">
      <c r="A750" s="5">
        <f t="shared" si="44"/>
        <v>1.0024999999999999</v>
      </c>
      <c r="B750">
        <v>748</v>
      </c>
      <c r="C750" s="3" t="s">
        <v>749</v>
      </c>
      <c r="D750" s="3" t="s">
        <v>4858</v>
      </c>
      <c r="E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 s="22">
        <f t="shared" si="45"/>
        <v>42019.245833333327</v>
      </c>
      <c r="L750">
        <v>1405109966</v>
      </c>
      <c r="M750" s="22">
        <f t="shared" si="46"/>
        <v>41988.340497685182</v>
      </c>
      <c r="N750" s="22" t="s">
        <v>8974</v>
      </c>
      <c r="O750" s="24">
        <f t="shared" si="47"/>
        <v>2014</v>
      </c>
      <c r="P750" t="b">
        <v>0</v>
      </c>
      <c r="Q750">
        <v>44</v>
      </c>
      <c r="R750" t="b">
        <v>1</v>
      </c>
      <c r="S750" t="s">
        <v>8274</v>
      </c>
      <c r="T750" s="7">
        <f>F750/Q750</f>
        <v>45.56818181818182</v>
      </c>
      <c r="U750" t="s">
        <v>8320</v>
      </c>
      <c r="V750" t="s">
        <v>8321</v>
      </c>
    </row>
    <row r="751" spans="1:22" ht="43.2">
      <c r="A751" s="5">
        <f t="shared" si="44"/>
        <v>1.0556000000000001</v>
      </c>
      <c r="B751">
        <v>749</v>
      </c>
      <c r="C751" s="3" t="s">
        <v>750</v>
      </c>
      <c r="D751" s="3" t="s">
        <v>4859</v>
      </c>
      <c r="E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 s="22">
        <f t="shared" si="45"/>
        <v>41861.638495370367</v>
      </c>
      <c r="L751">
        <v>1483050930</v>
      </c>
      <c r="M751" s="22">
        <f t="shared" si="46"/>
        <v>41831.638495370367</v>
      </c>
      <c r="N751" s="22" t="s">
        <v>8895</v>
      </c>
      <c r="O751" s="24">
        <f t="shared" si="47"/>
        <v>2014</v>
      </c>
      <c r="P751" t="b">
        <v>0</v>
      </c>
      <c r="Q751">
        <v>110</v>
      </c>
      <c r="R751" t="b">
        <v>1</v>
      </c>
      <c r="S751" t="s">
        <v>8274</v>
      </c>
      <c r="T751" s="7">
        <f>F751/Q751</f>
        <v>95.963636363636368</v>
      </c>
      <c r="U751" t="s">
        <v>8320</v>
      </c>
      <c r="V751" t="s">
        <v>8321</v>
      </c>
    </row>
    <row r="752" spans="1:22" ht="43.2">
      <c r="A752" s="5">
        <f t="shared" si="44"/>
        <v>1.0258775877587758</v>
      </c>
      <c r="B752">
        <v>750</v>
      </c>
      <c r="C752" s="3" t="s">
        <v>751</v>
      </c>
      <c r="D752" s="3" t="s">
        <v>4860</v>
      </c>
      <c r="E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 s="22">
        <f t="shared" si="45"/>
        <v>42763.732986111114</v>
      </c>
      <c r="L752">
        <v>1359147872</v>
      </c>
      <c r="M752" s="22">
        <f t="shared" si="46"/>
        <v>42733.732986111114</v>
      </c>
      <c r="N752" s="22" t="s">
        <v>8975</v>
      </c>
      <c r="O752" s="24">
        <f t="shared" si="47"/>
        <v>2016</v>
      </c>
      <c r="P752" t="b">
        <v>0</v>
      </c>
      <c r="Q752">
        <v>59</v>
      </c>
      <c r="R752" t="b">
        <v>1</v>
      </c>
      <c r="S752" t="s">
        <v>8274</v>
      </c>
      <c r="T752" s="7">
        <f>F752/Q752</f>
        <v>77.271186440677965</v>
      </c>
      <c r="U752" t="s">
        <v>8320</v>
      </c>
      <c r="V752" t="s">
        <v>8321</v>
      </c>
    </row>
    <row r="753" spans="1:22" ht="43.2">
      <c r="A753" s="5">
        <f t="shared" si="44"/>
        <v>1.1850000000000001</v>
      </c>
      <c r="B753">
        <v>751</v>
      </c>
      <c r="C753" s="3" t="s">
        <v>752</v>
      </c>
      <c r="D753" s="3" t="s">
        <v>4861</v>
      </c>
      <c r="E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 s="22">
        <f t="shared" si="45"/>
        <v>41329.669814814813</v>
      </c>
      <c r="L753">
        <v>1308496075</v>
      </c>
      <c r="M753" s="22">
        <f t="shared" si="46"/>
        <v>41299.669814814813</v>
      </c>
      <c r="N753" s="22" t="s">
        <v>8976</v>
      </c>
      <c r="O753" s="24">
        <f t="shared" si="47"/>
        <v>2013</v>
      </c>
      <c r="P753" t="b">
        <v>0</v>
      </c>
      <c r="Q753">
        <v>62</v>
      </c>
      <c r="R753" t="b">
        <v>1</v>
      </c>
      <c r="S753" t="s">
        <v>8274</v>
      </c>
      <c r="T753" s="7">
        <f>F753/Q753</f>
        <v>57.338709677419352</v>
      </c>
      <c r="U753" t="s">
        <v>8320</v>
      </c>
      <c r="V753" t="s">
        <v>8321</v>
      </c>
    </row>
    <row r="754" spans="1:22" ht="57.6">
      <c r="A754" s="5">
        <f t="shared" si="44"/>
        <v>1.117</v>
      </c>
      <c r="B754">
        <v>752</v>
      </c>
      <c r="C754" s="3" t="s">
        <v>753</v>
      </c>
      <c r="D754" s="3" t="s">
        <v>4862</v>
      </c>
      <c r="E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 s="22">
        <f t="shared" si="45"/>
        <v>40759.422164351847</v>
      </c>
      <c r="L754">
        <v>1474884417</v>
      </c>
      <c r="M754" s="22">
        <f t="shared" si="46"/>
        <v>40713.422164351847</v>
      </c>
      <c r="N754" s="22" t="s">
        <v>8977</v>
      </c>
      <c r="O754" s="24">
        <f t="shared" si="47"/>
        <v>2011</v>
      </c>
      <c r="P754" t="b">
        <v>0</v>
      </c>
      <c r="Q754">
        <v>105</v>
      </c>
      <c r="R754" t="b">
        <v>1</v>
      </c>
      <c r="S754" t="s">
        <v>8274</v>
      </c>
      <c r="T754" s="7">
        <f>F754/Q754</f>
        <v>53.19047619047619</v>
      </c>
      <c r="U754" t="s">
        <v>8320</v>
      </c>
      <c r="V754" t="s">
        <v>8321</v>
      </c>
    </row>
    <row r="755" spans="1:22" ht="43.2">
      <c r="A755" s="5">
        <f t="shared" si="44"/>
        <v>1.28</v>
      </c>
      <c r="B755">
        <v>753</v>
      </c>
      <c r="C755" s="3" t="s">
        <v>754</v>
      </c>
      <c r="D755" s="3" t="s">
        <v>4863</v>
      </c>
      <c r="E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 s="22">
        <f t="shared" si="45"/>
        <v>42659.249999999993</v>
      </c>
      <c r="L755">
        <v>1421330991</v>
      </c>
      <c r="M755" s="22">
        <f t="shared" si="46"/>
        <v>42639.213159722225</v>
      </c>
      <c r="N755" s="22" t="s">
        <v>8934</v>
      </c>
      <c r="O755" s="24">
        <f t="shared" si="47"/>
        <v>2016</v>
      </c>
      <c r="P755" t="b">
        <v>0</v>
      </c>
      <c r="Q755">
        <v>26</v>
      </c>
      <c r="R755" t="b">
        <v>1</v>
      </c>
      <c r="S755" t="s">
        <v>8274</v>
      </c>
      <c r="T755" s="7">
        <f>F755/Q755</f>
        <v>492.30769230769232</v>
      </c>
      <c r="U755" t="s">
        <v>8320</v>
      </c>
      <c r="V755" t="s">
        <v>8321</v>
      </c>
    </row>
    <row r="756" spans="1:22" ht="43.2">
      <c r="A756" s="5">
        <f t="shared" si="44"/>
        <v>1.0375000000000001</v>
      </c>
      <c r="B756">
        <v>754</v>
      </c>
      <c r="C756" s="3" t="s">
        <v>755</v>
      </c>
      <c r="D756" s="3" t="s">
        <v>4864</v>
      </c>
      <c r="E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 s="22">
        <f t="shared" si="45"/>
        <v>42049.381840277776</v>
      </c>
      <c r="L756">
        <v>1354816721</v>
      </c>
      <c r="M756" s="22">
        <f t="shared" si="46"/>
        <v>42019.381840277776</v>
      </c>
      <c r="N756" s="22" t="s">
        <v>8978</v>
      </c>
      <c r="O756" s="24">
        <f t="shared" si="47"/>
        <v>2015</v>
      </c>
      <c r="P756" t="b">
        <v>0</v>
      </c>
      <c r="Q756">
        <v>49</v>
      </c>
      <c r="R756" t="b">
        <v>1</v>
      </c>
      <c r="S756" t="s">
        <v>8274</v>
      </c>
      <c r="T756" s="7">
        <f>F756/Q756</f>
        <v>42.346938775510203</v>
      </c>
      <c r="U756" t="s">
        <v>8320</v>
      </c>
      <c r="V756" t="s">
        <v>8321</v>
      </c>
    </row>
    <row r="757" spans="1:22" ht="43.2">
      <c r="A757" s="5">
        <f t="shared" si="44"/>
        <v>1.0190760000000001</v>
      </c>
      <c r="B757">
        <v>755</v>
      </c>
      <c r="C757" s="3" t="s">
        <v>756</v>
      </c>
      <c r="D757" s="3" t="s">
        <v>4865</v>
      </c>
      <c r="E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 s="22">
        <f t="shared" si="45"/>
        <v>41279.54075231481</v>
      </c>
      <c r="L757">
        <v>1366381877</v>
      </c>
      <c r="M757" s="22">
        <f t="shared" si="46"/>
        <v>41249.54075231481</v>
      </c>
      <c r="N757" s="22" t="s">
        <v>8979</v>
      </c>
      <c r="O757" s="24">
        <f t="shared" si="47"/>
        <v>2012</v>
      </c>
      <c r="P757" t="b">
        <v>0</v>
      </c>
      <c r="Q757">
        <v>68</v>
      </c>
      <c r="R757" t="b">
        <v>1</v>
      </c>
      <c r="S757" t="s">
        <v>8274</v>
      </c>
      <c r="T757" s="7">
        <f>F757/Q757</f>
        <v>37.466029411764708</v>
      </c>
      <c r="U757" t="s">
        <v>8320</v>
      </c>
      <c r="V757" t="s">
        <v>8321</v>
      </c>
    </row>
    <row r="758" spans="1:22" ht="43.2">
      <c r="A758" s="5">
        <f t="shared" si="44"/>
        <v>1.177142857142857</v>
      </c>
      <c r="B758">
        <v>756</v>
      </c>
      <c r="C758" s="3" t="s">
        <v>757</v>
      </c>
      <c r="D758" s="3" t="s">
        <v>4866</v>
      </c>
      <c r="E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 s="22">
        <f t="shared" si="45"/>
        <v>41413.820138888885</v>
      </c>
      <c r="L758">
        <v>1297880659</v>
      </c>
      <c r="M758" s="22">
        <f t="shared" si="46"/>
        <v>41383.396724537037</v>
      </c>
      <c r="N758" s="22" t="s">
        <v>8980</v>
      </c>
      <c r="O758" s="24">
        <f t="shared" si="47"/>
        <v>2013</v>
      </c>
      <c r="P758" t="b">
        <v>0</v>
      </c>
      <c r="Q758">
        <v>22</v>
      </c>
      <c r="R758" t="b">
        <v>1</v>
      </c>
      <c r="S758" t="s">
        <v>8274</v>
      </c>
      <c r="T758" s="7">
        <f>F758/Q758</f>
        <v>37.454545454545453</v>
      </c>
      <c r="U758" t="s">
        <v>8320</v>
      </c>
      <c r="V758" t="s">
        <v>8321</v>
      </c>
    </row>
    <row r="759" spans="1:22" ht="43.2">
      <c r="A759" s="5">
        <f t="shared" si="44"/>
        <v>2.38</v>
      </c>
      <c r="B759">
        <v>757</v>
      </c>
      <c r="C759" s="3" t="s">
        <v>758</v>
      </c>
      <c r="D759" s="3" t="s">
        <v>4867</v>
      </c>
      <c r="E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 s="22">
        <f t="shared" si="45"/>
        <v>40651.516886574071</v>
      </c>
      <c r="L759">
        <v>1353547114</v>
      </c>
      <c r="M759" s="22">
        <f t="shared" si="46"/>
        <v>40590.558553240735</v>
      </c>
      <c r="N759" s="22" t="s">
        <v>8981</v>
      </c>
      <c r="O759" s="24">
        <f t="shared" si="47"/>
        <v>2011</v>
      </c>
      <c r="P759" t="b">
        <v>0</v>
      </c>
      <c r="Q759">
        <v>18</v>
      </c>
      <c r="R759" t="b">
        <v>1</v>
      </c>
      <c r="S759" t="s">
        <v>8274</v>
      </c>
      <c r="T759" s="7">
        <f>F759/Q759</f>
        <v>33.055555555555557</v>
      </c>
      <c r="U759" t="s">
        <v>8320</v>
      </c>
      <c r="V759" t="s">
        <v>8321</v>
      </c>
    </row>
    <row r="760" spans="1:22" ht="28.8">
      <c r="A760" s="5">
        <f t="shared" si="44"/>
        <v>1.02</v>
      </c>
      <c r="B760">
        <v>758</v>
      </c>
      <c r="C760" s="3" t="s">
        <v>759</v>
      </c>
      <c r="D760" s="3" t="s">
        <v>4868</v>
      </c>
      <c r="E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 s="22">
        <f t="shared" si="45"/>
        <v>41248.846226851849</v>
      </c>
      <c r="L760">
        <v>1283976268</v>
      </c>
      <c r="M760" s="22">
        <f t="shared" si="46"/>
        <v>41234.846226851849</v>
      </c>
      <c r="N760" s="22" t="s">
        <v>8982</v>
      </c>
      <c r="O760" s="24">
        <f t="shared" si="47"/>
        <v>2012</v>
      </c>
      <c r="P760" t="b">
        <v>0</v>
      </c>
      <c r="Q760">
        <v>19</v>
      </c>
      <c r="R760" t="b">
        <v>1</v>
      </c>
      <c r="S760" t="s">
        <v>8274</v>
      </c>
      <c r="T760" s="7">
        <f>F760/Q760</f>
        <v>134.21052631578948</v>
      </c>
      <c r="U760" t="s">
        <v>8320</v>
      </c>
      <c r="V760" t="s">
        <v>8321</v>
      </c>
    </row>
    <row r="761" spans="1:22" ht="43.2">
      <c r="A761" s="5">
        <f t="shared" si="44"/>
        <v>1.0192000000000001</v>
      </c>
      <c r="B761">
        <v>759</v>
      </c>
      <c r="C761" s="3" t="s">
        <v>760</v>
      </c>
      <c r="D761" s="3" t="s">
        <v>4869</v>
      </c>
      <c r="E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 s="22">
        <f t="shared" si="45"/>
        <v>40459.628101851849</v>
      </c>
      <c r="L761">
        <v>1401436539</v>
      </c>
      <c r="M761" s="22">
        <f t="shared" si="46"/>
        <v>40429.628101851849</v>
      </c>
      <c r="N761" s="22" t="s">
        <v>8983</v>
      </c>
      <c r="O761" s="24">
        <f t="shared" si="47"/>
        <v>2010</v>
      </c>
      <c r="P761" t="b">
        <v>0</v>
      </c>
      <c r="Q761">
        <v>99</v>
      </c>
      <c r="R761" t="b">
        <v>1</v>
      </c>
      <c r="S761" t="s">
        <v>8274</v>
      </c>
      <c r="T761" s="7">
        <f>F761/Q761</f>
        <v>51.474747474747474</v>
      </c>
      <c r="U761" t="s">
        <v>8320</v>
      </c>
      <c r="V761" t="s">
        <v>8321</v>
      </c>
    </row>
    <row r="762" spans="1:22" ht="43.2">
      <c r="A762" s="5">
        <f t="shared" si="44"/>
        <v>0</v>
      </c>
      <c r="B762">
        <v>760</v>
      </c>
      <c r="C762" s="3" t="s">
        <v>761</v>
      </c>
      <c r="D762" s="3" t="s">
        <v>4870</v>
      </c>
      <c r="E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 s="22">
        <f t="shared" si="45"/>
        <v>41829.121979166666</v>
      </c>
      <c r="L762">
        <v>1477592413</v>
      </c>
      <c r="M762" s="22">
        <f t="shared" si="46"/>
        <v>41789.121979166666</v>
      </c>
      <c r="N762" s="22" t="s">
        <v>8408</v>
      </c>
      <c r="O762" s="24">
        <f t="shared" si="47"/>
        <v>2014</v>
      </c>
      <c r="P762" t="b">
        <v>0</v>
      </c>
      <c r="Q762">
        <v>0</v>
      </c>
      <c r="R762" t="b">
        <v>0</v>
      </c>
      <c r="S762" t="s">
        <v>8275</v>
      </c>
      <c r="T762" s="7" t="e">
        <f>F762/Q762</f>
        <v>#DIV/0!</v>
      </c>
      <c r="U762" t="s">
        <v>8320</v>
      </c>
      <c r="V762" t="s">
        <v>8322</v>
      </c>
    </row>
    <row r="763" spans="1:22" ht="43.2">
      <c r="A763" s="5">
        <f t="shared" si="44"/>
        <v>4.7E-2</v>
      </c>
      <c r="B763">
        <v>761</v>
      </c>
      <c r="C763" s="3" t="s">
        <v>762</v>
      </c>
      <c r="D763" s="3" t="s">
        <v>4871</v>
      </c>
      <c r="E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 s="22">
        <f t="shared" si="45"/>
        <v>42700.597372685188</v>
      </c>
      <c r="L763">
        <v>1388772126</v>
      </c>
      <c r="M763" s="22">
        <f t="shared" si="46"/>
        <v>42670.555706018517</v>
      </c>
      <c r="N763" s="22" t="s">
        <v>8984</v>
      </c>
      <c r="O763" s="24">
        <f t="shared" si="47"/>
        <v>2016</v>
      </c>
      <c r="P763" t="b">
        <v>0</v>
      </c>
      <c r="Q763">
        <v>6</v>
      </c>
      <c r="R763" t="b">
        <v>0</v>
      </c>
      <c r="S763" t="s">
        <v>8275</v>
      </c>
      <c r="T763" s="7">
        <f>F763/Q763</f>
        <v>39.166666666666664</v>
      </c>
      <c r="U763" t="s">
        <v>8320</v>
      </c>
      <c r="V763" t="s">
        <v>8322</v>
      </c>
    </row>
    <row r="764" spans="1:22" ht="43.2">
      <c r="A764" s="5">
        <f t="shared" si="44"/>
        <v>0</v>
      </c>
      <c r="B764">
        <v>762</v>
      </c>
      <c r="C764" s="3" t="s">
        <v>763</v>
      </c>
      <c r="D764" s="3" t="s">
        <v>4872</v>
      </c>
      <c r="E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 s="22">
        <f t="shared" si="45"/>
        <v>41672.543124999997</v>
      </c>
      <c r="L764">
        <v>1479328570</v>
      </c>
      <c r="M764" s="22">
        <f t="shared" si="46"/>
        <v>41642.543124999997</v>
      </c>
      <c r="N764" s="22" t="s">
        <v>8985</v>
      </c>
      <c r="O764" s="24">
        <f t="shared" si="47"/>
        <v>2014</v>
      </c>
      <c r="P764" t="b">
        <v>0</v>
      </c>
      <c r="Q764">
        <v>0</v>
      </c>
      <c r="R764" t="b">
        <v>0</v>
      </c>
      <c r="S764" t="s">
        <v>8275</v>
      </c>
      <c r="T764" s="7" t="e">
        <f>F764/Q764</f>
        <v>#DIV/0!</v>
      </c>
      <c r="U764" t="s">
        <v>8320</v>
      </c>
      <c r="V764" t="s">
        <v>8322</v>
      </c>
    </row>
    <row r="765" spans="1:22" ht="43.2">
      <c r="A765" s="5">
        <f t="shared" si="44"/>
        <v>1.1655011655011655E-3</v>
      </c>
      <c r="B765">
        <v>763</v>
      </c>
      <c r="C765" s="3" t="s">
        <v>764</v>
      </c>
      <c r="D765" s="3" t="s">
        <v>4873</v>
      </c>
      <c r="E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 s="22">
        <f t="shared" si="45"/>
        <v>42708.041666666664</v>
      </c>
      <c r="L765">
        <v>1373971408</v>
      </c>
      <c r="M765" s="22">
        <f t="shared" si="46"/>
        <v>42690.65011574074</v>
      </c>
      <c r="N765" s="22" t="s">
        <v>8986</v>
      </c>
      <c r="O765" s="24">
        <f t="shared" si="47"/>
        <v>2016</v>
      </c>
      <c r="P765" t="b">
        <v>0</v>
      </c>
      <c r="Q765">
        <v>1</v>
      </c>
      <c r="R765" t="b">
        <v>0</v>
      </c>
      <c r="S765" t="s">
        <v>8275</v>
      </c>
      <c r="T765" s="7">
        <f>F765/Q765</f>
        <v>5</v>
      </c>
      <c r="U765" t="s">
        <v>8320</v>
      </c>
      <c r="V765" t="s">
        <v>8322</v>
      </c>
    </row>
    <row r="766" spans="1:22" ht="43.2">
      <c r="A766" s="5">
        <f t="shared" si="44"/>
        <v>0</v>
      </c>
      <c r="B766">
        <v>764</v>
      </c>
      <c r="C766" s="3" t="s">
        <v>765</v>
      </c>
      <c r="D766" s="3" t="s">
        <v>4874</v>
      </c>
      <c r="E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 s="22">
        <f t="shared" si="45"/>
        <v>41501.238518518519</v>
      </c>
      <c r="L766">
        <v>1439266161</v>
      </c>
      <c r="M766" s="22">
        <f t="shared" si="46"/>
        <v>41471.238518518519</v>
      </c>
      <c r="N766" s="22" t="s">
        <v>8987</v>
      </c>
      <c r="O766" s="24">
        <f t="shared" si="47"/>
        <v>2013</v>
      </c>
      <c r="P766" t="b">
        <v>0</v>
      </c>
      <c r="Q766">
        <v>0</v>
      </c>
      <c r="R766" t="b">
        <v>0</v>
      </c>
      <c r="S766" t="s">
        <v>8275</v>
      </c>
      <c r="T766" s="7" t="e">
        <f>F766/Q766</f>
        <v>#DIV/0!</v>
      </c>
      <c r="U766" t="s">
        <v>8320</v>
      </c>
      <c r="V766" t="s">
        <v>8322</v>
      </c>
    </row>
    <row r="767" spans="1:22" ht="43.2">
      <c r="A767" s="5">
        <f t="shared" si="44"/>
        <v>0.36014285714285715</v>
      </c>
      <c r="B767">
        <v>765</v>
      </c>
      <c r="C767" s="3" t="s">
        <v>766</v>
      </c>
      <c r="D767" s="3" t="s">
        <v>4875</v>
      </c>
      <c r="E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 s="22">
        <f t="shared" si="45"/>
        <v>42256.964826388888</v>
      </c>
      <c r="L767">
        <v>1411131684</v>
      </c>
      <c r="M767" s="22">
        <f t="shared" si="46"/>
        <v>42226.964826388888</v>
      </c>
      <c r="N767" s="22" t="s">
        <v>8988</v>
      </c>
      <c r="O767" s="24">
        <f t="shared" si="47"/>
        <v>2015</v>
      </c>
      <c r="P767" t="b">
        <v>0</v>
      </c>
      <c r="Q767">
        <v>44</v>
      </c>
      <c r="R767" t="b">
        <v>0</v>
      </c>
      <c r="S767" t="s">
        <v>8275</v>
      </c>
      <c r="T767" s="7">
        <f>F767/Q767</f>
        <v>57.295454545454547</v>
      </c>
      <c r="U767" t="s">
        <v>8320</v>
      </c>
      <c r="V767" t="s">
        <v>8322</v>
      </c>
    </row>
    <row r="768" spans="1:22" ht="43.2">
      <c r="A768" s="5">
        <f t="shared" si="44"/>
        <v>0</v>
      </c>
      <c r="B768">
        <v>766</v>
      </c>
      <c r="C768" s="3" t="s">
        <v>767</v>
      </c>
      <c r="D768" s="3" t="s">
        <v>4876</v>
      </c>
      <c r="E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 s="22">
        <f t="shared" si="45"/>
        <v>41931.334305555552</v>
      </c>
      <c r="L768">
        <v>1421520483</v>
      </c>
      <c r="M768" s="22">
        <f t="shared" si="46"/>
        <v>41901.334305555552</v>
      </c>
      <c r="N768" s="22" t="s">
        <v>8847</v>
      </c>
      <c r="O768" s="24">
        <f t="shared" si="47"/>
        <v>2014</v>
      </c>
      <c r="P768" t="b">
        <v>0</v>
      </c>
      <c r="Q768">
        <v>0</v>
      </c>
      <c r="R768" t="b">
        <v>0</v>
      </c>
      <c r="S768" t="s">
        <v>8275</v>
      </c>
      <c r="T768" s="7" t="e">
        <f>F768/Q768</f>
        <v>#DIV/0!</v>
      </c>
      <c r="U768" t="s">
        <v>8320</v>
      </c>
      <c r="V768" t="s">
        <v>8322</v>
      </c>
    </row>
    <row r="769" spans="1:22" ht="57.6">
      <c r="A769" s="5">
        <f t="shared" si="44"/>
        <v>3.5400000000000001E-2</v>
      </c>
      <c r="B769">
        <v>767</v>
      </c>
      <c r="C769" s="3" t="s">
        <v>768</v>
      </c>
      <c r="D769" s="3" t="s">
        <v>4877</v>
      </c>
      <c r="E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 s="22">
        <f t="shared" si="45"/>
        <v>42051.57503472222</v>
      </c>
      <c r="L769">
        <v>1429586810</v>
      </c>
      <c r="M769" s="22">
        <f t="shared" si="46"/>
        <v>42021.57503472222</v>
      </c>
      <c r="N769" s="22" t="s">
        <v>8855</v>
      </c>
      <c r="O769" s="24">
        <f t="shared" si="47"/>
        <v>2015</v>
      </c>
      <c r="P769" t="b">
        <v>0</v>
      </c>
      <c r="Q769">
        <v>3</v>
      </c>
      <c r="R769" t="b">
        <v>0</v>
      </c>
      <c r="S769" t="s">
        <v>8275</v>
      </c>
      <c r="T769" s="7">
        <f>F769/Q769</f>
        <v>59</v>
      </c>
      <c r="U769" t="s">
        <v>8320</v>
      </c>
      <c r="V769" t="s">
        <v>8322</v>
      </c>
    </row>
    <row r="770" spans="1:22" ht="43.2">
      <c r="A770" s="5">
        <f t="shared" si="44"/>
        <v>0</v>
      </c>
      <c r="B770">
        <v>768</v>
      </c>
      <c r="C770" s="3" t="s">
        <v>769</v>
      </c>
      <c r="D770" s="3" t="s">
        <v>4878</v>
      </c>
      <c r="E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 s="22">
        <f t="shared" si="45"/>
        <v>42144.935300925928</v>
      </c>
      <c r="L770">
        <v>1384577890</v>
      </c>
      <c r="M770" s="22">
        <f t="shared" si="46"/>
        <v>42114.935300925928</v>
      </c>
      <c r="N770" s="22" t="s">
        <v>8490</v>
      </c>
      <c r="O770" s="24">
        <f t="shared" si="47"/>
        <v>2015</v>
      </c>
      <c r="P770" t="b">
        <v>0</v>
      </c>
      <c r="Q770">
        <v>0</v>
      </c>
      <c r="R770" t="b">
        <v>0</v>
      </c>
      <c r="S770" t="s">
        <v>8275</v>
      </c>
      <c r="T770" s="7" t="e">
        <f>F770/Q770</f>
        <v>#DIV/0!</v>
      </c>
      <c r="U770" t="s">
        <v>8320</v>
      </c>
      <c r="V770" t="s">
        <v>8322</v>
      </c>
    </row>
    <row r="771" spans="1:22" ht="57.6">
      <c r="A771" s="5">
        <f t="shared" ref="A771:A834" si="48">F771/E771</f>
        <v>0.41399999999999998</v>
      </c>
      <c r="B771">
        <v>769</v>
      </c>
      <c r="C771" s="3" t="s">
        <v>770</v>
      </c>
      <c r="D771" s="3" t="s">
        <v>4879</v>
      </c>
      <c r="E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 s="22">
        <f t="shared" ref="K771:K834" si="49">(J770/86400)+25569+(-5/24)</f>
        <v>41623.998726851853</v>
      </c>
      <c r="L771">
        <v>1385510094</v>
      </c>
      <c r="M771" s="22">
        <f t="shared" ref="M771:M834" si="50">(L770/86400)+25569+(-5/24)</f>
        <v>41593.998726851853</v>
      </c>
      <c r="N771" s="22" t="s">
        <v>8989</v>
      </c>
      <c r="O771" s="24">
        <f t="shared" si="47"/>
        <v>2013</v>
      </c>
      <c r="P771" t="b">
        <v>0</v>
      </c>
      <c r="Q771">
        <v>52</v>
      </c>
      <c r="R771" t="b">
        <v>0</v>
      </c>
      <c r="S771" t="s">
        <v>8275</v>
      </c>
      <c r="T771" s="7">
        <f>F771/Q771</f>
        <v>31.846153846153847</v>
      </c>
      <c r="U771" t="s">
        <v>8320</v>
      </c>
      <c r="V771" t="s">
        <v>8322</v>
      </c>
    </row>
    <row r="772" spans="1:22" ht="43.2">
      <c r="A772" s="5">
        <f t="shared" si="48"/>
        <v>0</v>
      </c>
      <c r="B772">
        <v>770</v>
      </c>
      <c r="C772" s="3" t="s">
        <v>771</v>
      </c>
      <c r="D772" s="3" t="s">
        <v>4880</v>
      </c>
      <c r="E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 s="22">
        <f t="shared" si="49"/>
        <v>41634.788124999999</v>
      </c>
      <c r="L772">
        <v>1358294369</v>
      </c>
      <c r="M772" s="22">
        <f t="shared" si="50"/>
        <v>41604.788124999999</v>
      </c>
      <c r="N772" s="22" t="s">
        <v>8781</v>
      </c>
      <c r="O772" s="24">
        <f t="shared" ref="O772:O835" si="51">YEAR(N772)</f>
        <v>2013</v>
      </c>
      <c r="P772" t="b">
        <v>0</v>
      </c>
      <c r="Q772">
        <v>0</v>
      </c>
      <c r="R772" t="b">
        <v>0</v>
      </c>
      <c r="S772" t="s">
        <v>8275</v>
      </c>
      <c r="T772" s="7" t="e">
        <f>F772/Q772</f>
        <v>#DIV/0!</v>
      </c>
      <c r="U772" t="s">
        <v>8320</v>
      </c>
      <c r="V772" t="s">
        <v>8322</v>
      </c>
    </row>
    <row r="773" spans="1:22" ht="43.2">
      <c r="A773" s="5">
        <f t="shared" si="48"/>
        <v>2.631578947368421E-4</v>
      </c>
      <c r="B773">
        <v>771</v>
      </c>
      <c r="C773" s="3" t="s">
        <v>772</v>
      </c>
      <c r="D773" s="3" t="s">
        <v>4881</v>
      </c>
      <c r="E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 s="22">
        <f t="shared" si="49"/>
        <v>41329.791307870364</v>
      </c>
      <c r="L773">
        <v>1449863202</v>
      </c>
      <c r="M773" s="22">
        <f t="shared" si="50"/>
        <v>41289.791307870364</v>
      </c>
      <c r="N773" s="22" t="s">
        <v>8990</v>
      </c>
      <c r="O773" s="24">
        <f t="shared" si="51"/>
        <v>2013</v>
      </c>
      <c r="P773" t="b">
        <v>0</v>
      </c>
      <c r="Q773">
        <v>1</v>
      </c>
      <c r="R773" t="b">
        <v>0</v>
      </c>
      <c r="S773" t="s">
        <v>8275</v>
      </c>
      <c r="T773" s="7">
        <f>F773/Q773</f>
        <v>10</v>
      </c>
      <c r="U773" t="s">
        <v>8320</v>
      </c>
      <c r="V773" t="s">
        <v>8322</v>
      </c>
    </row>
    <row r="774" spans="1:22" ht="57.6">
      <c r="A774" s="5">
        <f t="shared" si="48"/>
        <v>3.3333333333333333E-2</v>
      </c>
      <c r="B774">
        <v>772</v>
      </c>
      <c r="C774" s="3" t="s">
        <v>773</v>
      </c>
      <c r="D774" s="3" t="s">
        <v>4882</v>
      </c>
      <c r="E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 s="22">
        <f t="shared" si="49"/>
        <v>42399.615763888891</v>
      </c>
      <c r="L774">
        <v>1252718519</v>
      </c>
      <c r="M774" s="22">
        <f t="shared" si="50"/>
        <v>42349.615763888891</v>
      </c>
      <c r="N774" s="22" t="s">
        <v>8991</v>
      </c>
      <c r="O774" s="24">
        <f t="shared" si="51"/>
        <v>2015</v>
      </c>
      <c r="P774" t="b">
        <v>0</v>
      </c>
      <c r="Q774">
        <v>1</v>
      </c>
      <c r="R774" t="b">
        <v>0</v>
      </c>
      <c r="S774" t="s">
        <v>8275</v>
      </c>
      <c r="T774" s="7">
        <f>F774/Q774</f>
        <v>50</v>
      </c>
      <c r="U774" t="s">
        <v>8320</v>
      </c>
      <c r="V774" t="s">
        <v>8322</v>
      </c>
    </row>
    <row r="775" spans="1:22" ht="43.2">
      <c r="A775" s="5">
        <f t="shared" si="48"/>
        <v>8.5129023676509714E-3</v>
      </c>
      <c r="B775">
        <v>773</v>
      </c>
      <c r="C775" s="3" t="s">
        <v>774</v>
      </c>
      <c r="D775" s="3" t="s">
        <v>4883</v>
      </c>
      <c r="E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 s="22">
        <f t="shared" si="49"/>
        <v>40117.957638888889</v>
      </c>
      <c r="L775">
        <v>1428341985</v>
      </c>
      <c r="M775" s="22">
        <f t="shared" si="50"/>
        <v>40067.848599537036</v>
      </c>
      <c r="N775" s="22" t="s">
        <v>8992</v>
      </c>
      <c r="O775" s="24">
        <f t="shared" si="51"/>
        <v>2009</v>
      </c>
      <c r="P775" t="b">
        <v>0</v>
      </c>
      <c r="Q775">
        <v>2</v>
      </c>
      <c r="R775" t="b">
        <v>0</v>
      </c>
      <c r="S775" t="s">
        <v>8275</v>
      </c>
      <c r="T775" s="7">
        <f>F775/Q775</f>
        <v>16</v>
      </c>
      <c r="U775" t="s">
        <v>8320</v>
      </c>
      <c r="V775" t="s">
        <v>8322</v>
      </c>
    </row>
    <row r="776" spans="1:22" ht="43.2">
      <c r="A776" s="5">
        <f t="shared" si="48"/>
        <v>0.70199999999999996</v>
      </c>
      <c r="B776">
        <v>774</v>
      </c>
      <c r="C776" s="3" t="s">
        <v>775</v>
      </c>
      <c r="D776" s="3" t="s">
        <v>4884</v>
      </c>
      <c r="E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 s="22">
        <f t="shared" si="49"/>
        <v>42134.750694444439</v>
      </c>
      <c r="L776">
        <v>1390589018</v>
      </c>
      <c r="M776" s="22">
        <f t="shared" si="50"/>
        <v>42100.527604166666</v>
      </c>
      <c r="N776" s="22" t="s">
        <v>8913</v>
      </c>
      <c r="O776" s="24">
        <f t="shared" si="51"/>
        <v>2015</v>
      </c>
      <c r="P776" t="b">
        <v>0</v>
      </c>
      <c r="Q776">
        <v>9</v>
      </c>
      <c r="R776" t="b">
        <v>0</v>
      </c>
      <c r="S776" t="s">
        <v>8275</v>
      </c>
      <c r="T776" s="7">
        <f>F776/Q776</f>
        <v>39</v>
      </c>
      <c r="U776" t="s">
        <v>8320</v>
      </c>
      <c r="V776" t="s">
        <v>8322</v>
      </c>
    </row>
    <row r="777" spans="1:22" ht="43.2">
      <c r="A777" s="5">
        <f t="shared" si="48"/>
        <v>1.7000000000000001E-2</v>
      </c>
      <c r="B777">
        <v>775</v>
      </c>
      <c r="C777" s="3" t="s">
        <v>776</v>
      </c>
      <c r="D777" s="3" t="s">
        <v>4885</v>
      </c>
      <c r="E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 s="22">
        <f t="shared" si="49"/>
        <v>41693.571967592587</v>
      </c>
      <c r="L777">
        <v>1321406795</v>
      </c>
      <c r="M777" s="22">
        <f t="shared" si="50"/>
        <v>41663.571967592587</v>
      </c>
      <c r="N777" s="22" t="s">
        <v>8434</v>
      </c>
      <c r="O777" s="24">
        <f t="shared" si="51"/>
        <v>2014</v>
      </c>
      <c r="P777" t="b">
        <v>0</v>
      </c>
      <c r="Q777">
        <v>5</v>
      </c>
      <c r="R777" t="b">
        <v>0</v>
      </c>
      <c r="S777" t="s">
        <v>8275</v>
      </c>
      <c r="T777" s="7">
        <f>F777/Q777</f>
        <v>34</v>
      </c>
      <c r="U777" t="s">
        <v>8320</v>
      </c>
      <c r="V777" t="s">
        <v>8322</v>
      </c>
    </row>
    <row r="778" spans="1:22" ht="43.2">
      <c r="A778" s="5">
        <f t="shared" si="48"/>
        <v>0.51400000000000001</v>
      </c>
      <c r="B778">
        <v>776</v>
      </c>
      <c r="C778" s="3" t="s">
        <v>777</v>
      </c>
      <c r="D778" s="3" t="s">
        <v>4886</v>
      </c>
      <c r="E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 s="22">
        <f t="shared" si="49"/>
        <v>40892.851793981477</v>
      </c>
      <c r="L778">
        <v>1441297645</v>
      </c>
      <c r="M778" s="22">
        <f t="shared" si="50"/>
        <v>40862.851793981477</v>
      </c>
      <c r="N778" s="22" t="s">
        <v>8586</v>
      </c>
      <c r="O778" s="24">
        <f t="shared" si="51"/>
        <v>2011</v>
      </c>
      <c r="P778" t="b">
        <v>0</v>
      </c>
      <c r="Q778">
        <v>57</v>
      </c>
      <c r="R778" t="b">
        <v>0</v>
      </c>
      <c r="S778" t="s">
        <v>8275</v>
      </c>
      <c r="T778" s="7">
        <f>F778/Q778</f>
        <v>63.122807017543863</v>
      </c>
      <c r="U778" t="s">
        <v>8320</v>
      </c>
      <c r="V778" t="s">
        <v>8322</v>
      </c>
    </row>
    <row r="779" spans="1:22" ht="43.2">
      <c r="A779" s="5">
        <f t="shared" si="48"/>
        <v>7.0000000000000001E-3</v>
      </c>
      <c r="B779">
        <v>777</v>
      </c>
      <c r="C779" s="3" t="s">
        <v>778</v>
      </c>
      <c r="D779" s="3" t="s">
        <v>4887</v>
      </c>
      <c r="E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 s="22">
        <f t="shared" si="49"/>
        <v>42287.999999999993</v>
      </c>
      <c r="L779">
        <v>1372721577</v>
      </c>
      <c r="M779" s="22">
        <f t="shared" si="50"/>
        <v>42250.477372685178</v>
      </c>
      <c r="N779" s="22" t="s">
        <v>8993</v>
      </c>
      <c r="O779" s="24">
        <f t="shared" si="51"/>
        <v>2015</v>
      </c>
      <c r="P779" t="b">
        <v>0</v>
      </c>
      <c r="Q779">
        <v>3</v>
      </c>
      <c r="R779" t="b">
        <v>0</v>
      </c>
      <c r="S779" t="s">
        <v>8275</v>
      </c>
      <c r="T779" s="7">
        <f>F779/Q779</f>
        <v>7</v>
      </c>
      <c r="U779" t="s">
        <v>8320</v>
      </c>
      <c r="V779" t="s">
        <v>8322</v>
      </c>
    </row>
    <row r="780" spans="1:22" ht="43.2">
      <c r="A780" s="5">
        <f t="shared" si="48"/>
        <v>4.0000000000000001E-3</v>
      </c>
      <c r="B780">
        <v>778</v>
      </c>
      <c r="C780" s="3" t="s">
        <v>779</v>
      </c>
      <c r="D780" s="3" t="s">
        <v>4888</v>
      </c>
      <c r="E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 s="22">
        <f t="shared" si="49"/>
        <v>41486.772881944438</v>
      </c>
      <c r="L780">
        <v>1396284680</v>
      </c>
      <c r="M780" s="22">
        <f t="shared" si="50"/>
        <v>41456.772881944438</v>
      </c>
      <c r="N780" s="22" t="s">
        <v>8752</v>
      </c>
      <c r="O780" s="24">
        <f t="shared" si="51"/>
        <v>2013</v>
      </c>
      <c r="P780" t="b">
        <v>0</v>
      </c>
      <c r="Q780">
        <v>1</v>
      </c>
      <c r="R780" t="b">
        <v>0</v>
      </c>
      <c r="S780" t="s">
        <v>8275</v>
      </c>
      <c r="T780" s="7">
        <f>F780/Q780</f>
        <v>2</v>
      </c>
      <c r="U780" t="s">
        <v>8320</v>
      </c>
      <c r="V780" t="s">
        <v>8322</v>
      </c>
    </row>
    <row r="781" spans="1:22" ht="57.6">
      <c r="A781" s="5">
        <f t="shared" si="48"/>
        <v>2.6666666666666668E-2</v>
      </c>
      <c r="B781">
        <v>779</v>
      </c>
      <c r="C781" s="3" t="s">
        <v>780</v>
      </c>
      <c r="D781" s="3" t="s">
        <v>4889</v>
      </c>
      <c r="E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 s="22">
        <f t="shared" si="49"/>
        <v>41759.493981481479</v>
      </c>
      <c r="L781">
        <v>1284567905</v>
      </c>
      <c r="M781" s="22">
        <f t="shared" si="50"/>
        <v>41729.493981481479</v>
      </c>
      <c r="N781" s="22" t="s">
        <v>8994</v>
      </c>
      <c r="O781" s="24">
        <f t="shared" si="51"/>
        <v>2014</v>
      </c>
      <c r="P781" t="b">
        <v>0</v>
      </c>
      <c r="Q781">
        <v>6</v>
      </c>
      <c r="R781" t="b">
        <v>0</v>
      </c>
      <c r="S781" t="s">
        <v>8275</v>
      </c>
      <c r="T781" s="7">
        <f>F781/Q781</f>
        <v>66.666666666666671</v>
      </c>
      <c r="U781" t="s">
        <v>8320</v>
      </c>
      <c r="V781" t="s">
        <v>8322</v>
      </c>
    </row>
    <row r="782" spans="1:22" ht="43.2">
      <c r="A782" s="5">
        <f t="shared" si="48"/>
        <v>1.04</v>
      </c>
      <c r="B782">
        <v>780</v>
      </c>
      <c r="C782" s="3" t="s">
        <v>781</v>
      </c>
      <c r="D782" s="3" t="s">
        <v>4890</v>
      </c>
      <c r="E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 s="22">
        <f t="shared" si="49"/>
        <v>40465.958333333328</v>
      </c>
      <c r="L782">
        <v>1301847025</v>
      </c>
      <c r="M782" s="22">
        <f t="shared" si="50"/>
        <v>40436.475752314815</v>
      </c>
      <c r="N782" s="22" t="s">
        <v>8995</v>
      </c>
      <c r="O782" s="24">
        <f t="shared" si="51"/>
        <v>2010</v>
      </c>
      <c r="P782" t="b">
        <v>0</v>
      </c>
      <c r="Q782">
        <v>27</v>
      </c>
      <c r="R782" t="b">
        <v>1</v>
      </c>
      <c r="S782" t="s">
        <v>8276</v>
      </c>
      <c r="T782" s="7">
        <f>F782/Q782</f>
        <v>38.518518518518519</v>
      </c>
      <c r="U782" t="s">
        <v>8323</v>
      </c>
      <c r="V782" t="s">
        <v>8324</v>
      </c>
    </row>
    <row r="783" spans="1:22" ht="43.2">
      <c r="A783" s="5">
        <f t="shared" si="48"/>
        <v>1.3315375</v>
      </c>
      <c r="B783">
        <v>781</v>
      </c>
      <c r="C783" s="3" t="s">
        <v>782</v>
      </c>
      <c r="D783" s="3" t="s">
        <v>4891</v>
      </c>
      <c r="E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 s="22">
        <f t="shared" si="49"/>
        <v>40666.465567129628</v>
      </c>
      <c r="L783">
        <v>1368057674</v>
      </c>
      <c r="M783" s="22">
        <f t="shared" si="50"/>
        <v>40636.465567129628</v>
      </c>
      <c r="N783" s="22" t="s">
        <v>8996</v>
      </c>
      <c r="O783" s="24">
        <f t="shared" si="51"/>
        <v>2011</v>
      </c>
      <c r="P783" t="b">
        <v>0</v>
      </c>
      <c r="Q783">
        <v>25</v>
      </c>
      <c r="R783" t="b">
        <v>1</v>
      </c>
      <c r="S783" t="s">
        <v>8276</v>
      </c>
      <c r="T783" s="7">
        <f>F783/Q783</f>
        <v>42.609200000000001</v>
      </c>
      <c r="U783" t="s">
        <v>8323</v>
      </c>
      <c r="V783" t="s">
        <v>8324</v>
      </c>
    </row>
    <row r="784" spans="1:22" ht="43.2">
      <c r="A784" s="5">
        <f t="shared" si="48"/>
        <v>1</v>
      </c>
      <c r="B784">
        <v>782</v>
      </c>
      <c r="C784" s="3" t="s">
        <v>783</v>
      </c>
      <c r="D784" s="3" t="s">
        <v>4892</v>
      </c>
      <c r="E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 s="22">
        <f t="shared" si="49"/>
        <v>41432.792523148142</v>
      </c>
      <c r="L784">
        <v>1343326302</v>
      </c>
      <c r="M784" s="22">
        <f t="shared" si="50"/>
        <v>41402.792523148142</v>
      </c>
      <c r="N784" s="22" t="s">
        <v>8455</v>
      </c>
      <c r="O784" s="24">
        <f t="shared" si="51"/>
        <v>2013</v>
      </c>
      <c r="P784" t="b">
        <v>0</v>
      </c>
      <c r="Q784">
        <v>14</v>
      </c>
      <c r="R784" t="b">
        <v>1</v>
      </c>
      <c r="S784" t="s">
        <v>8276</v>
      </c>
      <c r="T784" s="7">
        <f>F784/Q784</f>
        <v>50</v>
      </c>
      <c r="U784" t="s">
        <v>8323</v>
      </c>
      <c r="V784" t="s">
        <v>8324</v>
      </c>
    </row>
    <row r="785" spans="1:22" ht="43.2">
      <c r="A785" s="5">
        <f t="shared" si="48"/>
        <v>1.4813333333333334</v>
      </c>
      <c r="B785">
        <v>783</v>
      </c>
      <c r="C785" s="3" t="s">
        <v>784</v>
      </c>
      <c r="D785" s="3" t="s">
        <v>4893</v>
      </c>
      <c r="E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 s="22">
        <f t="shared" si="49"/>
        <v>41146.549791666665</v>
      </c>
      <c r="L785">
        <v>1332182049</v>
      </c>
      <c r="M785" s="22">
        <f t="shared" si="50"/>
        <v>41116.549791666665</v>
      </c>
      <c r="N785" s="22" t="s">
        <v>8997</v>
      </c>
      <c r="O785" s="24">
        <f t="shared" si="51"/>
        <v>2012</v>
      </c>
      <c r="P785" t="b">
        <v>0</v>
      </c>
      <c r="Q785">
        <v>35</v>
      </c>
      <c r="R785" t="b">
        <v>1</v>
      </c>
      <c r="S785" t="s">
        <v>8276</v>
      </c>
      <c r="T785" s="7">
        <f>F785/Q785</f>
        <v>63.485714285714288</v>
      </c>
      <c r="U785" t="s">
        <v>8323</v>
      </c>
      <c r="V785" t="s">
        <v>8324</v>
      </c>
    </row>
    <row r="786" spans="1:22" ht="43.2">
      <c r="A786" s="5">
        <f t="shared" si="48"/>
        <v>1.0249999999999999</v>
      </c>
      <c r="B786">
        <v>784</v>
      </c>
      <c r="C786" s="3" t="s">
        <v>785</v>
      </c>
      <c r="D786" s="3" t="s">
        <v>4894</v>
      </c>
      <c r="E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 s="22">
        <f t="shared" si="49"/>
        <v>41026.708333333328</v>
      </c>
      <c r="L786">
        <v>1391571319</v>
      </c>
      <c r="M786" s="22">
        <f t="shared" si="50"/>
        <v>40987.565381944441</v>
      </c>
      <c r="N786" s="22" t="s">
        <v>8472</v>
      </c>
      <c r="O786" s="24">
        <f t="shared" si="51"/>
        <v>2012</v>
      </c>
      <c r="P786" t="b">
        <v>0</v>
      </c>
      <c r="Q786">
        <v>10</v>
      </c>
      <c r="R786" t="b">
        <v>1</v>
      </c>
      <c r="S786" t="s">
        <v>8276</v>
      </c>
      <c r="T786" s="7">
        <f>F786/Q786</f>
        <v>102.5</v>
      </c>
      <c r="U786" t="s">
        <v>8323</v>
      </c>
      <c r="V786" t="s">
        <v>8324</v>
      </c>
    </row>
    <row r="787" spans="1:22" ht="43.2">
      <c r="A787" s="5">
        <f t="shared" si="48"/>
        <v>1.8062799999999999</v>
      </c>
      <c r="B787">
        <v>785</v>
      </c>
      <c r="C787" s="3" t="s">
        <v>786</v>
      </c>
      <c r="D787" s="3" t="s">
        <v>4895</v>
      </c>
      <c r="E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 s="22">
        <f t="shared" si="49"/>
        <v>41714.899525462963</v>
      </c>
      <c r="L787">
        <v>1359468915</v>
      </c>
      <c r="M787" s="22">
        <f t="shared" si="50"/>
        <v>41674.941192129627</v>
      </c>
      <c r="N787" s="22" t="s">
        <v>8998</v>
      </c>
      <c r="O787" s="24">
        <f t="shared" si="51"/>
        <v>2014</v>
      </c>
      <c r="P787" t="b">
        <v>0</v>
      </c>
      <c r="Q787">
        <v>29</v>
      </c>
      <c r="R787" t="b">
        <v>1</v>
      </c>
      <c r="S787" t="s">
        <v>8276</v>
      </c>
      <c r="T787" s="7">
        <f>F787/Q787</f>
        <v>31.142758620689655</v>
      </c>
      <c r="U787" t="s">
        <v>8323</v>
      </c>
      <c r="V787" t="s">
        <v>8324</v>
      </c>
    </row>
    <row r="788" spans="1:22" ht="43.2">
      <c r="A788" s="5">
        <f t="shared" si="48"/>
        <v>1.4279999999999999</v>
      </c>
      <c r="B788">
        <v>786</v>
      </c>
      <c r="C788" s="3" t="s">
        <v>787</v>
      </c>
      <c r="D788" s="3" t="s">
        <v>4896</v>
      </c>
      <c r="E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 s="22">
        <f t="shared" si="49"/>
        <v>41333.38559027778</v>
      </c>
      <c r="L788">
        <v>1331774434</v>
      </c>
      <c r="M788" s="22">
        <f t="shared" si="50"/>
        <v>41303.38559027778</v>
      </c>
      <c r="N788" s="22" t="s">
        <v>8999</v>
      </c>
      <c r="O788" s="24">
        <f t="shared" si="51"/>
        <v>2013</v>
      </c>
      <c r="P788" t="b">
        <v>0</v>
      </c>
      <c r="Q788">
        <v>44</v>
      </c>
      <c r="R788" t="b">
        <v>1</v>
      </c>
      <c r="S788" t="s">
        <v>8276</v>
      </c>
      <c r="T788" s="7">
        <f>F788/Q788</f>
        <v>162.27272727272728</v>
      </c>
      <c r="U788" t="s">
        <v>8323</v>
      </c>
      <c r="V788" t="s">
        <v>8324</v>
      </c>
    </row>
    <row r="789" spans="1:22" ht="43.2">
      <c r="A789" s="5">
        <f t="shared" si="48"/>
        <v>1.1416666666666666</v>
      </c>
      <c r="B789">
        <v>787</v>
      </c>
      <c r="C789" s="3" t="s">
        <v>788</v>
      </c>
      <c r="D789" s="3" t="s">
        <v>4897</v>
      </c>
      <c r="E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 s="22">
        <f t="shared" si="49"/>
        <v>41040.449305555558</v>
      </c>
      <c r="L789">
        <v>1380726226</v>
      </c>
      <c r="M789" s="22">
        <f t="shared" si="50"/>
        <v>40982.847615740735</v>
      </c>
      <c r="N789" s="22" t="s">
        <v>9000</v>
      </c>
      <c r="O789" s="24">
        <f t="shared" si="51"/>
        <v>2012</v>
      </c>
      <c r="P789" t="b">
        <v>0</v>
      </c>
      <c r="Q789">
        <v>17</v>
      </c>
      <c r="R789" t="b">
        <v>1</v>
      </c>
      <c r="S789" t="s">
        <v>8276</v>
      </c>
      <c r="T789" s="7">
        <f>F789/Q789</f>
        <v>80.588235294117652</v>
      </c>
      <c r="U789" t="s">
        <v>8323</v>
      </c>
      <c r="V789" t="s">
        <v>8324</v>
      </c>
    </row>
    <row r="790" spans="1:22" ht="43.2">
      <c r="A790" s="5">
        <f t="shared" si="48"/>
        <v>2.03505</v>
      </c>
      <c r="B790">
        <v>788</v>
      </c>
      <c r="C790" s="3" t="s">
        <v>789</v>
      </c>
      <c r="D790" s="3" t="s">
        <v>4898</v>
      </c>
      <c r="E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 s="22">
        <f t="shared" si="49"/>
        <v>41579.419282407405</v>
      </c>
      <c r="L790">
        <v>1338336588</v>
      </c>
      <c r="M790" s="22">
        <f t="shared" si="50"/>
        <v>41549.419282407405</v>
      </c>
      <c r="N790" s="22" t="s">
        <v>9001</v>
      </c>
      <c r="O790" s="24">
        <f t="shared" si="51"/>
        <v>2013</v>
      </c>
      <c r="P790" t="b">
        <v>0</v>
      </c>
      <c r="Q790">
        <v>34</v>
      </c>
      <c r="R790" t="b">
        <v>1</v>
      </c>
      <c r="S790" t="s">
        <v>8276</v>
      </c>
      <c r="T790" s="7">
        <f>F790/Q790</f>
        <v>59.85441176470588</v>
      </c>
      <c r="U790" t="s">
        <v>8323</v>
      </c>
      <c r="V790" t="s">
        <v>8324</v>
      </c>
    </row>
    <row r="791" spans="1:22" ht="43.2">
      <c r="A791" s="5">
        <f t="shared" si="48"/>
        <v>1.0941176470588236</v>
      </c>
      <c r="B791">
        <v>789</v>
      </c>
      <c r="C791" s="3" t="s">
        <v>790</v>
      </c>
      <c r="D791" s="3" t="s">
        <v>4899</v>
      </c>
      <c r="E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 s="22">
        <f t="shared" si="49"/>
        <v>41096.957638888889</v>
      </c>
      <c r="L791">
        <v>1357187280</v>
      </c>
      <c r="M791" s="22">
        <f t="shared" si="50"/>
        <v>41058.798472222217</v>
      </c>
      <c r="N791" s="22" t="s">
        <v>9002</v>
      </c>
      <c r="O791" s="24">
        <f t="shared" si="51"/>
        <v>2012</v>
      </c>
      <c r="P791" t="b">
        <v>0</v>
      </c>
      <c r="Q791">
        <v>14</v>
      </c>
      <c r="R791" t="b">
        <v>1</v>
      </c>
      <c r="S791" t="s">
        <v>8276</v>
      </c>
      <c r="T791" s="7">
        <f>F791/Q791</f>
        <v>132.85714285714286</v>
      </c>
      <c r="U791" t="s">
        <v>8323</v>
      </c>
      <c r="V791" t="s">
        <v>8324</v>
      </c>
    </row>
    <row r="792" spans="1:22" ht="43.2">
      <c r="A792" s="5">
        <f t="shared" si="48"/>
        <v>1.443746</v>
      </c>
      <c r="B792">
        <v>790</v>
      </c>
      <c r="C792" s="3" t="s">
        <v>791</v>
      </c>
      <c r="D792" s="3" t="s">
        <v>4900</v>
      </c>
      <c r="E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 s="22">
        <f t="shared" si="49"/>
        <v>41295.124305555553</v>
      </c>
      <c r="L792">
        <v>1357088939</v>
      </c>
      <c r="M792" s="22">
        <f t="shared" si="50"/>
        <v>41276.977777777771</v>
      </c>
      <c r="N792" s="22" t="s">
        <v>9003</v>
      </c>
      <c r="O792" s="24">
        <f t="shared" si="51"/>
        <v>2013</v>
      </c>
      <c r="P792" t="b">
        <v>0</v>
      </c>
      <c r="Q792">
        <v>156</v>
      </c>
      <c r="R792" t="b">
        <v>1</v>
      </c>
      <c r="S792" t="s">
        <v>8276</v>
      </c>
      <c r="T792" s="7">
        <f>F792/Q792</f>
        <v>92.547820512820508</v>
      </c>
      <c r="U792" t="s">
        <v>8323</v>
      </c>
      <c r="V792" t="s">
        <v>8324</v>
      </c>
    </row>
    <row r="793" spans="1:22" ht="43.2">
      <c r="A793" s="5">
        <f t="shared" si="48"/>
        <v>1.0386666666666666</v>
      </c>
      <c r="B793">
        <v>791</v>
      </c>
      <c r="C793" s="3" t="s">
        <v>792</v>
      </c>
      <c r="D793" s="3" t="s">
        <v>4901</v>
      </c>
      <c r="E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 s="22">
        <f t="shared" si="49"/>
        <v>41305.839571759258</v>
      </c>
      <c r="L793">
        <v>1381430646</v>
      </c>
      <c r="M793" s="22">
        <f t="shared" si="50"/>
        <v>41275.839571759258</v>
      </c>
      <c r="N793" s="22" t="s">
        <v>9004</v>
      </c>
      <c r="O793" s="24">
        <f t="shared" si="51"/>
        <v>2013</v>
      </c>
      <c r="P793" t="b">
        <v>0</v>
      </c>
      <c r="Q793">
        <v>128</v>
      </c>
      <c r="R793" t="b">
        <v>1</v>
      </c>
      <c r="S793" t="s">
        <v>8276</v>
      </c>
      <c r="T793" s="7">
        <f>F793/Q793</f>
        <v>60.859375</v>
      </c>
      <c r="U793" t="s">
        <v>8323</v>
      </c>
      <c r="V793" t="s">
        <v>8324</v>
      </c>
    </row>
    <row r="794" spans="1:22" ht="28.8">
      <c r="A794" s="5">
        <f t="shared" si="48"/>
        <v>1.0044440000000001</v>
      </c>
      <c r="B794">
        <v>792</v>
      </c>
      <c r="C794" s="3" t="s">
        <v>793</v>
      </c>
      <c r="D794" s="3" t="s">
        <v>4902</v>
      </c>
      <c r="E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 s="22">
        <f t="shared" si="49"/>
        <v>41591.040972222218</v>
      </c>
      <c r="L794">
        <v>1381265883</v>
      </c>
      <c r="M794" s="22">
        <f t="shared" si="50"/>
        <v>41557.572291666664</v>
      </c>
      <c r="N794" s="22" t="s">
        <v>8476</v>
      </c>
      <c r="O794" s="24">
        <f t="shared" si="51"/>
        <v>2013</v>
      </c>
      <c r="P794" t="b">
        <v>0</v>
      </c>
      <c r="Q794">
        <v>60</v>
      </c>
      <c r="R794" t="b">
        <v>1</v>
      </c>
      <c r="S794" t="s">
        <v>8276</v>
      </c>
      <c r="T794" s="7">
        <f>F794/Q794</f>
        <v>41.851833333333339</v>
      </c>
      <c r="U794" t="s">
        <v>8323</v>
      </c>
      <c r="V794" t="s">
        <v>8324</v>
      </c>
    </row>
    <row r="795" spans="1:22" ht="43.2">
      <c r="A795" s="5">
        <f t="shared" si="48"/>
        <v>1.0277927272727272</v>
      </c>
      <c r="B795">
        <v>793</v>
      </c>
      <c r="C795" s="3" t="s">
        <v>794</v>
      </c>
      <c r="D795" s="3" t="s">
        <v>4903</v>
      </c>
      <c r="E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 s="22">
        <f t="shared" si="49"/>
        <v>41585.706979166665</v>
      </c>
      <c r="L795">
        <v>1371491244</v>
      </c>
      <c r="M795" s="22">
        <f t="shared" si="50"/>
        <v>41555.665312499994</v>
      </c>
      <c r="N795" s="22" t="s">
        <v>9005</v>
      </c>
      <c r="O795" s="24">
        <f t="shared" si="51"/>
        <v>2013</v>
      </c>
      <c r="P795" t="b">
        <v>0</v>
      </c>
      <c r="Q795">
        <v>32</v>
      </c>
      <c r="R795" t="b">
        <v>1</v>
      </c>
      <c r="S795" t="s">
        <v>8276</v>
      </c>
      <c r="T795" s="7">
        <f>F795/Q795</f>
        <v>88.325937499999995</v>
      </c>
      <c r="U795" t="s">
        <v>8323</v>
      </c>
      <c r="V795" t="s">
        <v>8324</v>
      </c>
    </row>
    <row r="796" spans="1:22" ht="43.2">
      <c r="A796" s="5">
        <f t="shared" si="48"/>
        <v>1.0531250000000001</v>
      </c>
      <c r="B796">
        <v>794</v>
      </c>
      <c r="C796" s="3" t="s">
        <v>795</v>
      </c>
      <c r="D796" s="3" t="s">
        <v>4904</v>
      </c>
      <c r="E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 s="22">
        <f t="shared" si="49"/>
        <v>41457.999305555553</v>
      </c>
      <c r="L796">
        <v>1310438737</v>
      </c>
      <c r="M796" s="22">
        <f t="shared" si="50"/>
        <v>41442.532916666663</v>
      </c>
      <c r="N796" s="22" t="s">
        <v>9006</v>
      </c>
      <c r="O796" s="24">
        <f t="shared" si="51"/>
        <v>2013</v>
      </c>
      <c r="P796" t="b">
        <v>0</v>
      </c>
      <c r="Q796">
        <v>53</v>
      </c>
      <c r="R796" t="b">
        <v>1</v>
      </c>
      <c r="S796" t="s">
        <v>8276</v>
      </c>
      <c r="T796" s="7">
        <f>F796/Q796</f>
        <v>158.96226415094338</v>
      </c>
      <c r="U796" t="s">
        <v>8323</v>
      </c>
      <c r="V796" t="s">
        <v>8324</v>
      </c>
    </row>
    <row r="797" spans="1:22" ht="43.2">
      <c r="A797" s="5">
        <f t="shared" si="48"/>
        <v>1.1178571428571429</v>
      </c>
      <c r="B797">
        <v>795</v>
      </c>
      <c r="C797" s="3" t="s">
        <v>796</v>
      </c>
      <c r="D797" s="3" t="s">
        <v>4905</v>
      </c>
      <c r="E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 s="22">
        <f t="shared" si="49"/>
        <v>40791.504166666666</v>
      </c>
      <c r="L797">
        <v>1330094566</v>
      </c>
      <c r="M797" s="22">
        <f t="shared" si="50"/>
        <v>40735.906678240739</v>
      </c>
      <c r="N797" s="22" t="s">
        <v>9007</v>
      </c>
      <c r="O797" s="24">
        <f t="shared" si="51"/>
        <v>2011</v>
      </c>
      <c r="P797" t="b">
        <v>0</v>
      </c>
      <c r="Q797">
        <v>184</v>
      </c>
      <c r="R797" t="b">
        <v>1</v>
      </c>
      <c r="S797" t="s">
        <v>8276</v>
      </c>
      <c r="T797" s="7">
        <f>F797/Q797</f>
        <v>85.054347826086953</v>
      </c>
      <c r="U797" t="s">
        <v>8323</v>
      </c>
      <c r="V797" t="s">
        <v>8324</v>
      </c>
    </row>
    <row r="798" spans="1:22" ht="57.6">
      <c r="A798" s="5">
        <f t="shared" si="48"/>
        <v>1.0135000000000001</v>
      </c>
      <c r="B798">
        <v>796</v>
      </c>
      <c r="C798" s="3" t="s">
        <v>797</v>
      </c>
      <c r="D798" s="3" t="s">
        <v>4906</v>
      </c>
      <c r="E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 s="22">
        <f t="shared" si="49"/>
        <v>41005.999305555553</v>
      </c>
      <c r="L798">
        <v>1376687485</v>
      </c>
      <c r="M798" s="22">
        <f t="shared" si="50"/>
        <v>40963.404699074068</v>
      </c>
      <c r="N798" s="22" t="s">
        <v>9008</v>
      </c>
      <c r="O798" s="24">
        <f t="shared" si="51"/>
        <v>2012</v>
      </c>
      <c r="P798" t="b">
        <v>0</v>
      </c>
      <c r="Q798">
        <v>90</v>
      </c>
      <c r="R798" t="b">
        <v>1</v>
      </c>
      <c r="S798" t="s">
        <v>8276</v>
      </c>
      <c r="T798" s="7">
        <f>F798/Q798</f>
        <v>112.61111111111111</v>
      </c>
      <c r="U798" t="s">
        <v>8323</v>
      </c>
      <c r="V798" t="s">
        <v>8324</v>
      </c>
    </row>
    <row r="799" spans="1:22" ht="43.2">
      <c r="A799" s="5">
        <f t="shared" si="48"/>
        <v>1.0753333333333333</v>
      </c>
      <c r="B799">
        <v>797</v>
      </c>
      <c r="C799" s="3" t="s">
        <v>798</v>
      </c>
      <c r="D799" s="3" t="s">
        <v>4907</v>
      </c>
      <c r="E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 s="22">
        <f t="shared" si="49"/>
        <v>41532.673611111109</v>
      </c>
      <c r="L799">
        <v>1332978688</v>
      </c>
      <c r="M799" s="22">
        <f t="shared" si="50"/>
        <v>41502.674594907403</v>
      </c>
      <c r="N799" s="22" t="s">
        <v>9009</v>
      </c>
      <c r="O799" s="24">
        <f t="shared" si="51"/>
        <v>2013</v>
      </c>
      <c r="P799" t="b">
        <v>0</v>
      </c>
      <c r="Q799">
        <v>71</v>
      </c>
      <c r="R799" t="b">
        <v>1</v>
      </c>
      <c r="S799" t="s">
        <v>8276</v>
      </c>
      <c r="T799" s="7">
        <f>F799/Q799</f>
        <v>45.436619718309856</v>
      </c>
      <c r="U799" t="s">
        <v>8323</v>
      </c>
      <c r="V799" t="s">
        <v>8324</v>
      </c>
    </row>
    <row r="800" spans="1:22" ht="43.2">
      <c r="A800" s="5">
        <f t="shared" si="48"/>
        <v>1.1488571428571428</v>
      </c>
      <c r="B800">
        <v>798</v>
      </c>
      <c r="C800" s="3" t="s">
        <v>799</v>
      </c>
      <c r="D800" s="3" t="s">
        <v>4908</v>
      </c>
      <c r="E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 s="22">
        <f t="shared" si="49"/>
        <v>41027.958333333328</v>
      </c>
      <c r="L800">
        <v>1409494187</v>
      </c>
      <c r="M800" s="22">
        <f t="shared" si="50"/>
        <v>40996.785740740735</v>
      </c>
      <c r="N800" s="22" t="s">
        <v>8443</v>
      </c>
      <c r="O800" s="24">
        <f t="shared" si="51"/>
        <v>2012</v>
      </c>
      <c r="P800" t="b">
        <v>0</v>
      </c>
      <c r="Q800">
        <v>87</v>
      </c>
      <c r="R800" t="b">
        <v>1</v>
      </c>
      <c r="S800" t="s">
        <v>8276</v>
      </c>
      <c r="T800" s="7">
        <f>F800/Q800</f>
        <v>46.218390804597703</v>
      </c>
      <c r="U800" t="s">
        <v>8323</v>
      </c>
      <c r="V800" t="s">
        <v>8324</v>
      </c>
    </row>
    <row r="801" spans="1:22" ht="43.2">
      <c r="A801" s="5">
        <f t="shared" si="48"/>
        <v>1.0002</v>
      </c>
      <c r="B801">
        <v>799</v>
      </c>
      <c r="C801" s="3" t="s">
        <v>800</v>
      </c>
      <c r="D801" s="3" t="s">
        <v>4909</v>
      </c>
      <c r="E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 s="22">
        <f t="shared" si="49"/>
        <v>41912.381793981483</v>
      </c>
      <c r="L801">
        <v>1332950446</v>
      </c>
      <c r="M801" s="22">
        <f t="shared" si="50"/>
        <v>41882.381793981483</v>
      </c>
      <c r="N801" s="22" t="s">
        <v>8495</v>
      </c>
      <c r="O801" s="24">
        <f t="shared" si="51"/>
        <v>2014</v>
      </c>
      <c r="P801" t="b">
        <v>0</v>
      </c>
      <c r="Q801">
        <v>28</v>
      </c>
      <c r="R801" t="b">
        <v>1</v>
      </c>
      <c r="S801" t="s">
        <v>8276</v>
      </c>
      <c r="T801" s="7">
        <f>F801/Q801</f>
        <v>178.60714285714286</v>
      </c>
      <c r="U801" t="s">
        <v>8323</v>
      </c>
      <c r="V801" t="s">
        <v>8324</v>
      </c>
    </row>
    <row r="802" spans="1:22" ht="43.2">
      <c r="A802" s="5">
        <f t="shared" si="48"/>
        <v>1.5213333333333334</v>
      </c>
      <c r="B802">
        <v>800</v>
      </c>
      <c r="C802" s="3" t="s">
        <v>801</v>
      </c>
      <c r="D802" s="3" t="s">
        <v>4910</v>
      </c>
      <c r="E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 s="22">
        <f t="shared" si="49"/>
        <v>41026.458865740737</v>
      </c>
      <c r="L802">
        <v>1407839054</v>
      </c>
      <c r="M802" s="22">
        <f t="shared" si="50"/>
        <v>40996.458865740737</v>
      </c>
      <c r="N802" s="22" t="s">
        <v>8443</v>
      </c>
      <c r="O802" s="24">
        <f t="shared" si="51"/>
        <v>2012</v>
      </c>
      <c r="P802" t="b">
        <v>0</v>
      </c>
      <c r="Q802">
        <v>56</v>
      </c>
      <c r="R802" t="b">
        <v>1</v>
      </c>
      <c r="S802" t="s">
        <v>8276</v>
      </c>
      <c r="T802" s="7">
        <f>F802/Q802</f>
        <v>40.75</v>
      </c>
      <c r="U802" t="s">
        <v>8323</v>
      </c>
      <c r="V802" t="s">
        <v>8324</v>
      </c>
    </row>
    <row r="803" spans="1:22" ht="43.2">
      <c r="A803" s="5">
        <f t="shared" si="48"/>
        <v>1.1152149999999998</v>
      </c>
      <c r="B803">
        <v>801</v>
      </c>
      <c r="C803" s="3" t="s">
        <v>802</v>
      </c>
      <c r="D803" s="3" t="s">
        <v>4911</v>
      </c>
      <c r="E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 s="22">
        <f t="shared" si="49"/>
        <v>41893.225162037037</v>
      </c>
      <c r="L803">
        <v>1306955120</v>
      </c>
      <c r="M803" s="22">
        <f t="shared" si="50"/>
        <v>41863.225162037037</v>
      </c>
      <c r="N803" s="22" t="s">
        <v>8740</v>
      </c>
      <c r="O803" s="24">
        <f t="shared" si="51"/>
        <v>2014</v>
      </c>
      <c r="P803" t="b">
        <v>0</v>
      </c>
      <c r="Q803">
        <v>51</v>
      </c>
      <c r="R803" t="b">
        <v>1</v>
      </c>
      <c r="S803" t="s">
        <v>8276</v>
      </c>
      <c r="T803" s="7">
        <f>F803/Q803</f>
        <v>43.733921568627444</v>
      </c>
      <c r="U803" t="s">
        <v>8323</v>
      </c>
      <c r="V803" t="s">
        <v>8324</v>
      </c>
    </row>
    <row r="804" spans="1:22" ht="57.6">
      <c r="A804" s="5">
        <f t="shared" si="48"/>
        <v>1.0133333333333334</v>
      </c>
      <c r="B804">
        <v>802</v>
      </c>
      <c r="C804" s="3" t="s">
        <v>803</v>
      </c>
      <c r="D804" s="3" t="s">
        <v>4912</v>
      </c>
      <c r="E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 s="22">
        <f t="shared" si="49"/>
        <v>40725.587037037032</v>
      </c>
      <c r="L804">
        <v>1343867524</v>
      </c>
      <c r="M804" s="22">
        <f t="shared" si="50"/>
        <v>40695.587037037032</v>
      </c>
      <c r="N804" s="22" t="s">
        <v>9010</v>
      </c>
      <c r="O804" s="24">
        <f t="shared" si="51"/>
        <v>2011</v>
      </c>
      <c r="P804" t="b">
        <v>0</v>
      </c>
      <c r="Q804">
        <v>75</v>
      </c>
      <c r="R804" t="b">
        <v>1</v>
      </c>
      <c r="S804" t="s">
        <v>8276</v>
      </c>
      <c r="T804" s="7">
        <f>F804/Q804</f>
        <v>81.066666666666663</v>
      </c>
      <c r="U804" t="s">
        <v>8323</v>
      </c>
      <c r="V804" t="s">
        <v>8324</v>
      </c>
    </row>
    <row r="805" spans="1:22" ht="43.2">
      <c r="A805" s="5">
        <f t="shared" si="48"/>
        <v>1.232608695652174</v>
      </c>
      <c r="B805">
        <v>803</v>
      </c>
      <c r="C805" s="3" t="s">
        <v>804</v>
      </c>
      <c r="D805" s="3" t="s">
        <v>4913</v>
      </c>
      <c r="E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 s="22">
        <f t="shared" si="49"/>
        <v>41168.961805555555</v>
      </c>
      <c r="L805">
        <v>1304376478</v>
      </c>
      <c r="M805" s="22">
        <f t="shared" si="50"/>
        <v>41122.813935185179</v>
      </c>
      <c r="N805" s="22" t="s">
        <v>9011</v>
      </c>
      <c r="O805" s="24">
        <f t="shared" si="51"/>
        <v>2012</v>
      </c>
      <c r="P805" t="b">
        <v>0</v>
      </c>
      <c r="Q805">
        <v>38</v>
      </c>
      <c r="R805" t="b">
        <v>1</v>
      </c>
      <c r="S805" t="s">
        <v>8276</v>
      </c>
      <c r="T805" s="7">
        <f>F805/Q805</f>
        <v>74.60526315789474</v>
      </c>
      <c r="U805" t="s">
        <v>8323</v>
      </c>
      <c r="V805" t="s">
        <v>8324</v>
      </c>
    </row>
    <row r="806" spans="1:22" ht="43.2">
      <c r="A806" s="5">
        <f t="shared" si="48"/>
        <v>1</v>
      </c>
      <c r="B806">
        <v>804</v>
      </c>
      <c r="C806" s="3" t="s">
        <v>805</v>
      </c>
      <c r="D806" s="3" t="s">
        <v>4914</v>
      </c>
      <c r="E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 s="22">
        <f t="shared" si="49"/>
        <v>40691.833333333328</v>
      </c>
      <c r="L806">
        <v>1309919526</v>
      </c>
      <c r="M806" s="22">
        <f t="shared" si="50"/>
        <v>40665.741643518515</v>
      </c>
      <c r="N806" s="22" t="s">
        <v>9012</v>
      </c>
      <c r="O806" s="24">
        <f t="shared" si="51"/>
        <v>2011</v>
      </c>
      <c r="P806" t="b">
        <v>0</v>
      </c>
      <c r="Q806">
        <v>18</v>
      </c>
      <c r="R806" t="b">
        <v>1</v>
      </c>
      <c r="S806" t="s">
        <v>8276</v>
      </c>
      <c r="T806" s="7">
        <f>F806/Q806</f>
        <v>305.55555555555554</v>
      </c>
      <c r="U806" t="s">
        <v>8323</v>
      </c>
      <c r="V806" t="s">
        <v>8324</v>
      </c>
    </row>
    <row r="807" spans="1:22" ht="43.2">
      <c r="A807" s="5">
        <f t="shared" si="48"/>
        <v>1.05</v>
      </c>
      <c r="B807">
        <v>805</v>
      </c>
      <c r="C807" s="3" t="s">
        <v>806</v>
      </c>
      <c r="D807" s="3" t="s">
        <v>4915</v>
      </c>
      <c r="E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 s="22">
        <f t="shared" si="49"/>
        <v>40746.957638888889</v>
      </c>
      <c r="L807">
        <v>1306525512</v>
      </c>
      <c r="M807" s="22">
        <f t="shared" si="50"/>
        <v>40729.897291666661</v>
      </c>
      <c r="N807" s="22" t="s">
        <v>9013</v>
      </c>
      <c r="O807" s="24">
        <f t="shared" si="51"/>
        <v>2011</v>
      </c>
      <c r="P807" t="b">
        <v>0</v>
      </c>
      <c r="Q807">
        <v>54</v>
      </c>
      <c r="R807" t="b">
        <v>1</v>
      </c>
      <c r="S807" t="s">
        <v>8276</v>
      </c>
      <c r="T807" s="7">
        <f>F807/Q807</f>
        <v>58.333333333333336</v>
      </c>
      <c r="U807" t="s">
        <v>8323</v>
      </c>
      <c r="V807" t="s">
        <v>8324</v>
      </c>
    </row>
    <row r="808" spans="1:22">
      <c r="A808" s="5">
        <f t="shared" si="48"/>
        <v>1.0443750000000001</v>
      </c>
      <c r="B808">
        <v>806</v>
      </c>
      <c r="C808" s="3" t="s">
        <v>807</v>
      </c>
      <c r="D808" s="3" t="s">
        <v>4916</v>
      </c>
      <c r="E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 s="22">
        <f t="shared" si="49"/>
        <v>40740.75</v>
      </c>
      <c r="L808">
        <v>1312821339</v>
      </c>
      <c r="M808" s="22">
        <f t="shared" si="50"/>
        <v>40690.614722222221</v>
      </c>
      <c r="N808" s="22" t="s">
        <v>9014</v>
      </c>
      <c r="O808" s="24">
        <f t="shared" si="51"/>
        <v>2011</v>
      </c>
      <c r="P808" t="b">
        <v>0</v>
      </c>
      <c r="Q808">
        <v>71</v>
      </c>
      <c r="R808" t="b">
        <v>1</v>
      </c>
      <c r="S808" t="s">
        <v>8276</v>
      </c>
      <c r="T808" s="7">
        <f>F808/Q808</f>
        <v>117.67605633802818</v>
      </c>
      <c r="U808" t="s">
        <v>8323</v>
      </c>
      <c r="V808" t="s">
        <v>8324</v>
      </c>
    </row>
    <row r="809" spans="1:22" ht="28.8">
      <c r="A809" s="5">
        <f t="shared" si="48"/>
        <v>1.05125</v>
      </c>
      <c r="B809">
        <v>807</v>
      </c>
      <c r="C809" s="3" t="s">
        <v>808</v>
      </c>
      <c r="D809" s="3" t="s">
        <v>4917</v>
      </c>
      <c r="E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 s="22">
        <f t="shared" si="49"/>
        <v>40793.483090277776</v>
      </c>
      <c r="L809">
        <v>1485270311</v>
      </c>
      <c r="M809" s="22">
        <f t="shared" si="50"/>
        <v>40763.483090277776</v>
      </c>
      <c r="N809" s="22" t="s">
        <v>8718</v>
      </c>
      <c r="O809" s="24">
        <f t="shared" si="51"/>
        <v>2011</v>
      </c>
      <c r="P809" t="b">
        <v>0</v>
      </c>
      <c r="Q809">
        <v>57</v>
      </c>
      <c r="R809" t="b">
        <v>1</v>
      </c>
      <c r="S809" t="s">
        <v>8276</v>
      </c>
      <c r="T809" s="7">
        <f>F809/Q809</f>
        <v>73.771929824561397</v>
      </c>
      <c r="U809" t="s">
        <v>8323</v>
      </c>
      <c r="V809" t="s">
        <v>8324</v>
      </c>
    </row>
    <row r="810" spans="1:22" ht="43.2">
      <c r="A810" s="5">
        <f t="shared" si="48"/>
        <v>1</v>
      </c>
      <c r="B810">
        <v>808</v>
      </c>
      <c r="C810" s="3" t="s">
        <v>809</v>
      </c>
      <c r="D810" s="3" t="s">
        <v>4918</v>
      </c>
      <c r="E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 s="22">
        <f t="shared" si="49"/>
        <v>42794.874999999993</v>
      </c>
      <c r="L810">
        <v>1416363886</v>
      </c>
      <c r="M810" s="22">
        <f t="shared" si="50"/>
        <v>42759.420266203706</v>
      </c>
      <c r="N810" s="22" t="s">
        <v>8622</v>
      </c>
      <c r="O810" s="24">
        <f t="shared" si="51"/>
        <v>2017</v>
      </c>
      <c r="P810" t="b">
        <v>0</v>
      </c>
      <c r="Q810">
        <v>43</v>
      </c>
      <c r="R810" t="b">
        <v>1</v>
      </c>
      <c r="S810" t="s">
        <v>8276</v>
      </c>
      <c r="T810" s="7">
        <f>F810/Q810</f>
        <v>104.65116279069767</v>
      </c>
      <c r="U810" t="s">
        <v>8323</v>
      </c>
      <c r="V810" t="s">
        <v>8324</v>
      </c>
    </row>
    <row r="811" spans="1:22" ht="43.2">
      <c r="A811" s="5">
        <f t="shared" si="48"/>
        <v>1.03775</v>
      </c>
      <c r="B811">
        <v>809</v>
      </c>
      <c r="C811" s="3" t="s">
        <v>810</v>
      </c>
      <c r="D811" s="3" t="s">
        <v>4919</v>
      </c>
      <c r="E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 s="22">
        <f t="shared" si="49"/>
        <v>41994.999305555553</v>
      </c>
      <c r="L811">
        <v>1387569630</v>
      </c>
      <c r="M811" s="22">
        <f t="shared" si="50"/>
        <v>41961.892199074071</v>
      </c>
      <c r="N811" s="22" t="s">
        <v>9015</v>
      </c>
      <c r="O811" s="24">
        <f t="shared" si="51"/>
        <v>2014</v>
      </c>
      <c r="P811" t="b">
        <v>0</v>
      </c>
      <c r="Q811">
        <v>52</v>
      </c>
      <c r="R811" t="b">
        <v>1</v>
      </c>
      <c r="S811" t="s">
        <v>8276</v>
      </c>
      <c r="T811" s="7">
        <f>F811/Q811</f>
        <v>79.82692307692308</v>
      </c>
      <c r="U811" t="s">
        <v>8323</v>
      </c>
      <c r="V811" t="s">
        <v>8324</v>
      </c>
    </row>
    <row r="812" spans="1:22" ht="43.2">
      <c r="A812" s="5">
        <f t="shared" si="48"/>
        <v>1.05</v>
      </c>
      <c r="B812">
        <v>810</v>
      </c>
      <c r="C812" s="3" t="s">
        <v>811</v>
      </c>
      <c r="D812" s="3" t="s">
        <v>4920</v>
      </c>
      <c r="E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 s="22">
        <f t="shared" si="49"/>
        <v>41658.625347222223</v>
      </c>
      <c r="L812">
        <v>1343870462</v>
      </c>
      <c r="M812" s="22">
        <f t="shared" si="50"/>
        <v>41628.625347222223</v>
      </c>
      <c r="N812" s="22" t="s">
        <v>9016</v>
      </c>
      <c r="O812" s="24">
        <f t="shared" si="51"/>
        <v>2013</v>
      </c>
      <c r="P812" t="b">
        <v>0</v>
      </c>
      <c r="Q812">
        <v>27</v>
      </c>
      <c r="R812" t="b">
        <v>1</v>
      </c>
      <c r="S812" t="s">
        <v>8276</v>
      </c>
      <c r="T812" s="7">
        <f>F812/Q812</f>
        <v>58.333333333333336</v>
      </c>
      <c r="U812" t="s">
        <v>8323</v>
      </c>
      <c r="V812" t="s">
        <v>8324</v>
      </c>
    </row>
    <row r="813" spans="1:22" ht="28.8">
      <c r="A813" s="5">
        <f t="shared" si="48"/>
        <v>1.04</v>
      </c>
      <c r="B813">
        <v>811</v>
      </c>
      <c r="C813" s="3" t="s">
        <v>812</v>
      </c>
      <c r="D813" s="3" t="s">
        <v>4921</v>
      </c>
      <c r="E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 s="22">
        <f t="shared" si="49"/>
        <v>41152.847939814812</v>
      </c>
      <c r="L813">
        <v>1371569202</v>
      </c>
      <c r="M813" s="22">
        <f t="shared" si="50"/>
        <v>41122.847939814812</v>
      </c>
      <c r="N813" s="22" t="s">
        <v>9011</v>
      </c>
      <c r="O813" s="24">
        <f t="shared" si="51"/>
        <v>2012</v>
      </c>
      <c r="P813" t="b">
        <v>0</v>
      </c>
      <c r="Q813">
        <v>12</v>
      </c>
      <c r="R813" t="b">
        <v>1</v>
      </c>
      <c r="S813" t="s">
        <v>8276</v>
      </c>
      <c r="T813" s="7">
        <f>F813/Q813</f>
        <v>86.666666666666671</v>
      </c>
      <c r="U813" t="s">
        <v>8323</v>
      </c>
      <c r="V813" t="s">
        <v>8324</v>
      </c>
    </row>
    <row r="814" spans="1:22" ht="43.2">
      <c r="A814" s="5">
        <f t="shared" si="48"/>
        <v>1.5183333333333333</v>
      </c>
      <c r="B814">
        <v>812</v>
      </c>
      <c r="C814" s="3" t="s">
        <v>813</v>
      </c>
      <c r="D814" s="3" t="s">
        <v>4922</v>
      </c>
      <c r="E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 s="22">
        <f t="shared" si="49"/>
        <v>41465.494444444441</v>
      </c>
      <c r="L814">
        <v>1357604752</v>
      </c>
      <c r="M814" s="22">
        <f t="shared" si="50"/>
        <v>41443.435208333329</v>
      </c>
      <c r="N814" s="22" t="s">
        <v>9017</v>
      </c>
      <c r="O814" s="24">
        <f t="shared" si="51"/>
        <v>2013</v>
      </c>
      <c r="P814" t="b">
        <v>0</v>
      </c>
      <c r="Q814">
        <v>33</v>
      </c>
      <c r="R814" t="b">
        <v>1</v>
      </c>
      <c r="S814" t="s">
        <v>8276</v>
      </c>
      <c r="T814" s="7">
        <f>F814/Q814</f>
        <v>27.606060606060606</v>
      </c>
      <c r="U814" t="s">
        <v>8323</v>
      </c>
      <c r="V814" t="s">
        <v>8324</v>
      </c>
    </row>
    <row r="815" spans="1:22" ht="28.8">
      <c r="A815" s="5">
        <f t="shared" si="48"/>
        <v>1.59996</v>
      </c>
      <c r="B815">
        <v>813</v>
      </c>
      <c r="C815" s="3" t="s">
        <v>814</v>
      </c>
      <c r="D815" s="3" t="s">
        <v>4923</v>
      </c>
      <c r="E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 s="22">
        <f t="shared" si="49"/>
        <v>41334.373611111107</v>
      </c>
      <c r="L815">
        <v>1340233365</v>
      </c>
      <c r="M815" s="22">
        <f t="shared" si="50"/>
        <v>41281.809629629628</v>
      </c>
      <c r="N815" s="22" t="s">
        <v>9018</v>
      </c>
      <c r="O815" s="24">
        <f t="shared" si="51"/>
        <v>2013</v>
      </c>
      <c r="P815" t="b">
        <v>0</v>
      </c>
      <c r="Q815">
        <v>96</v>
      </c>
      <c r="R815" t="b">
        <v>1</v>
      </c>
      <c r="S815" t="s">
        <v>8276</v>
      </c>
      <c r="T815" s="7">
        <f>F815/Q815</f>
        <v>24.999375000000001</v>
      </c>
      <c r="U815" t="s">
        <v>8323</v>
      </c>
      <c r="V815" t="s">
        <v>8324</v>
      </c>
    </row>
    <row r="816" spans="1:22" ht="43.2">
      <c r="A816" s="5">
        <f t="shared" si="48"/>
        <v>1.2729999999999999</v>
      </c>
      <c r="B816">
        <v>814</v>
      </c>
      <c r="C816" s="3" t="s">
        <v>815</v>
      </c>
      <c r="D816" s="3" t="s">
        <v>4924</v>
      </c>
      <c r="E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 s="22">
        <f t="shared" si="49"/>
        <v>41110.751909722218</v>
      </c>
      <c r="L816">
        <v>1305568201</v>
      </c>
      <c r="M816" s="22">
        <f t="shared" si="50"/>
        <v>41080.751909722218</v>
      </c>
      <c r="N816" s="22" t="s">
        <v>9019</v>
      </c>
      <c r="O816" s="24">
        <f t="shared" si="51"/>
        <v>2012</v>
      </c>
      <c r="P816" t="b">
        <v>0</v>
      </c>
      <c r="Q816">
        <v>28</v>
      </c>
      <c r="R816" t="b">
        <v>1</v>
      </c>
      <c r="S816" t="s">
        <v>8276</v>
      </c>
      <c r="T816" s="7">
        <f>F816/Q816</f>
        <v>45.464285714285715</v>
      </c>
      <c r="U816" t="s">
        <v>8323</v>
      </c>
      <c r="V816" t="s">
        <v>8324</v>
      </c>
    </row>
    <row r="817" spans="1:22" ht="28.8">
      <c r="A817" s="5">
        <f t="shared" si="48"/>
        <v>1.07</v>
      </c>
      <c r="B817">
        <v>815</v>
      </c>
      <c r="C817" s="3" t="s">
        <v>816</v>
      </c>
      <c r="D817" s="3" t="s">
        <v>4925</v>
      </c>
      <c r="E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 s="22">
        <f t="shared" si="49"/>
        <v>40694.544444444444</v>
      </c>
      <c r="L817">
        <v>1412287303</v>
      </c>
      <c r="M817" s="22">
        <f t="shared" si="50"/>
        <v>40679.534733796296</v>
      </c>
      <c r="N817" s="22" t="s">
        <v>9020</v>
      </c>
      <c r="O817" s="24">
        <f t="shared" si="51"/>
        <v>2011</v>
      </c>
      <c r="P817" t="b">
        <v>0</v>
      </c>
      <c r="Q817">
        <v>43</v>
      </c>
      <c r="R817" t="b">
        <v>1</v>
      </c>
      <c r="S817" t="s">
        <v>8276</v>
      </c>
      <c r="T817" s="7">
        <f>F817/Q817</f>
        <v>99.534883720930239</v>
      </c>
      <c r="U817" t="s">
        <v>8323</v>
      </c>
      <c r="V817" t="s">
        <v>8324</v>
      </c>
    </row>
    <row r="818" spans="1:22" ht="28.8">
      <c r="A818" s="5">
        <f t="shared" si="48"/>
        <v>1.1512214285714286</v>
      </c>
      <c r="B818">
        <v>816</v>
      </c>
      <c r="C818" s="3" t="s">
        <v>817</v>
      </c>
      <c r="D818" s="3" t="s">
        <v>4926</v>
      </c>
      <c r="E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 s="22">
        <f t="shared" si="49"/>
        <v>41944.70952546296</v>
      </c>
      <c r="L818">
        <v>1362776043</v>
      </c>
      <c r="M818" s="22">
        <f t="shared" si="50"/>
        <v>41914.70952546296</v>
      </c>
      <c r="N818" s="22" t="s">
        <v>9021</v>
      </c>
      <c r="O818" s="24">
        <f t="shared" si="51"/>
        <v>2014</v>
      </c>
      <c r="P818" t="b">
        <v>0</v>
      </c>
      <c r="Q818">
        <v>205</v>
      </c>
      <c r="R818" t="b">
        <v>1</v>
      </c>
      <c r="S818" t="s">
        <v>8276</v>
      </c>
      <c r="T818" s="7">
        <f>F818/Q818</f>
        <v>39.31</v>
      </c>
      <c r="U818" t="s">
        <v>8323</v>
      </c>
      <c r="V818" t="s">
        <v>8324</v>
      </c>
    </row>
    <row r="819" spans="1:22" ht="43.2">
      <c r="A819" s="5">
        <f t="shared" si="48"/>
        <v>1.3711066666666665</v>
      </c>
      <c r="B819">
        <v>817</v>
      </c>
      <c r="C819" s="3" t="s">
        <v>818</v>
      </c>
      <c r="D819" s="3" t="s">
        <v>4927</v>
      </c>
      <c r="E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 s="22">
        <f t="shared" si="49"/>
        <v>41373.0625</v>
      </c>
      <c r="L819">
        <v>1326810211</v>
      </c>
      <c r="M819" s="22">
        <f t="shared" si="50"/>
        <v>41341.662534722222</v>
      </c>
      <c r="N819" s="22" t="s">
        <v>9022</v>
      </c>
      <c r="O819" s="24">
        <f t="shared" si="51"/>
        <v>2013</v>
      </c>
      <c r="P819" t="b">
        <v>0</v>
      </c>
      <c r="Q819">
        <v>23</v>
      </c>
      <c r="R819" t="b">
        <v>1</v>
      </c>
      <c r="S819" t="s">
        <v>8276</v>
      </c>
      <c r="T819" s="7">
        <f>F819/Q819</f>
        <v>89.419999999999987</v>
      </c>
      <c r="U819" t="s">
        <v>8323</v>
      </c>
      <c r="V819" t="s">
        <v>8324</v>
      </c>
    </row>
    <row r="820" spans="1:22" ht="43.2">
      <c r="A820" s="5">
        <f t="shared" si="48"/>
        <v>1.5571428571428572</v>
      </c>
      <c r="B820">
        <v>818</v>
      </c>
      <c r="C820" s="3" t="s">
        <v>819</v>
      </c>
      <c r="D820" s="3" t="s">
        <v>4928</v>
      </c>
      <c r="E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 s="22">
        <f t="shared" si="49"/>
        <v>40978.999305555553</v>
      </c>
      <c r="L820">
        <v>1343682681</v>
      </c>
      <c r="M820" s="22">
        <f t="shared" si="50"/>
        <v>40925.391331018516</v>
      </c>
      <c r="N820" s="22" t="s">
        <v>9023</v>
      </c>
      <c r="O820" s="24">
        <f t="shared" si="51"/>
        <v>2012</v>
      </c>
      <c r="P820" t="b">
        <v>0</v>
      </c>
      <c r="Q820">
        <v>19</v>
      </c>
      <c r="R820" t="b">
        <v>1</v>
      </c>
      <c r="S820" t="s">
        <v>8276</v>
      </c>
      <c r="T820" s="7">
        <f>F820/Q820</f>
        <v>28.684210526315791</v>
      </c>
      <c r="U820" t="s">
        <v>8323</v>
      </c>
      <c r="V820" t="s">
        <v>8324</v>
      </c>
    </row>
    <row r="821" spans="1:22" ht="28.8">
      <c r="A821" s="5">
        <f t="shared" si="48"/>
        <v>1.0874999999999999</v>
      </c>
      <c r="B821">
        <v>819</v>
      </c>
      <c r="C821" s="3" t="s">
        <v>820</v>
      </c>
      <c r="D821" s="3" t="s">
        <v>4929</v>
      </c>
      <c r="E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 s="22">
        <f t="shared" si="49"/>
        <v>41128.500694444439</v>
      </c>
      <c r="L821">
        <v>1386806254</v>
      </c>
      <c r="M821" s="22">
        <f t="shared" si="50"/>
        <v>41120.67454861111</v>
      </c>
      <c r="N821" s="22" t="s">
        <v>9024</v>
      </c>
      <c r="O821" s="24">
        <f t="shared" si="51"/>
        <v>2012</v>
      </c>
      <c r="P821" t="b">
        <v>0</v>
      </c>
      <c r="Q821">
        <v>14</v>
      </c>
      <c r="R821" t="b">
        <v>1</v>
      </c>
      <c r="S821" t="s">
        <v>8276</v>
      </c>
      <c r="T821" s="7">
        <f>F821/Q821</f>
        <v>31.071428571428573</v>
      </c>
      <c r="U821" t="s">
        <v>8323</v>
      </c>
      <c r="V821" t="s">
        <v>8324</v>
      </c>
    </row>
    <row r="822" spans="1:22" ht="43.2">
      <c r="A822" s="5">
        <f t="shared" si="48"/>
        <v>1.3405</v>
      </c>
      <c r="B822">
        <v>820</v>
      </c>
      <c r="C822" s="3" t="s">
        <v>821</v>
      </c>
      <c r="D822" s="3" t="s">
        <v>4930</v>
      </c>
      <c r="E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 s="22">
        <f t="shared" si="49"/>
        <v>41628.988888888889</v>
      </c>
      <c r="L822">
        <v>1399666342</v>
      </c>
      <c r="M822" s="22">
        <f t="shared" si="50"/>
        <v>41619.789976851847</v>
      </c>
      <c r="N822" s="22" t="s">
        <v>9025</v>
      </c>
      <c r="O822" s="24">
        <f t="shared" si="51"/>
        <v>2013</v>
      </c>
      <c r="P822" t="b">
        <v>0</v>
      </c>
      <c r="Q822">
        <v>38</v>
      </c>
      <c r="R822" t="b">
        <v>1</v>
      </c>
      <c r="S822" t="s">
        <v>8276</v>
      </c>
      <c r="T822" s="7">
        <f>F822/Q822</f>
        <v>70.55263157894737</v>
      </c>
      <c r="U822" t="s">
        <v>8323</v>
      </c>
      <c r="V822" t="s">
        <v>8324</v>
      </c>
    </row>
    <row r="823" spans="1:22" ht="43.2">
      <c r="A823" s="5">
        <f t="shared" si="48"/>
        <v>1</v>
      </c>
      <c r="B823">
        <v>821</v>
      </c>
      <c r="C823" s="3" t="s">
        <v>822</v>
      </c>
      <c r="D823" s="3" t="s">
        <v>4931</v>
      </c>
      <c r="E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 s="22">
        <f t="shared" si="49"/>
        <v>41799</v>
      </c>
      <c r="L823">
        <v>1427753265</v>
      </c>
      <c r="M823" s="22">
        <f t="shared" si="50"/>
        <v>41768.633587962962</v>
      </c>
      <c r="N823" s="22" t="s">
        <v>9026</v>
      </c>
      <c r="O823" s="24">
        <f t="shared" si="51"/>
        <v>2014</v>
      </c>
      <c r="P823" t="b">
        <v>0</v>
      </c>
      <c r="Q823">
        <v>78</v>
      </c>
      <c r="R823" t="b">
        <v>1</v>
      </c>
      <c r="S823" t="s">
        <v>8276</v>
      </c>
      <c r="T823" s="7">
        <f>F823/Q823</f>
        <v>224.12820512820514</v>
      </c>
      <c r="U823" t="s">
        <v>8323</v>
      </c>
      <c r="V823" t="s">
        <v>8324</v>
      </c>
    </row>
    <row r="824" spans="1:22" ht="43.2">
      <c r="A824" s="5">
        <f t="shared" si="48"/>
        <v>1.1916666666666667</v>
      </c>
      <c r="B824">
        <v>822</v>
      </c>
      <c r="C824" s="3" t="s">
        <v>823</v>
      </c>
      <c r="D824" s="3" t="s">
        <v>4932</v>
      </c>
      <c r="E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 s="22">
        <f t="shared" si="49"/>
        <v>42127.959027777775</v>
      </c>
      <c r="L824">
        <v>1346885050</v>
      </c>
      <c r="M824" s="22">
        <f t="shared" si="50"/>
        <v>42093.71371527778</v>
      </c>
      <c r="N824" s="22" t="s">
        <v>8674</v>
      </c>
      <c r="O824" s="24">
        <f t="shared" si="51"/>
        <v>2015</v>
      </c>
      <c r="P824" t="b">
        <v>0</v>
      </c>
      <c r="Q824">
        <v>69</v>
      </c>
      <c r="R824" t="b">
        <v>1</v>
      </c>
      <c r="S824" t="s">
        <v>8276</v>
      </c>
      <c r="T824" s="7">
        <f>F824/Q824</f>
        <v>51.811594202898547</v>
      </c>
      <c r="U824" t="s">
        <v>8323</v>
      </c>
      <c r="V824" t="s">
        <v>8324</v>
      </c>
    </row>
    <row r="825" spans="1:22" ht="43.2">
      <c r="A825" s="5">
        <f t="shared" si="48"/>
        <v>1.7949999999999999</v>
      </c>
      <c r="B825">
        <v>823</v>
      </c>
      <c r="C825" s="3" t="s">
        <v>824</v>
      </c>
      <c r="D825" s="3" t="s">
        <v>4933</v>
      </c>
      <c r="E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 s="22">
        <f t="shared" si="49"/>
        <v>41187.739004629628</v>
      </c>
      <c r="L825">
        <v>1424474452</v>
      </c>
      <c r="M825" s="22">
        <f t="shared" si="50"/>
        <v>41157.739004629628</v>
      </c>
      <c r="N825" s="22" t="s">
        <v>9027</v>
      </c>
      <c r="O825" s="24">
        <f t="shared" si="51"/>
        <v>2012</v>
      </c>
      <c r="P825" t="b">
        <v>0</v>
      </c>
      <c r="Q825">
        <v>33</v>
      </c>
      <c r="R825" t="b">
        <v>1</v>
      </c>
      <c r="S825" t="s">
        <v>8276</v>
      </c>
      <c r="T825" s="7">
        <f>F825/Q825</f>
        <v>43.515151515151516</v>
      </c>
      <c r="U825" t="s">
        <v>8323</v>
      </c>
      <c r="V825" t="s">
        <v>8324</v>
      </c>
    </row>
    <row r="826" spans="1:22" ht="57.6">
      <c r="A826" s="5">
        <f t="shared" si="48"/>
        <v>1.3438124999999999</v>
      </c>
      <c r="B826">
        <v>824</v>
      </c>
      <c r="C826" s="3" t="s">
        <v>825</v>
      </c>
      <c r="D826" s="3" t="s">
        <v>4934</v>
      </c>
      <c r="E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 s="22">
        <f t="shared" si="49"/>
        <v>42085.722824074073</v>
      </c>
      <c r="L826">
        <v>1268459318</v>
      </c>
      <c r="M826" s="22">
        <f t="shared" si="50"/>
        <v>42055.764490740738</v>
      </c>
      <c r="N826" s="22" t="s">
        <v>8868</v>
      </c>
      <c r="O826" s="24">
        <f t="shared" si="51"/>
        <v>2015</v>
      </c>
      <c r="P826" t="b">
        <v>0</v>
      </c>
      <c r="Q826">
        <v>54</v>
      </c>
      <c r="R826" t="b">
        <v>1</v>
      </c>
      <c r="S826" t="s">
        <v>8276</v>
      </c>
      <c r="T826" s="7">
        <f>F826/Q826</f>
        <v>39.816666666666663</v>
      </c>
      <c r="U826" t="s">
        <v>8323</v>
      </c>
      <c r="V826" t="s">
        <v>8324</v>
      </c>
    </row>
    <row r="827" spans="1:22" ht="28.8">
      <c r="A827" s="5">
        <f t="shared" si="48"/>
        <v>1.0043200000000001</v>
      </c>
      <c r="B827">
        <v>825</v>
      </c>
      <c r="C827" s="3" t="s">
        <v>826</v>
      </c>
      <c r="D827" s="3" t="s">
        <v>4935</v>
      </c>
      <c r="E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 s="22">
        <f t="shared" si="49"/>
        <v>40286.082638888889</v>
      </c>
      <c r="L827">
        <v>1349335284</v>
      </c>
      <c r="M827" s="22">
        <f t="shared" si="50"/>
        <v>40250.033773148149</v>
      </c>
      <c r="N827" s="22" t="s">
        <v>9028</v>
      </c>
      <c r="O827" s="24">
        <f t="shared" si="51"/>
        <v>2010</v>
      </c>
      <c r="P827" t="b">
        <v>0</v>
      </c>
      <c r="Q827">
        <v>99</v>
      </c>
      <c r="R827" t="b">
        <v>1</v>
      </c>
      <c r="S827" t="s">
        <v>8276</v>
      </c>
      <c r="T827" s="7">
        <f>F827/Q827</f>
        <v>126.8080808080808</v>
      </c>
      <c r="U827" t="s">
        <v>8323</v>
      </c>
      <c r="V827" t="s">
        <v>8324</v>
      </c>
    </row>
    <row r="828" spans="1:22" ht="43.2">
      <c r="A828" s="5">
        <f t="shared" si="48"/>
        <v>1.0145454545454546</v>
      </c>
      <c r="B828">
        <v>826</v>
      </c>
      <c r="C828" s="3" t="s">
        <v>827</v>
      </c>
      <c r="D828" s="3" t="s">
        <v>4936</v>
      </c>
      <c r="E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 s="22">
        <f t="shared" si="49"/>
        <v>41211.098194444443</v>
      </c>
      <c r="L828">
        <v>1330908930</v>
      </c>
      <c r="M828" s="22">
        <f t="shared" si="50"/>
        <v>41186.098194444443</v>
      </c>
      <c r="N828" s="22" t="s">
        <v>9029</v>
      </c>
      <c r="O828" s="24">
        <f t="shared" si="51"/>
        <v>2012</v>
      </c>
      <c r="P828" t="b">
        <v>0</v>
      </c>
      <c r="Q828">
        <v>49</v>
      </c>
      <c r="R828" t="b">
        <v>1</v>
      </c>
      <c r="S828" t="s">
        <v>8276</v>
      </c>
      <c r="T828" s="7">
        <f>F828/Q828</f>
        <v>113.87755102040816</v>
      </c>
      <c r="U828" t="s">
        <v>8323</v>
      </c>
      <c r="V828" t="s">
        <v>8324</v>
      </c>
    </row>
    <row r="829" spans="1:22" ht="57.6">
      <c r="A829" s="5">
        <f t="shared" si="48"/>
        <v>1.0333333333333334</v>
      </c>
      <c r="B829">
        <v>827</v>
      </c>
      <c r="C829" s="3" t="s">
        <v>828</v>
      </c>
      <c r="D829" s="3" t="s">
        <v>4937</v>
      </c>
      <c r="E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 s="22">
        <f t="shared" si="49"/>
        <v>40993.788541666661</v>
      </c>
      <c r="L829">
        <v>1326972107</v>
      </c>
      <c r="M829" s="22">
        <f t="shared" si="50"/>
        <v>40972.830208333333</v>
      </c>
      <c r="N829" s="22" t="s">
        <v>9030</v>
      </c>
      <c r="O829" s="24">
        <f t="shared" si="51"/>
        <v>2012</v>
      </c>
      <c r="P829" t="b">
        <v>0</v>
      </c>
      <c r="Q829">
        <v>11</v>
      </c>
      <c r="R829" t="b">
        <v>1</v>
      </c>
      <c r="S829" t="s">
        <v>8276</v>
      </c>
      <c r="T829" s="7">
        <f>F829/Q829</f>
        <v>28.181818181818183</v>
      </c>
      <c r="U829" t="s">
        <v>8323</v>
      </c>
      <c r="V829" t="s">
        <v>8324</v>
      </c>
    </row>
    <row r="830" spans="1:22" ht="57.6">
      <c r="A830" s="5">
        <f t="shared" si="48"/>
        <v>1.07</v>
      </c>
      <c r="B830">
        <v>828</v>
      </c>
      <c r="C830" s="3" t="s">
        <v>829</v>
      </c>
      <c r="D830" s="3" t="s">
        <v>4938</v>
      </c>
      <c r="E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 s="22">
        <f t="shared" si="49"/>
        <v>40953.617361111108</v>
      </c>
      <c r="L830">
        <v>1339549982</v>
      </c>
      <c r="M830" s="22">
        <f t="shared" si="50"/>
        <v>40927.265127314815</v>
      </c>
      <c r="N830" s="22" t="s">
        <v>9031</v>
      </c>
      <c r="O830" s="24">
        <f t="shared" si="51"/>
        <v>2012</v>
      </c>
      <c r="P830" t="b">
        <v>0</v>
      </c>
      <c r="Q830">
        <v>38</v>
      </c>
      <c r="R830" t="b">
        <v>1</v>
      </c>
      <c r="S830" t="s">
        <v>8276</v>
      </c>
      <c r="T830" s="7">
        <f>F830/Q830</f>
        <v>36.60526315789474</v>
      </c>
      <c r="U830" t="s">
        <v>8323</v>
      </c>
      <c r="V830" t="s">
        <v>8324</v>
      </c>
    </row>
    <row r="831" spans="1:22" ht="57.6">
      <c r="A831" s="5">
        <f t="shared" si="48"/>
        <v>1.04</v>
      </c>
      <c r="B831">
        <v>829</v>
      </c>
      <c r="C831" s="3" t="s">
        <v>830</v>
      </c>
      <c r="D831" s="3" t="s">
        <v>4939</v>
      </c>
      <c r="E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 s="22">
        <f t="shared" si="49"/>
        <v>41085.474999999999</v>
      </c>
      <c r="L831">
        <v>1463253240</v>
      </c>
      <c r="M831" s="22">
        <f t="shared" si="50"/>
        <v>41072.842384259253</v>
      </c>
      <c r="N831" s="22" t="s">
        <v>9032</v>
      </c>
      <c r="O831" s="24">
        <f t="shared" si="51"/>
        <v>2012</v>
      </c>
      <c r="P831" t="b">
        <v>0</v>
      </c>
      <c r="Q831">
        <v>16</v>
      </c>
      <c r="R831" t="b">
        <v>1</v>
      </c>
      <c r="S831" t="s">
        <v>8276</v>
      </c>
      <c r="T831" s="7">
        <f>F831/Q831</f>
        <v>32.5</v>
      </c>
      <c r="U831" t="s">
        <v>8323</v>
      </c>
      <c r="V831" t="s">
        <v>8324</v>
      </c>
    </row>
    <row r="832" spans="1:22" ht="43.2">
      <c r="A832" s="5">
        <f t="shared" si="48"/>
        <v>1.0783333333333334</v>
      </c>
      <c r="B832">
        <v>830</v>
      </c>
      <c r="C832" s="3" t="s">
        <v>831</v>
      </c>
      <c r="D832" s="3" t="s">
        <v>4940</v>
      </c>
      <c r="E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 s="22">
        <f t="shared" si="49"/>
        <v>42564.593055555553</v>
      </c>
      <c r="L832">
        <v>1361363825</v>
      </c>
      <c r="M832" s="22">
        <f t="shared" si="50"/>
        <v>42504.593055555553</v>
      </c>
      <c r="N832" s="22" t="s">
        <v>8932</v>
      </c>
      <c r="O832" s="24">
        <f t="shared" si="51"/>
        <v>2016</v>
      </c>
      <c r="P832" t="b">
        <v>0</v>
      </c>
      <c r="Q832">
        <v>32</v>
      </c>
      <c r="R832" t="b">
        <v>1</v>
      </c>
      <c r="S832" t="s">
        <v>8276</v>
      </c>
      <c r="T832" s="7">
        <f>F832/Q832</f>
        <v>60.65625</v>
      </c>
      <c r="U832" t="s">
        <v>8323</v>
      </c>
      <c r="V832" t="s">
        <v>8324</v>
      </c>
    </row>
    <row r="833" spans="1:22" ht="28.8">
      <c r="A833" s="5">
        <f t="shared" si="48"/>
        <v>2.3333333333333335</v>
      </c>
      <c r="B833">
        <v>831</v>
      </c>
      <c r="C833" s="3" t="s">
        <v>832</v>
      </c>
      <c r="D833" s="3" t="s">
        <v>4941</v>
      </c>
      <c r="E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 s="22">
        <f t="shared" si="49"/>
        <v>41355.27575231481</v>
      </c>
      <c r="L833">
        <v>1332948694</v>
      </c>
      <c r="M833" s="22">
        <f t="shared" si="50"/>
        <v>41325.317418981482</v>
      </c>
      <c r="N833" s="22" t="s">
        <v>9033</v>
      </c>
      <c r="O833" s="24">
        <f t="shared" si="51"/>
        <v>2013</v>
      </c>
      <c r="P833" t="b">
        <v>0</v>
      </c>
      <c r="Q833">
        <v>20</v>
      </c>
      <c r="R833" t="b">
        <v>1</v>
      </c>
      <c r="S833" t="s">
        <v>8276</v>
      </c>
      <c r="T833" s="7">
        <f>F833/Q833</f>
        <v>175</v>
      </c>
      <c r="U833" t="s">
        <v>8323</v>
      </c>
      <c r="V833" t="s">
        <v>8324</v>
      </c>
    </row>
    <row r="834" spans="1:22" ht="43.2">
      <c r="A834" s="5">
        <f t="shared" si="48"/>
        <v>1.0060706666666666</v>
      </c>
      <c r="B834">
        <v>832</v>
      </c>
      <c r="C834" s="3" t="s">
        <v>833</v>
      </c>
      <c r="D834" s="3" t="s">
        <v>4942</v>
      </c>
      <c r="E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 s="22">
        <f t="shared" si="49"/>
        <v>41026.438587962963</v>
      </c>
      <c r="L834">
        <v>1321978335</v>
      </c>
      <c r="M834" s="22">
        <f t="shared" si="50"/>
        <v>40996.438587962963</v>
      </c>
      <c r="N834" s="22" t="s">
        <v>8443</v>
      </c>
      <c r="O834" s="24">
        <f t="shared" si="51"/>
        <v>2012</v>
      </c>
      <c r="P834" t="b">
        <v>0</v>
      </c>
      <c r="Q834">
        <v>154</v>
      </c>
      <c r="R834" t="b">
        <v>1</v>
      </c>
      <c r="S834" t="s">
        <v>8276</v>
      </c>
      <c r="T834" s="7">
        <f>F834/Q834</f>
        <v>97.993896103896105</v>
      </c>
      <c r="U834" t="s">
        <v>8323</v>
      </c>
      <c r="V834" t="s">
        <v>8324</v>
      </c>
    </row>
    <row r="835" spans="1:22">
      <c r="A835" s="5">
        <f t="shared" ref="A835:A898" si="52">F835/E835</f>
        <v>1.0166666666666666</v>
      </c>
      <c r="B835">
        <v>833</v>
      </c>
      <c r="C835" s="3" t="s">
        <v>834</v>
      </c>
      <c r="D835" s="3" t="s">
        <v>4943</v>
      </c>
      <c r="E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 s="22">
        <f t="shared" ref="K835:K898" si="53">(J834/86400)+25569+(-5/24)</f>
        <v>40929.134027777771</v>
      </c>
      <c r="L835">
        <v>1395349475</v>
      </c>
      <c r="M835" s="22">
        <f t="shared" ref="M835:M898" si="54">(L834/86400)+25569+(-5/24)</f>
        <v>40869.466840277775</v>
      </c>
      <c r="N835" s="22" t="s">
        <v>9034</v>
      </c>
      <c r="O835" s="24">
        <f t="shared" si="51"/>
        <v>2011</v>
      </c>
      <c r="P835" t="b">
        <v>0</v>
      </c>
      <c r="Q835">
        <v>41</v>
      </c>
      <c r="R835" t="b">
        <v>1</v>
      </c>
      <c r="S835" t="s">
        <v>8276</v>
      </c>
      <c r="T835" s="7">
        <f>F835/Q835</f>
        <v>148.78048780487805</v>
      </c>
      <c r="U835" t="s">
        <v>8323</v>
      </c>
      <c r="V835" t="s">
        <v>8324</v>
      </c>
    </row>
    <row r="836" spans="1:22" ht="57.6">
      <c r="A836" s="5">
        <f t="shared" si="52"/>
        <v>1.3101818181818181</v>
      </c>
      <c r="B836">
        <v>834</v>
      </c>
      <c r="C836" s="3" t="s">
        <v>835</v>
      </c>
      <c r="D836" s="3" t="s">
        <v>4944</v>
      </c>
      <c r="E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 s="22">
        <f t="shared" si="53"/>
        <v>41748.669849537036</v>
      </c>
      <c r="L836">
        <v>1369770292</v>
      </c>
      <c r="M836" s="22">
        <f t="shared" si="54"/>
        <v>41718.669849537036</v>
      </c>
      <c r="N836" s="22" t="s">
        <v>9035</v>
      </c>
      <c r="O836" s="24">
        <f t="shared" ref="O836:O899" si="55">YEAR(N836)</f>
        <v>2014</v>
      </c>
      <c r="P836" t="b">
        <v>0</v>
      </c>
      <c r="Q836">
        <v>75</v>
      </c>
      <c r="R836" t="b">
        <v>1</v>
      </c>
      <c r="S836" t="s">
        <v>8276</v>
      </c>
      <c r="T836" s="7">
        <f>F836/Q836</f>
        <v>96.08</v>
      </c>
      <c r="U836" t="s">
        <v>8323</v>
      </c>
      <c r="V836" t="s">
        <v>8324</v>
      </c>
    </row>
    <row r="837" spans="1:22" ht="43.2">
      <c r="A837" s="5">
        <f t="shared" si="52"/>
        <v>1.1725000000000001</v>
      </c>
      <c r="B837">
        <v>835</v>
      </c>
      <c r="C837" s="3" t="s">
        <v>836</v>
      </c>
      <c r="D837" s="3" t="s">
        <v>4945</v>
      </c>
      <c r="E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 s="22">
        <f t="shared" si="53"/>
        <v>41455.957638888889</v>
      </c>
      <c r="L837">
        <v>1333709958</v>
      </c>
      <c r="M837" s="22">
        <f t="shared" si="54"/>
        <v>41422.614490740736</v>
      </c>
      <c r="N837" s="22" t="s">
        <v>9036</v>
      </c>
      <c r="O837" s="24">
        <f t="shared" si="55"/>
        <v>2013</v>
      </c>
      <c r="P837" t="b">
        <v>0</v>
      </c>
      <c r="Q837">
        <v>40</v>
      </c>
      <c r="R837" t="b">
        <v>1</v>
      </c>
      <c r="S837" t="s">
        <v>8276</v>
      </c>
      <c r="T837" s="7">
        <f>F837/Q837</f>
        <v>58.625</v>
      </c>
      <c r="U837" t="s">
        <v>8323</v>
      </c>
      <c r="V837" t="s">
        <v>8324</v>
      </c>
    </row>
    <row r="838" spans="1:22">
      <c r="A838" s="5">
        <f t="shared" si="52"/>
        <v>1.009304</v>
      </c>
      <c r="B838">
        <v>836</v>
      </c>
      <c r="C838" s="3" t="s">
        <v>837</v>
      </c>
      <c r="D838" s="3" t="s">
        <v>4946</v>
      </c>
      <c r="E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 s="22">
        <f t="shared" si="53"/>
        <v>41047.916666666664</v>
      </c>
      <c r="L838">
        <v>1378516918</v>
      </c>
      <c r="M838" s="22">
        <f t="shared" si="54"/>
        <v>41005.249513888884</v>
      </c>
      <c r="N838" s="22" t="s">
        <v>9037</v>
      </c>
      <c r="O838" s="24">
        <f t="shared" si="55"/>
        <v>2012</v>
      </c>
      <c r="P838" t="b">
        <v>0</v>
      </c>
      <c r="Q838">
        <v>46</v>
      </c>
      <c r="R838" t="b">
        <v>1</v>
      </c>
      <c r="S838" t="s">
        <v>8276</v>
      </c>
      <c r="T838" s="7">
        <f>F838/Q838</f>
        <v>109.70695652173914</v>
      </c>
      <c r="U838" t="s">
        <v>8323</v>
      </c>
      <c r="V838" t="s">
        <v>8324</v>
      </c>
    </row>
    <row r="839" spans="1:22" ht="43.2">
      <c r="A839" s="5">
        <f t="shared" si="52"/>
        <v>1.218</v>
      </c>
      <c r="B839">
        <v>837</v>
      </c>
      <c r="C839" s="3" t="s">
        <v>838</v>
      </c>
      <c r="D839" s="3" t="s">
        <v>4947</v>
      </c>
      <c r="E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 s="22">
        <f t="shared" si="53"/>
        <v>41553.848587962959</v>
      </c>
      <c r="L839">
        <v>1396396662</v>
      </c>
      <c r="M839" s="22">
        <f t="shared" si="54"/>
        <v>41523.848587962959</v>
      </c>
      <c r="N839" s="22" t="s">
        <v>9038</v>
      </c>
      <c r="O839" s="24">
        <f t="shared" si="55"/>
        <v>2013</v>
      </c>
      <c r="P839" t="b">
        <v>0</v>
      </c>
      <c r="Q839">
        <v>62</v>
      </c>
      <c r="R839" t="b">
        <v>1</v>
      </c>
      <c r="S839" t="s">
        <v>8276</v>
      </c>
      <c r="T839" s="7">
        <f>F839/Q839</f>
        <v>49.112903225806448</v>
      </c>
      <c r="U839" t="s">
        <v>8323</v>
      </c>
      <c r="V839" t="s">
        <v>8324</v>
      </c>
    </row>
    <row r="840" spans="1:22" ht="43.2">
      <c r="A840" s="5">
        <f t="shared" si="52"/>
        <v>1.454</v>
      </c>
      <c r="B840">
        <v>838</v>
      </c>
      <c r="C840" s="3" t="s">
        <v>839</v>
      </c>
      <c r="D840" s="3" t="s">
        <v>4948</v>
      </c>
      <c r="E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 s="22">
        <f t="shared" si="53"/>
        <v>41760.79006944444</v>
      </c>
      <c r="L840">
        <v>1324243985</v>
      </c>
      <c r="M840" s="22">
        <f t="shared" si="54"/>
        <v>41730.79006944444</v>
      </c>
      <c r="N840" s="22" t="s">
        <v>9039</v>
      </c>
      <c r="O840" s="24">
        <f t="shared" si="55"/>
        <v>2014</v>
      </c>
      <c r="P840" t="b">
        <v>0</v>
      </c>
      <c r="Q840">
        <v>61</v>
      </c>
      <c r="R840" t="b">
        <v>1</v>
      </c>
      <c r="S840" t="s">
        <v>8276</v>
      </c>
      <c r="T840" s="7">
        <f>F840/Q840</f>
        <v>47.672131147540981</v>
      </c>
      <c r="U840" t="s">
        <v>8323</v>
      </c>
      <c r="V840" t="s">
        <v>8324</v>
      </c>
    </row>
    <row r="841" spans="1:22" ht="43.2">
      <c r="A841" s="5">
        <f t="shared" si="52"/>
        <v>1.166166</v>
      </c>
      <c r="B841">
        <v>839</v>
      </c>
      <c r="C841" s="3" t="s">
        <v>840</v>
      </c>
      <c r="D841" s="3" t="s">
        <v>4949</v>
      </c>
      <c r="E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 s="22">
        <f t="shared" si="53"/>
        <v>40925.689641203702</v>
      </c>
      <c r="L841">
        <v>1345745956</v>
      </c>
      <c r="M841" s="22">
        <f t="shared" si="54"/>
        <v>40895.689641203702</v>
      </c>
      <c r="N841" s="22" t="s">
        <v>9040</v>
      </c>
      <c r="O841" s="24">
        <f t="shared" si="55"/>
        <v>2011</v>
      </c>
      <c r="P841" t="b">
        <v>0</v>
      </c>
      <c r="Q841">
        <v>96</v>
      </c>
      <c r="R841" t="b">
        <v>1</v>
      </c>
      <c r="S841" t="s">
        <v>8276</v>
      </c>
      <c r="T841" s="7">
        <f>F841/Q841</f>
        <v>60.737812499999997</v>
      </c>
      <c r="U841" t="s">
        <v>8323</v>
      </c>
      <c r="V841" t="s">
        <v>8324</v>
      </c>
    </row>
    <row r="842" spans="1:22" ht="43.2">
      <c r="A842" s="5">
        <f t="shared" si="52"/>
        <v>1.2041660000000001</v>
      </c>
      <c r="B842">
        <v>840</v>
      </c>
      <c r="C842" s="3" t="s">
        <v>841</v>
      </c>
      <c r="D842" s="3" t="s">
        <v>4950</v>
      </c>
      <c r="E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 s="22">
        <f t="shared" si="53"/>
        <v>41174.555046296293</v>
      </c>
      <c r="L842">
        <v>1472102787</v>
      </c>
      <c r="M842" s="22">
        <f t="shared" si="54"/>
        <v>41144.555046296293</v>
      </c>
      <c r="N842" s="22" t="s">
        <v>8711</v>
      </c>
      <c r="O842" s="24">
        <f t="shared" si="55"/>
        <v>2012</v>
      </c>
      <c r="P842" t="b">
        <v>0</v>
      </c>
      <c r="Q842">
        <v>190</v>
      </c>
      <c r="R842" t="b">
        <v>1</v>
      </c>
      <c r="S842" t="s">
        <v>8277</v>
      </c>
      <c r="T842" s="7">
        <f>F842/Q842</f>
        <v>63.37715789473684</v>
      </c>
      <c r="U842" t="s">
        <v>8323</v>
      </c>
      <c r="V842" t="s">
        <v>8325</v>
      </c>
    </row>
    <row r="843" spans="1:22" ht="43.2">
      <c r="A843" s="5">
        <f t="shared" si="52"/>
        <v>1.0132000000000001</v>
      </c>
      <c r="B843">
        <v>841</v>
      </c>
      <c r="C843" s="3" t="s">
        <v>842</v>
      </c>
      <c r="D843" s="3" t="s">
        <v>4951</v>
      </c>
      <c r="E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 s="22">
        <f t="shared" si="53"/>
        <v>42637.018368055556</v>
      </c>
      <c r="L843">
        <v>1413058063</v>
      </c>
      <c r="M843" s="22">
        <f t="shared" si="54"/>
        <v>42607.018368055556</v>
      </c>
      <c r="N843" s="22" t="s">
        <v>9041</v>
      </c>
      <c r="O843" s="24">
        <f t="shared" si="55"/>
        <v>2016</v>
      </c>
      <c r="P843" t="b">
        <v>1</v>
      </c>
      <c r="Q843">
        <v>94</v>
      </c>
      <c r="R843" t="b">
        <v>1</v>
      </c>
      <c r="S843" t="s">
        <v>8277</v>
      </c>
      <c r="T843" s="7">
        <f>F843/Q843</f>
        <v>53.893617021276597</v>
      </c>
      <c r="U843" t="s">
        <v>8323</v>
      </c>
      <c r="V843" t="s">
        <v>8325</v>
      </c>
    </row>
    <row r="844" spans="1:22" ht="43.2">
      <c r="A844" s="5">
        <f t="shared" si="52"/>
        <v>1.0431999999999999</v>
      </c>
      <c r="B844">
        <v>842</v>
      </c>
      <c r="C844" s="3" t="s">
        <v>843</v>
      </c>
      <c r="D844" s="3" t="s">
        <v>4952</v>
      </c>
      <c r="E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 s="22">
        <f t="shared" si="53"/>
        <v>41953.672025462962</v>
      </c>
      <c r="L844">
        <v>1378735983</v>
      </c>
      <c r="M844" s="22">
        <f t="shared" si="54"/>
        <v>41923.630358796298</v>
      </c>
      <c r="N844" s="22" t="s">
        <v>9042</v>
      </c>
      <c r="O844" s="24">
        <f t="shared" si="55"/>
        <v>2014</v>
      </c>
      <c r="P844" t="b">
        <v>1</v>
      </c>
      <c r="Q844">
        <v>39</v>
      </c>
      <c r="R844" t="b">
        <v>1</v>
      </c>
      <c r="S844" t="s">
        <v>8277</v>
      </c>
      <c r="T844" s="7">
        <f>F844/Q844</f>
        <v>66.871794871794876</v>
      </c>
      <c r="U844" t="s">
        <v>8323</v>
      </c>
      <c r="V844" t="s">
        <v>8325</v>
      </c>
    </row>
    <row r="845" spans="1:22" ht="43.2">
      <c r="A845" s="5">
        <f t="shared" si="52"/>
        <v>2.6713333333333331</v>
      </c>
      <c r="B845">
        <v>843</v>
      </c>
      <c r="C845" s="3" t="s">
        <v>844</v>
      </c>
      <c r="D845" s="3" t="s">
        <v>4953</v>
      </c>
      <c r="E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 s="22">
        <f t="shared" si="53"/>
        <v>41560.957638888889</v>
      </c>
      <c r="L845">
        <v>1479708680</v>
      </c>
      <c r="M845" s="22">
        <f t="shared" si="54"/>
        <v>41526.384062499994</v>
      </c>
      <c r="N845" s="22" t="s">
        <v>8719</v>
      </c>
      <c r="O845" s="24">
        <f t="shared" si="55"/>
        <v>2013</v>
      </c>
      <c r="P845" t="b">
        <v>0</v>
      </c>
      <c r="Q845">
        <v>127</v>
      </c>
      <c r="R845" t="b">
        <v>1</v>
      </c>
      <c r="S845" t="s">
        <v>8277</v>
      </c>
      <c r="T845" s="7">
        <f>F845/Q845</f>
        <v>63.102362204724407</v>
      </c>
      <c r="U845" t="s">
        <v>8323</v>
      </c>
      <c r="V845" t="s">
        <v>8325</v>
      </c>
    </row>
    <row r="846" spans="1:22" ht="57.6">
      <c r="A846" s="5">
        <f t="shared" si="52"/>
        <v>1.9413333333333334</v>
      </c>
      <c r="B846">
        <v>844</v>
      </c>
      <c r="C846" s="3" t="s">
        <v>845</v>
      </c>
      <c r="D846" s="3" t="s">
        <v>4954</v>
      </c>
      <c r="E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 s="22">
        <f t="shared" si="53"/>
        <v>42712.124999999993</v>
      </c>
      <c r="L846">
        <v>1411489552</v>
      </c>
      <c r="M846" s="22">
        <f t="shared" si="54"/>
        <v>42695.049537037034</v>
      </c>
      <c r="N846" s="22" t="s">
        <v>9043</v>
      </c>
      <c r="O846" s="24">
        <f t="shared" si="55"/>
        <v>2016</v>
      </c>
      <c r="P846" t="b">
        <v>1</v>
      </c>
      <c r="Q846">
        <v>159</v>
      </c>
      <c r="R846" t="b">
        <v>1</v>
      </c>
      <c r="S846" t="s">
        <v>8277</v>
      </c>
      <c r="T846" s="7">
        <f>F846/Q846</f>
        <v>36.628930817610062</v>
      </c>
      <c r="U846" t="s">
        <v>8323</v>
      </c>
      <c r="V846" t="s">
        <v>8325</v>
      </c>
    </row>
    <row r="847" spans="1:22" ht="43.2">
      <c r="A847" s="5">
        <f t="shared" si="52"/>
        <v>1.203802</v>
      </c>
      <c r="B847">
        <v>845</v>
      </c>
      <c r="C847" s="3" t="s">
        <v>846</v>
      </c>
      <c r="D847" s="3" t="s">
        <v>4955</v>
      </c>
      <c r="E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 s="22">
        <f t="shared" si="53"/>
        <v>41943.999305555553</v>
      </c>
      <c r="L847">
        <v>1469595396</v>
      </c>
      <c r="M847" s="22">
        <f t="shared" si="54"/>
        <v>41905.476296296292</v>
      </c>
      <c r="N847" s="22" t="s">
        <v>8498</v>
      </c>
      <c r="O847" s="24">
        <f t="shared" si="55"/>
        <v>2014</v>
      </c>
      <c r="P847" t="b">
        <v>0</v>
      </c>
      <c r="Q847">
        <v>177</v>
      </c>
      <c r="R847" t="b">
        <v>1</v>
      </c>
      <c r="S847" t="s">
        <v>8277</v>
      </c>
      <c r="T847" s="7">
        <f>F847/Q847</f>
        <v>34.005706214689269</v>
      </c>
      <c r="U847" t="s">
        <v>8323</v>
      </c>
      <c r="V847" t="s">
        <v>8325</v>
      </c>
    </row>
    <row r="848" spans="1:22" ht="43.2">
      <c r="A848" s="5">
        <f t="shared" si="52"/>
        <v>1.2200090909090908</v>
      </c>
      <c r="B848">
        <v>846</v>
      </c>
      <c r="C848" s="3" t="s">
        <v>847</v>
      </c>
      <c r="D848" s="3" t="s">
        <v>4956</v>
      </c>
      <c r="E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 s="22">
        <f t="shared" si="53"/>
        <v>42617.957638888889</v>
      </c>
      <c r="L848">
        <v>1393233855</v>
      </c>
      <c r="M848" s="22">
        <f t="shared" si="54"/>
        <v>42577.997638888883</v>
      </c>
      <c r="N848" s="22" t="s">
        <v>9044</v>
      </c>
      <c r="O848" s="24">
        <f t="shared" si="55"/>
        <v>2016</v>
      </c>
      <c r="P848" t="b">
        <v>0</v>
      </c>
      <c r="Q848">
        <v>47</v>
      </c>
      <c r="R848" t="b">
        <v>1</v>
      </c>
      <c r="S848" t="s">
        <v>8277</v>
      </c>
      <c r="T848" s="7">
        <f>F848/Q848</f>
        <v>28.553404255319148</v>
      </c>
      <c r="U848" t="s">
        <v>8323</v>
      </c>
      <c r="V848" t="s">
        <v>8325</v>
      </c>
    </row>
    <row r="849" spans="1:22" ht="28.8">
      <c r="A849" s="5">
        <f t="shared" si="52"/>
        <v>1</v>
      </c>
      <c r="B849">
        <v>847</v>
      </c>
      <c r="C849" s="3" t="s">
        <v>848</v>
      </c>
      <c r="D849" s="3" t="s">
        <v>4957</v>
      </c>
      <c r="E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 s="22">
        <f t="shared" si="53"/>
        <v>41708.375</v>
      </c>
      <c r="L849">
        <v>1433963376</v>
      </c>
      <c r="M849" s="22">
        <f t="shared" si="54"/>
        <v>41694.183506944442</v>
      </c>
      <c r="N849" s="22" t="s">
        <v>9045</v>
      </c>
      <c r="O849" s="24">
        <f t="shared" si="55"/>
        <v>2014</v>
      </c>
      <c r="P849" t="b">
        <v>0</v>
      </c>
      <c r="Q849">
        <v>1</v>
      </c>
      <c r="R849" t="b">
        <v>1</v>
      </c>
      <c r="S849" t="s">
        <v>8277</v>
      </c>
      <c r="T849" s="7">
        <f>F849/Q849</f>
        <v>10</v>
      </c>
      <c r="U849" t="s">
        <v>8323</v>
      </c>
      <c r="V849" t="s">
        <v>8325</v>
      </c>
    </row>
    <row r="850" spans="1:22" ht="43.2">
      <c r="A850" s="5">
        <f t="shared" si="52"/>
        <v>1</v>
      </c>
      <c r="B850">
        <v>848</v>
      </c>
      <c r="C850" s="3" t="s">
        <v>849</v>
      </c>
      <c r="D850" s="3" t="s">
        <v>4958</v>
      </c>
      <c r="E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 s="22">
        <f t="shared" si="53"/>
        <v>42195.59</v>
      </c>
      <c r="L850">
        <v>1426446033</v>
      </c>
      <c r="M850" s="22">
        <f t="shared" si="54"/>
        <v>42165.59</v>
      </c>
      <c r="N850" s="22" t="s">
        <v>8561</v>
      </c>
      <c r="O850" s="24">
        <f t="shared" si="55"/>
        <v>2015</v>
      </c>
      <c r="P850" t="b">
        <v>0</v>
      </c>
      <c r="Q850">
        <v>16</v>
      </c>
      <c r="R850" t="b">
        <v>1</v>
      </c>
      <c r="S850" t="s">
        <v>8277</v>
      </c>
      <c r="T850" s="7">
        <f>F850/Q850</f>
        <v>18.75</v>
      </c>
      <c r="U850" t="s">
        <v>8323</v>
      </c>
      <c r="V850" t="s">
        <v>8325</v>
      </c>
    </row>
    <row r="851" spans="1:22" ht="57.6">
      <c r="A851" s="5">
        <f t="shared" si="52"/>
        <v>1.1990000000000001</v>
      </c>
      <c r="B851">
        <v>849</v>
      </c>
      <c r="C851" s="3" t="s">
        <v>850</v>
      </c>
      <c r="D851" s="3" t="s">
        <v>4959</v>
      </c>
      <c r="E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 s="22">
        <f t="shared" si="53"/>
        <v>42108.583715277775</v>
      </c>
      <c r="L851">
        <v>1424057664</v>
      </c>
      <c r="M851" s="22">
        <f t="shared" si="54"/>
        <v>42078.583715277775</v>
      </c>
      <c r="N851" s="22" t="s">
        <v>8690</v>
      </c>
      <c r="O851" s="24">
        <f t="shared" si="55"/>
        <v>2015</v>
      </c>
      <c r="P851" t="b">
        <v>0</v>
      </c>
      <c r="Q851">
        <v>115</v>
      </c>
      <c r="R851" t="b">
        <v>1</v>
      </c>
      <c r="S851" t="s">
        <v>8277</v>
      </c>
      <c r="T851" s="7">
        <f>F851/Q851</f>
        <v>41.704347826086959</v>
      </c>
      <c r="U851" t="s">
        <v>8323</v>
      </c>
      <c r="V851" t="s">
        <v>8325</v>
      </c>
    </row>
    <row r="852" spans="1:22" ht="43.2">
      <c r="A852" s="5">
        <f t="shared" si="52"/>
        <v>1.55175</v>
      </c>
      <c r="B852">
        <v>850</v>
      </c>
      <c r="C852" s="3" t="s">
        <v>851</v>
      </c>
      <c r="D852" s="3" t="s">
        <v>4960</v>
      </c>
      <c r="E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 s="22">
        <f t="shared" si="53"/>
        <v>42078.898888888885</v>
      </c>
      <c r="L852">
        <v>1458762717</v>
      </c>
      <c r="M852" s="22">
        <f t="shared" si="54"/>
        <v>42050.94055555555</v>
      </c>
      <c r="N852" s="22" t="s">
        <v>9046</v>
      </c>
      <c r="O852" s="24">
        <f t="shared" si="55"/>
        <v>2015</v>
      </c>
      <c r="P852" t="b">
        <v>0</v>
      </c>
      <c r="Q852">
        <v>133</v>
      </c>
      <c r="R852" t="b">
        <v>1</v>
      </c>
      <c r="S852" t="s">
        <v>8277</v>
      </c>
      <c r="T852" s="7">
        <f>F852/Q852</f>
        <v>46.669172932330824</v>
      </c>
      <c r="U852" t="s">
        <v>8323</v>
      </c>
      <c r="V852" t="s">
        <v>8325</v>
      </c>
    </row>
    <row r="853" spans="1:22" ht="43.2">
      <c r="A853" s="5">
        <f t="shared" si="52"/>
        <v>1.3045</v>
      </c>
      <c r="B853">
        <v>851</v>
      </c>
      <c r="C853" s="3" t="s">
        <v>852</v>
      </c>
      <c r="D853" s="3" t="s">
        <v>4961</v>
      </c>
      <c r="E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 s="22">
        <f t="shared" si="53"/>
        <v>42484.999305555553</v>
      </c>
      <c r="L853">
        <v>1464815253</v>
      </c>
      <c r="M853" s="22">
        <f t="shared" si="54"/>
        <v>42452.619409722225</v>
      </c>
      <c r="N853" s="22" t="s">
        <v>9047</v>
      </c>
      <c r="O853" s="24">
        <f t="shared" si="55"/>
        <v>2016</v>
      </c>
      <c r="P853" t="b">
        <v>0</v>
      </c>
      <c r="Q853">
        <v>70</v>
      </c>
      <c r="R853" t="b">
        <v>1</v>
      </c>
      <c r="S853" t="s">
        <v>8277</v>
      </c>
      <c r="T853" s="7">
        <f>F853/Q853</f>
        <v>37.271428571428572</v>
      </c>
      <c r="U853" t="s">
        <v>8323</v>
      </c>
      <c r="V853" t="s">
        <v>8325</v>
      </c>
    </row>
    <row r="854" spans="1:22" ht="28.8">
      <c r="A854" s="5">
        <f t="shared" si="52"/>
        <v>1.0497142857142858</v>
      </c>
      <c r="B854">
        <v>852</v>
      </c>
      <c r="C854" s="3" t="s">
        <v>853</v>
      </c>
      <c r="D854" s="3" t="s">
        <v>4962</v>
      </c>
      <c r="E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 s="22">
        <f t="shared" si="53"/>
        <v>42582.614583333336</v>
      </c>
      <c r="L854">
        <v>1476386395</v>
      </c>
      <c r="M854" s="22">
        <f t="shared" si="54"/>
        <v>42522.671909722216</v>
      </c>
      <c r="N854" s="22" t="s">
        <v>9048</v>
      </c>
      <c r="O854" s="24">
        <f t="shared" si="55"/>
        <v>2016</v>
      </c>
      <c r="P854" t="b">
        <v>0</v>
      </c>
      <c r="Q854">
        <v>62</v>
      </c>
      <c r="R854" t="b">
        <v>1</v>
      </c>
      <c r="S854" t="s">
        <v>8277</v>
      </c>
      <c r="T854" s="7">
        <f>F854/Q854</f>
        <v>59.258064516129032</v>
      </c>
      <c r="U854" t="s">
        <v>8323</v>
      </c>
      <c r="V854" t="s">
        <v>8325</v>
      </c>
    </row>
    <row r="855" spans="1:22" ht="43.2">
      <c r="A855" s="5">
        <f t="shared" si="52"/>
        <v>1</v>
      </c>
      <c r="B855">
        <v>853</v>
      </c>
      <c r="C855" s="3" t="s">
        <v>854</v>
      </c>
      <c r="D855" s="3" t="s">
        <v>4963</v>
      </c>
      <c r="E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 s="22">
        <f t="shared" si="53"/>
        <v>42667.666666666664</v>
      </c>
      <c r="L855">
        <v>1421524709</v>
      </c>
      <c r="M855" s="22">
        <f t="shared" si="54"/>
        <v>42656.59716435185</v>
      </c>
      <c r="N855" s="22" t="s">
        <v>9049</v>
      </c>
      <c r="O855" s="24">
        <f t="shared" si="55"/>
        <v>2016</v>
      </c>
      <c r="P855" t="b">
        <v>0</v>
      </c>
      <c r="Q855">
        <v>10</v>
      </c>
      <c r="R855" t="b">
        <v>1</v>
      </c>
      <c r="S855" t="s">
        <v>8277</v>
      </c>
      <c r="T855" s="7">
        <f>F855/Q855</f>
        <v>30</v>
      </c>
      <c r="U855" t="s">
        <v>8323</v>
      </c>
      <c r="V855" t="s">
        <v>8325</v>
      </c>
    </row>
    <row r="856" spans="1:22" ht="43.2">
      <c r="A856" s="5">
        <f t="shared" si="52"/>
        <v>1.1822050359712231</v>
      </c>
      <c r="B856">
        <v>854</v>
      </c>
      <c r="C856" s="3" t="s">
        <v>855</v>
      </c>
      <c r="D856" s="3" t="s">
        <v>4964</v>
      </c>
      <c r="E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 s="22">
        <f t="shared" si="53"/>
        <v>42051.62394675926</v>
      </c>
      <c r="L856">
        <v>1480309546</v>
      </c>
      <c r="M856" s="22">
        <f t="shared" si="54"/>
        <v>42021.62394675926</v>
      </c>
      <c r="N856" s="22" t="s">
        <v>8855</v>
      </c>
      <c r="O856" s="24">
        <f t="shared" si="55"/>
        <v>2015</v>
      </c>
      <c r="P856" t="b">
        <v>0</v>
      </c>
      <c r="Q856">
        <v>499</v>
      </c>
      <c r="R856" t="b">
        <v>1</v>
      </c>
      <c r="S856" t="s">
        <v>8277</v>
      </c>
      <c r="T856" s="7">
        <f>F856/Q856</f>
        <v>65.8623246492986</v>
      </c>
      <c r="U856" t="s">
        <v>8323</v>
      </c>
      <c r="V856" t="s">
        <v>8325</v>
      </c>
    </row>
    <row r="857" spans="1:22" ht="28.8">
      <c r="A857" s="5">
        <f t="shared" si="52"/>
        <v>1.0344827586206897</v>
      </c>
      <c r="B857">
        <v>855</v>
      </c>
      <c r="C857" s="3" t="s">
        <v>856</v>
      </c>
      <c r="D857" s="3" t="s">
        <v>4965</v>
      </c>
      <c r="E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 s="22">
        <f t="shared" si="53"/>
        <v>42732.004004629627</v>
      </c>
      <c r="L857">
        <v>1466737217</v>
      </c>
      <c r="M857" s="22">
        <f t="shared" si="54"/>
        <v>42702.004004629627</v>
      </c>
      <c r="N857" s="22" t="s">
        <v>9050</v>
      </c>
      <c r="O857" s="24">
        <f t="shared" si="55"/>
        <v>2016</v>
      </c>
      <c r="P857" t="b">
        <v>0</v>
      </c>
      <c r="Q857">
        <v>47</v>
      </c>
      <c r="R857" t="b">
        <v>1</v>
      </c>
      <c r="S857" t="s">
        <v>8277</v>
      </c>
      <c r="T857" s="7">
        <f>F857/Q857</f>
        <v>31.914893617021278</v>
      </c>
      <c r="U857" t="s">
        <v>8323</v>
      </c>
      <c r="V857" t="s">
        <v>8325</v>
      </c>
    </row>
    <row r="858" spans="1:22" ht="57.6">
      <c r="A858" s="5">
        <f t="shared" si="52"/>
        <v>2.1800000000000002</v>
      </c>
      <c r="B858">
        <v>856</v>
      </c>
      <c r="C858" s="3" t="s">
        <v>857</v>
      </c>
      <c r="D858" s="3" t="s">
        <v>4966</v>
      </c>
      <c r="E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 s="22">
        <f t="shared" si="53"/>
        <v>42574.916863425919</v>
      </c>
      <c r="L858">
        <v>1472282956</v>
      </c>
      <c r="M858" s="22">
        <f t="shared" si="54"/>
        <v>42544.916863425919</v>
      </c>
      <c r="N858" s="22" t="s">
        <v>9051</v>
      </c>
      <c r="O858" s="24">
        <f t="shared" si="55"/>
        <v>2016</v>
      </c>
      <c r="P858" t="b">
        <v>0</v>
      </c>
      <c r="Q858">
        <v>28</v>
      </c>
      <c r="R858" t="b">
        <v>1</v>
      </c>
      <c r="S858" t="s">
        <v>8277</v>
      </c>
      <c r="T858" s="7">
        <f>F858/Q858</f>
        <v>19.464285714285715</v>
      </c>
      <c r="U858" t="s">
        <v>8323</v>
      </c>
      <c r="V858" t="s">
        <v>8325</v>
      </c>
    </row>
    <row r="859" spans="1:22" ht="43.2">
      <c r="A859" s="5">
        <f t="shared" si="52"/>
        <v>1</v>
      </c>
      <c r="B859">
        <v>857</v>
      </c>
      <c r="C859" s="3" t="s">
        <v>858</v>
      </c>
      <c r="D859" s="3" t="s">
        <v>4967</v>
      </c>
      <c r="E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 s="22">
        <f t="shared" si="53"/>
        <v>42668.583333333336</v>
      </c>
      <c r="L859">
        <v>1444831031</v>
      </c>
      <c r="M859" s="22">
        <f t="shared" si="54"/>
        <v>42609.103657407402</v>
      </c>
      <c r="N859" s="22" t="s">
        <v>9052</v>
      </c>
      <c r="O859" s="24">
        <f t="shared" si="55"/>
        <v>2016</v>
      </c>
      <c r="P859" t="b">
        <v>0</v>
      </c>
      <c r="Q859">
        <v>24</v>
      </c>
      <c r="R859" t="b">
        <v>1</v>
      </c>
      <c r="S859" t="s">
        <v>8277</v>
      </c>
      <c r="T859" s="7">
        <f>F859/Q859</f>
        <v>50</v>
      </c>
      <c r="U859" t="s">
        <v>8323</v>
      </c>
      <c r="V859" t="s">
        <v>8325</v>
      </c>
    </row>
    <row r="860" spans="1:22" ht="43.2">
      <c r="A860" s="5">
        <f t="shared" si="52"/>
        <v>1.4400583333333332</v>
      </c>
      <c r="B860">
        <v>858</v>
      </c>
      <c r="C860" s="3" t="s">
        <v>859</v>
      </c>
      <c r="D860" s="3" t="s">
        <v>4968</v>
      </c>
      <c r="E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 s="22">
        <f t="shared" si="53"/>
        <v>42333.414710648147</v>
      </c>
      <c r="L860">
        <v>1426528418</v>
      </c>
      <c r="M860" s="22">
        <f t="shared" si="54"/>
        <v>42291.373043981475</v>
      </c>
      <c r="N860" s="22" t="s">
        <v>8452</v>
      </c>
      <c r="O860" s="24">
        <f t="shared" si="55"/>
        <v>2015</v>
      </c>
      <c r="P860" t="b">
        <v>0</v>
      </c>
      <c r="Q860">
        <v>76</v>
      </c>
      <c r="R860" t="b">
        <v>1</v>
      </c>
      <c r="S860" t="s">
        <v>8277</v>
      </c>
      <c r="T860" s="7">
        <f>F860/Q860</f>
        <v>22.737763157894737</v>
      </c>
      <c r="U860" t="s">
        <v>8323</v>
      </c>
      <c r="V860" t="s">
        <v>8325</v>
      </c>
    </row>
    <row r="861" spans="1:22" ht="43.2">
      <c r="A861" s="5">
        <f t="shared" si="52"/>
        <v>1.0467500000000001</v>
      </c>
      <c r="B861">
        <v>859</v>
      </c>
      <c r="C861" s="3" t="s">
        <v>860</v>
      </c>
      <c r="D861" s="3" t="s">
        <v>4969</v>
      </c>
      <c r="E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 s="22">
        <f t="shared" si="53"/>
        <v>42109.749305555553</v>
      </c>
      <c r="L861">
        <v>1430768468</v>
      </c>
      <c r="M861" s="22">
        <f t="shared" si="54"/>
        <v>42079.537245370368</v>
      </c>
      <c r="N861" s="22" t="s">
        <v>8568</v>
      </c>
      <c r="O861" s="24">
        <f t="shared" si="55"/>
        <v>2015</v>
      </c>
      <c r="P861" t="b">
        <v>0</v>
      </c>
      <c r="Q861">
        <v>98</v>
      </c>
      <c r="R861" t="b">
        <v>1</v>
      </c>
      <c r="S861" t="s">
        <v>8277</v>
      </c>
      <c r="T861" s="7">
        <f>F861/Q861</f>
        <v>42.724489795918366</v>
      </c>
      <c r="U861" t="s">
        <v>8323</v>
      </c>
      <c r="V861" t="s">
        <v>8325</v>
      </c>
    </row>
    <row r="862" spans="1:22" ht="43.2">
      <c r="A862" s="5">
        <f t="shared" si="52"/>
        <v>0.18142857142857144</v>
      </c>
      <c r="B862">
        <v>860</v>
      </c>
      <c r="C862" s="3" t="s">
        <v>861</v>
      </c>
      <c r="D862" s="3" t="s">
        <v>4970</v>
      </c>
      <c r="E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 s="22">
        <f t="shared" si="53"/>
        <v>42158.791666666664</v>
      </c>
      <c r="L862">
        <v>1382528113</v>
      </c>
      <c r="M862" s="22">
        <f t="shared" si="54"/>
        <v>42128.611898148149</v>
      </c>
      <c r="N862" s="22" t="s">
        <v>9053</v>
      </c>
      <c r="O862" s="24">
        <f t="shared" si="55"/>
        <v>2015</v>
      </c>
      <c r="P862" t="b">
        <v>0</v>
      </c>
      <c r="Q862">
        <v>48</v>
      </c>
      <c r="R862" t="b">
        <v>0</v>
      </c>
      <c r="S862" t="s">
        <v>8278</v>
      </c>
      <c r="T862" s="7">
        <f>F862/Q862</f>
        <v>52.916666666666664</v>
      </c>
      <c r="U862" t="s">
        <v>8323</v>
      </c>
      <c r="V862" t="s">
        <v>8326</v>
      </c>
    </row>
    <row r="863" spans="1:22" ht="43.2">
      <c r="A863" s="5">
        <f t="shared" si="52"/>
        <v>2.2444444444444444E-2</v>
      </c>
      <c r="B863">
        <v>861</v>
      </c>
      <c r="C863" s="3" t="s">
        <v>862</v>
      </c>
      <c r="D863" s="3" t="s">
        <v>4971</v>
      </c>
      <c r="E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 s="22">
        <f t="shared" si="53"/>
        <v>41600.316122685181</v>
      </c>
      <c r="L863">
        <v>1471475404</v>
      </c>
      <c r="M863" s="22">
        <f t="shared" si="54"/>
        <v>41570.274456018517</v>
      </c>
      <c r="N863" s="22" t="s">
        <v>9054</v>
      </c>
      <c r="O863" s="24">
        <f t="shared" si="55"/>
        <v>2013</v>
      </c>
      <c r="P863" t="b">
        <v>0</v>
      </c>
      <c r="Q863">
        <v>2</v>
      </c>
      <c r="R863" t="b">
        <v>0</v>
      </c>
      <c r="S863" t="s">
        <v>8278</v>
      </c>
      <c r="T863" s="7">
        <f>F863/Q863</f>
        <v>50.5</v>
      </c>
      <c r="U863" t="s">
        <v>8323</v>
      </c>
      <c r="V863" t="s">
        <v>8326</v>
      </c>
    </row>
    <row r="864" spans="1:22" ht="43.2">
      <c r="A864" s="5">
        <f t="shared" si="52"/>
        <v>3.3999999999999998E-3</v>
      </c>
      <c r="B864">
        <v>862</v>
      </c>
      <c r="C864" s="3" t="s">
        <v>863</v>
      </c>
      <c r="D864" s="3" t="s">
        <v>4972</v>
      </c>
      <c r="E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 s="22">
        <f t="shared" si="53"/>
        <v>42629.756990740738</v>
      </c>
      <c r="L864">
        <v>1381583948</v>
      </c>
      <c r="M864" s="22">
        <f t="shared" si="54"/>
        <v>42599.756990740738</v>
      </c>
      <c r="N864" s="22" t="s">
        <v>9055</v>
      </c>
      <c r="O864" s="24">
        <f t="shared" si="55"/>
        <v>2016</v>
      </c>
      <c r="P864" t="b">
        <v>0</v>
      </c>
      <c r="Q864">
        <v>4</v>
      </c>
      <c r="R864" t="b">
        <v>0</v>
      </c>
      <c r="S864" t="s">
        <v>8278</v>
      </c>
      <c r="T864" s="7">
        <f>F864/Q864</f>
        <v>42.5</v>
      </c>
      <c r="U864" t="s">
        <v>8323</v>
      </c>
      <c r="V864" t="s">
        <v>8326</v>
      </c>
    </row>
    <row r="865" spans="1:22" ht="43.2">
      <c r="A865" s="5">
        <f t="shared" si="52"/>
        <v>4.4999999999999998E-2</v>
      </c>
      <c r="B865">
        <v>863</v>
      </c>
      <c r="C865" s="3" t="s">
        <v>864</v>
      </c>
      <c r="D865" s="3" t="s">
        <v>4973</v>
      </c>
      <c r="E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 s="22">
        <f t="shared" si="53"/>
        <v>41589.388287037036</v>
      </c>
      <c r="L865">
        <v>1326422966</v>
      </c>
      <c r="M865" s="22">
        <f t="shared" si="54"/>
        <v>41559.346620370365</v>
      </c>
      <c r="N865" s="22" t="s">
        <v>9056</v>
      </c>
      <c r="O865" s="24">
        <f t="shared" si="55"/>
        <v>2013</v>
      </c>
      <c r="P865" t="b">
        <v>0</v>
      </c>
      <c r="Q865">
        <v>5</v>
      </c>
      <c r="R865" t="b">
        <v>0</v>
      </c>
      <c r="S865" t="s">
        <v>8278</v>
      </c>
      <c r="T865" s="7">
        <f>F865/Q865</f>
        <v>18</v>
      </c>
      <c r="U865" t="s">
        <v>8323</v>
      </c>
      <c r="V865" t="s">
        <v>8326</v>
      </c>
    </row>
    <row r="866" spans="1:22" ht="43.2">
      <c r="A866" s="5">
        <f t="shared" si="52"/>
        <v>0.41538461538461541</v>
      </c>
      <c r="B866">
        <v>864</v>
      </c>
      <c r="C866" s="3" t="s">
        <v>865</v>
      </c>
      <c r="D866" s="3" t="s">
        <v>4974</v>
      </c>
      <c r="E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 s="22">
        <f t="shared" si="53"/>
        <v>40950.909328703703</v>
      </c>
      <c r="L866">
        <v>1379990038</v>
      </c>
      <c r="M866" s="22">
        <f t="shared" si="54"/>
        <v>40920.909328703703</v>
      </c>
      <c r="N866" s="22" t="s">
        <v>9057</v>
      </c>
      <c r="O866" s="24">
        <f t="shared" si="55"/>
        <v>2012</v>
      </c>
      <c r="P866" t="b">
        <v>0</v>
      </c>
      <c r="Q866">
        <v>79</v>
      </c>
      <c r="R866" t="b">
        <v>0</v>
      </c>
      <c r="S866" t="s">
        <v>8278</v>
      </c>
      <c r="T866" s="7">
        <f>F866/Q866</f>
        <v>34.177215189873415</v>
      </c>
      <c r="U866" t="s">
        <v>8323</v>
      </c>
      <c r="V866" t="s">
        <v>8326</v>
      </c>
    </row>
    <row r="867" spans="1:22" ht="43.2">
      <c r="A867" s="5">
        <f t="shared" si="52"/>
        <v>2.0454545454545454E-2</v>
      </c>
      <c r="B867">
        <v>865</v>
      </c>
      <c r="C867" s="3" t="s">
        <v>866</v>
      </c>
      <c r="D867" s="3" t="s">
        <v>4975</v>
      </c>
      <c r="E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 s="22">
        <f t="shared" si="53"/>
        <v>41563.207638888889</v>
      </c>
      <c r="L867">
        <v>1353177197</v>
      </c>
      <c r="M867" s="22">
        <f t="shared" si="54"/>
        <v>41540.898587962962</v>
      </c>
      <c r="N867" s="22" t="s">
        <v>9058</v>
      </c>
      <c r="O867" s="24">
        <f t="shared" si="55"/>
        <v>2013</v>
      </c>
      <c r="P867" t="b">
        <v>0</v>
      </c>
      <c r="Q867">
        <v>2</v>
      </c>
      <c r="R867" t="b">
        <v>0</v>
      </c>
      <c r="S867" t="s">
        <v>8278</v>
      </c>
      <c r="T867" s="7">
        <f>F867/Q867</f>
        <v>22.5</v>
      </c>
      <c r="U867" t="s">
        <v>8323</v>
      </c>
      <c r="V867" t="s">
        <v>8326</v>
      </c>
    </row>
    <row r="868" spans="1:22" ht="43.2">
      <c r="A868" s="5">
        <f t="shared" si="52"/>
        <v>0.18285714285714286</v>
      </c>
      <c r="B868">
        <v>866</v>
      </c>
      <c r="C868" s="3" t="s">
        <v>867</v>
      </c>
      <c r="D868" s="3" t="s">
        <v>4976</v>
      </c>
      <c r="E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 s="22">
        <f t="shared" si="53"/>
        <v>41290.564780092587</v>
      </c>
      <c r="L868">
        <v>1421853518</v>
      </c>
      <c r="M868" s="22">
        <f t="shared" si="54"/>
        <v>41230.564780092587</v>
      </c>
      <c r="N868" s="22" t="s">
        <v>9059</v>
      </c>
      <c r="O868" s="24">
        <f t="shared" si="55"/>
        <v>2012</v>
      </c>
      <c r="P868" t="b">
        <v>0</v>
      </c>
      <c r="Q868">
        <v>11</v>
      </c>
      <c r="R868" t="b">
        <v>0</v>
      </c>
      <c r="S868" t="s">
        <v>8278</v>
      </c>
      <c r="T868" s="7">
        <f>F868/Q868</f>
        <v>58.18181818181818</v>
      </c>
      <c r="U868" t="s">
        <v>8323</v>
      </c>
      <c r="V868" t="s">
        <v>8326</v>
      </c>
    </row>
    <row r="869" spans="1:22" ht="43.2">
      <c r="A869" s="5">
        <f t="shared" si="52"/>
        <v>0.2402</v>
      </c>
      <c r="B869">
        <v>867</v>
      </c>
      <c r="C869" s="3" t="s">
        <v>868</v>
      </c>
      <c r="D869" s="3" t="s">
        <v>4977</v>
      </c>
      <c r="E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 s="22">
        <f t="shared" si="53"/>
        <v>42063.423611111109</v>
      </c>
      <c r="L869">
        <v>1254450706</v>
      </c>
      <c r="M869" s="22">
        <f t="shared" si="54"/>
        <v>42025.429606481477</v>
      </c>
      <c r="N869" s="22" t="s">
        <v>9060</v>
      </c>
      <c r="O869" s="24">
        <f t="shared" si="55"/>
        <v>2015</v>
      </c>
      <c r="P869" t="b">
        <v>0</v>
      </c>
      <c r="Q869">
        <v>11</v>
      </c>
      <c r="R869" t="b">
        <v>0</v>
      </c>
      <c r="S869" t="s">
        <v>8278</v>
      </c>
      <c r="T869" s="7">
        <f>F869/Q869</f>
        <v>109.18181818181819</v>
      </c>
      <c r="U869" t="s">
        <v>8323</v>
      </c>
      <c r="V869" t="s">
        <v>8326</v>
      </c>
    </row>
    <row r="870" spans="1:22" ht="57.6">
      <c r="A870" s="5">
        <f t="shared" si="52"/>
        <v>1.1111111111111111E-3</v>
      </c>
      <c r="B870">
        <v>868</v>
      </c>
      <c r="C870" s="3" t="s">
        <v>869</v>
      </c>
      <c r="D870" s="3" t="s">
        <v>4978</v>
      </c>
      <c r="E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 s="22">
        <f t="shared" si="53"/>
        <v>40147.999305555553</v>
      </c>
      <c r="L870">
        <v>1386463198</v>
      </c>
      <c r="M870" s="22">
        <f t="shared" si="54"/>
        <v>40087.897060185183</v>
      </c>
      <c r="N870" s="22" t="s">
        <v>9061</v>
      </c>
      <c r="O870" s="24">
        <f t="shared" si="55"/>
        <v>2009</v>
      </c>
      <c r="P870" t="b">
        <v>0</v>
      </c>
      <c r="Q870">
        <v>1</v>
      </c>
      <c r="R870" t="b">
        <v>0</v>
      </c>
      <c r="S870" t="s">
        <v>8278</v>
      </c>
      <c r="T870" s="7">
        <f>F870/Q870</f>
        <v>50</v>
      </c>
      <c r="U870" t="s">
        <v>8323</v>
      </c>
      <c r="V870" t="s">
        <v>8326</v>
      </c>
    </row>
    <row r="871" spans="1:22" ht="57.6">
      <c r="A871" s="5">
        <f t="shared" si="52"/>
        <v>0.11818181818181818</v>
      </c>
      <c r="B871">
        <v>869</v>
      </c>
      <c r="C871" s="3" t="s">
        <v>870</v>
      </c>
      <c r="D871" s="3" t="s">
        <v>4979</v>
      </c>
      <c r="E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 s="22">
        <f t="shared" si="53"/>
        <v>41645.819421296292</v>
      </c>
      <c r="L871">
        <v>1362860257</v>
      </c>
      <c r="M871" s="22">
        <f t="shared" si="54"/>
        <v>41615.819421296292</v>
      </c>
      <c r="N871" s="22" t="s">
        <v>9062</v>
      </c>
      <c r="O871" s="24">
        <f t="shared" si="55"/>
        <v>2013</v>
      </c>
      <c r="P871" t="b">
        <v>0</v>
      </c>
      <c r="Q871">
        <v>3</v>
      </c>
      <c r="R871" t="b">
        <v>0</v>
      </c>
      <c r="S871" t="s">
        <v>8278</v>
      </c>
      <c r="T871" s="7">
        <f>F871/Q871</f>
        <v>346.66666666666669</v>
      </c>
      <c r="U871" t="s">
        <v>8323</v>
      </c>
      <c r="V871" t="s">
        <v>8326</v>
      </c>
    </row>
    <row r="872" spans="1:22" ht="43.2">
      <c r="A872" s="5">
        <f t="shared" si="52"/>
        <v>3.0999999999999999E-3</v>
      </c>
      <c r="B872">
        <v>870</v>
      </c>
      <c r="C872" s="3" t="s">
        <v>871</v>
      </c>
      <c r="D872" s="3" t="s">
        <v>4980</v>
      </c>
      <c r="E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 s="22">
        <f t="shared" si="53"/>
        <v>41372.595567129625</v>
      </c>
      <c r="L872">
        <v>1375403523</v>
      </c>
      <c r="M872" s="22">
        <f t="shared" si="54"/>
        <v>41342.637233796289</v>
      </c>
      <c r="N872" s="22" t="s">
        <v>9063</v>
      </c>
      <c r="O872" s="24">
        <f t="shared" si="55"/>
        <v>2013</v>
      </c>
      <c r="P872" t="b">
        <v>0</v>
      </c>
      <c r="Q872">
        <v>5</v>
      </c>
      <c r="R872" t="b">
        <v>0</v>
      </c>
      <c r="S872" t="s">
        <v>8278</v>
      </c>
      <c r="T872" s="7">
        <f>F872/Q872</f>
        <v>12.4</v>
      </c>
      <c r="U872" t="s">
        <v>8323</v>
      </c>
      <c r="V872" t="s">
        <v>8326</v>
      </c>
    </row>
    <row r="873" spans="1:22" ht="43.2">
      <c r="A873" s="5">
        <f t="shared" si="52"/>
        <v>5.4166666666666669E-2</v>
      </c>
      <c r="B873">
        <v>871</v>
      </c>
      <c r="C873" s="3" t="s">
        <v>872</v>
      </c>
      <c r="D873" s="3" t="s">
        <v>4981</v>
      </c>
      <c r="E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 s="22">
        <f t="shared" si="53"/>
        <v>41517.813923611109</v>
      </c>
      <c r="L873">
        <v>1383139695</v>
      </c>
      <c r="M873" s="22">
        <f t="shared" si="54"/>
        <v>41487.813923611109</v>
      </c>
      <c r="N873" s="22" t="s">
        <v>9064</v>
      </c>
      <c r="O873" s="24">
        <f t="shared" si="55"/>
        <v>2013</v>
      </c>
      <c r="P873" t="b">
        <v>0</v>
      </c>
      <c r="Q873">
        <v>12</v>
      </c>
      <c r="R873" t="b">
        <v>0</v>
      </c>
      <c r="S873" t="s">
        <v>8278</v>
      </c>
      <c r="T873" s="7">
        <f>F873/Q873</f>
        <v>27.083333333333332</v>
      </c>
      <c r="U873" t="s">
        <v>8323</v>
      </c>
      <c r="V873" t="s">
        <v>8326</v>
      </c>
    </row>
    <row r="874" spans="1:22" ht="43.2">
      <c r="A874" s="5">
        <f t="shared" si="52"/>
        <v>8.1250000000000003E-3</v>
      </c>
      <c r="B874">
        <v>872</v>
      </c>
      <c r="C874" s="3" t="s">
        <v>873</v>
      </c>
      <c r="D874" s="3" t="s">
        <v>4982</v>
      </c>
      <c r="E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 s="22">
        <f t="shared" si="53"/>
        <v>41607.394618055558</v>
      </c>
      <c r="L874">
        <v>1295898527</v>
      </c>
      <c r="M874" s="22">
        <f t="shared" si="54"/>
        <v>41577.352951388886</v>
      </c>
      <c r="N874" s="22" t="s">
        <v>9065</v>
      </c>
      <c r="O874" s="24">
        <f t="shared" si="55"/>
        <v>2013</v>
      </c>
      <c r="P874" t="b">
        <v>0</v>
      </c>
      <c r="Q874">
        <v>2</v>
      </c>
      <c r="R874" t="b">
        <v>0</v>
      </c>
      <c r="S874" t="s">
        <v>8278</v>
      </c>
      <c r="T874" s="7">
        <f>F874/Q874</f>
        <v>32.5</v>
      </c>
      <c r="U874" t="s">
        <v>8323</v>
      </c>
      <c r="V874" t="s">
        <v>8326</v>
      </c>
    </row>
    <row r="875" spans="1:22" ht="28.8">
      <c r="A875" s="5">
        <f t="shared" si="52"/>
        <v>1.2857142857142857E-2</v>
      </c>
      <c r="B875">
        <v>873</v>
      </c>
      <c r="C875" s="3" t="s">
        <v>874</v>
      </c>
      <c r="D875" s="3" t="s">
        <v>4983</v>
      </c>
      <c r="E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 s="22">
        <f t="shared" si="53"/>
        <v>40612.617210648146</v>
      </c>
      <c r="L875">
        <v>1349150440</v>
      </c>
      <c r="M875" s="22">
        <f t="shared" si="54"/>
        <v>40567.617210648146</v>
      </c>
      <c r="N875" s="22" t="s">
        <v>8649</v>
      </c>
      <c r="O875" s="24">
        <f t="shared" si="55"/>
        <v>2011</v>
      </c>
      <c r="P875" t="b">
        <v>0</v>
      </c>
      <c r="Q875">
        <v>5</v>
      </c>
      <c r="R875" t="b">
        <v>0</v>
      </c>
      <c r="S875" t="s">
        <v>8278</v>
      </c>
      <c r="T875" s="7">
        <f>F875/Q875</f>
        <v>9</v>
      </c>
      <c r="U875" t="s">
        <v>8323</v>
      </c>
      <c r="V875" t="s">
        <v>8326</v>
      </c>
    </row>
    <row r="876" spans="1:22" ht="57.6">
      <c r="A876" s="5">
        <f t="shared" si="52"/>
        <v>0.24333333333333335</v>
      </c>
      <c r="B876">
        <v>874</v>
      </c>
      <c r="C876" s="3" t="s">
        <v>875</v>
      </c>
      <c r="D876" s="3" t="s">
        <v>4984</v>
      </c>
      <c r="E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 s="22">
        <f t="shared" si="53"/>
        <v>41224.000462962962</v>
      </c>
      <c r="L876">
        <v>1365084034</v>
      </c>
      <c r="M876" s="22">
        <f t="shared" si="54"/>
        <v>41183.958796296291</v>
      </c>
      <c r="N876" s="22" t="s">
        <v>9066</v>
      </c>
      <c r="O876" s="24">
        <f t="shared" si="55"/>
        <v>2012</v>
      </c>
      <c r="P876" t="b">
        <v>0</v>
      </c>
      <c r="Q876">
        <v>21</v>
      </c>
      <c r="R876" t="b">
        <v>0</v>
      </c>
      <c r="S876" t="s">
        <v>8278</v>
      </c>
      <c r="T876" s="7">
        <f>F876/Q876</f>
        <v>34.761904761904759</v>
      </c>
      <c r="U876" t="s">
        <v>8323</v>
      </c>
      <c r="V876" t="s">
        <v>8326</v>
      </c>
    </row>
    <row r="877" spans="1:22" ht="57.6">
      <c r="A877" s="5">
        <f t="shared" si="52"/>
        <v>0</v>
      </c>
      <c r="B877">
        <v>875</v>
      </c>
      <c r="C877" s="3" t="s">
        <v>876</v>
      </c>
      <c r="D877" s="3" t="s">
        <v>4985</v>
      </c>
      <c r="E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 s="22">
        <f t="shared" si="53"/>
        <v>41398.375393518516</v>
      </c>
      <c r="L877">
        <v>1441128131</v>
      </c>
      <c r="M877" s="22">
        <f t="shared" si="54"/>
        <v>41368.375393518516</v>
      </c>
      <c r="N877" s="22" t="s">
        <v>9067</v>
      </c>
      <c r="O877" s="24">
        <f t="shared" si="55"/>
        <v>2013</v>
      </c>
      <c r="P877" t="b">
        <v>0</v>
      </c>
      <c r="Q877">
        <v>0</v>
      </c>
      <c r="R877" t="b">
        <v>0</v>
      </c>
      <c r="S877" t="s">
        <v>8278</v>
      </c>
      <c r="T877" s="7" t="e">
        <f>F877/Q877</f>
        <v>#DIV/0!</v>
      </c>
      <c r="U877" t="s">
        <v>8323</v>
      </c>
      <c r="V877" t="s">
        <v>8326</v>
      </c>
    </row>
    <row r="878" spans="1:22" ht="28.8">
      <c r="A878" s="5">
        <f t="shared" si="52"/>
        <v>0.40799492385786801</v>
      </c>
      <c r="B878">
        <v>876</v>
      </c>
      <c r="C878" s="3" t="s">
        <v>877</v>
      </c>
      <c r="D878" s="3" t="s">
        <v>4986</v>
      </c>
      <c r="E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 s="22">
        <f t="shared" si="53"/>
        <v>42268.515405092585</v>
      </c>
      <c r="L878">
        <v>1357127727</v>
      </c>
      <c r="M878" s="22">
        <f t="shared" si="54"/>
        <v>42248.515405092585</v>
      </c>
      <c r="N878" s="22" t="s">
        <v>8557</v>
      </c>
      <c r="O878" s="24">
        <f t="shared" si="55"/>
        <v>2015</v>
      </c>
      <c r="P878" t="b">
        <v>0</v>
      </c>
      <c r="Q878">
        <v>45</v>
      </c>
      <c r="R878" t="b">
        <v>0</v>
      </c>
      <c r="S878" t="s">
        <v>8278</v>
      </c>
      <c r="T878" s="7">
        <f>F878/Q878</f>
        <v>28.577777777777779</v>
      </c>
      <c r="U878" t="s">
        <v>8323</v>
      </c>
      <c r="V878" t="s">
        <v>8326</v>
      </c>
    </row>
    <row r="879" spans="1:22" ht="43.2">
      <c r="A879" s="5">
        <f t="shared" si="52"/>
        <v>0.67549999999999999</v>
      </c>
      <c r="B879">
        <v>877</v>
      </c>
      <c r="C879" s="3" t="s">
        <v>878</v>
      </c>
      <c r="D879" s="3" t="s">
        <v>4987</v>
      </c>
      <c r="E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 s="22">
        <f t="shared" si="53"/>
        <v>41309.288506944438</v>
      </c>
      <c r="L879">
        <v>1384887360</v>
      </c>
      <c r="M879" s="22">
        <f t="shared" si="54"/>
        <v>41276.288506944438</v>
      </c>
      <c r="N879" s="22" t="s">
        <v>9003</v>
      </c>
      <c r="O879" s="24">
        <f t="shared" si="55"/>
        <v>2013</v>
      </c>
      <c r="P879" t="b">
        <v>0</v>
      </c>
      <c r="Q879">
        <v>29</v>
      </c>
      <c r="R879" t="b">
        <v>0</v>
      </c>
      <c r="S879" t="s">
        <v>8278</v>
      </c>
      <c r="T879" s="7">
        <f>F879/Q879</f>
        <v>46.586206896551722</v>
      </c>
      <c r="U879" t="s">
        <v>8323</v>
      </c>
      <c r="V879" t="s">
        <v>8326</v>
      </c>
    </row>
    <row r="880" spans="1:22" ht="43.2">
      <c r="A880" s="5">
        <f t="shared" si="52"/>
        <v>1.2999999999999999E-2</v>
      </c>
      <c r="B880">
        <v>878</v>
      </c>
      <c r="C880" s="3" t="s">
        <v>879</v>
      </c>
      <c r="D880" s="3" t="s">
        <v>4988</v>
      </c>
      <c r="E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 s="22">
        <f t="shared" si="53"/>
        <v>41627.580555555549</v>
      </c>
      <c r="L880">
        <v>1290490524</v>
      </c>
      <c r="M880" s="22">
        <f t="shared" si="54"/>
        <v>41597.580555555549</v>
      </c>
      <c r="N880" s="22" t="s">
        <v>8732</v>
      </c>
      <c r="O880" s="24">
        <f t="shared" si="55"/>
        <v>2013</v>
      </c>
      <c r="P880" t="b">
        <v>0</v>
      </c>
      <c r="Q880">
        <v>2</v>
      </c>
      <c r="R880" t="b">
        <v>0</v>
      </c>
      <c r="S880" t="s">
        <v>8278</v>
      </c>
      <c r="T880" s="7">
        <f>F880/Q880</f>
        <v>32.5</v>
      </c>
      <c r="U880" t="s">
        <v>8323</v>
      </c>
      <c r="V880" t="s">
        <v>8326</v>
      </c>
    </row>
    <row r="881" spans="1:22" ht="43.2">
      <c r="A881" s="5">
        <f t="shared" si="52"/>
        <v>0.30666666666666664</v>
      </c>
      <c r="B881">
        <v>879</v>
      </c>
      <c r="C881" s="3" t="s">
        <v>880</v>
      </c>
      <c r="D881" s="3" t="s">
        <v>4989</v>
      </c>
      <c r="E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 s="22">
        <f t="shared" si="53"/>
        <v>40535.024583333332</v>
      </c>
      <c r="L881">
        <v>1336506905</v>
      </c>
      <c r="M881" s="22">
        <f t="shared" si="54"/>
        <v>40505.024583333332</v>
      </c>
      <c r="N881" s="22" t="s">
        <v>9068</v>
      </c>
      <c r="O881" s="24">
        <f t="shared" si="55"/>
        <v>2010</v>
      </c>
      <c r="P881" t="b">
        <v>0</v>
      </c>
      <c r="Q881">
        <v>30</v>
      </c>
      <c r="R881" t="b">
        <v>0</v>
      </c>
      <c r="S881" t="s">
        <v>8278</v>
      </c>
      <c r="T881" s="7">
        <f>F881/Q881</f>
        <v>21.466666666666665</v>
      </c>
      <c r="U881" t="s">
        <v>8323</v>
      </c>
      <c r="V881" t="s">
        <v>8326</v>
      </c>
    </row>
    <row r="882" spans="1:22" ht="43.2">
      <c r="A882" s="5">
        <f t="shared" si="52"/>
        <v>2.9894179894179893E-2</v>
      </c>
      <c r="B882">
        <v>880</v>
      </c>
      <c r="C882" s="3" t="s">
        <v>881</v>
      </c>
      <c r="D882" s="3" t="s">
        <v>4990</v>
      </c>
      <c r="E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 s="22">
        <f t="shared" si="53"/>
        <v>41058.621585648143</v>
      </c>
      <c r="L882">
        <v>1348731738</v>
      </c>
      <c r="M882" s="22">
        <f t="shared" si="54"/>
        <v>41037.621585648143</v>
      </c>
      <c r="N882" s="22" t="s">
        <v>9069</v>
      </c>
      <c r="O882" s="24">
        <f t="shared" si="55"/>
        <v>2012</v>
      </c>
      <c r="P882" t="b">
        <v>0</v>
      </c>
      <c r="Q882">
        <v>8</v>
      </c>
      <c r="R882" t="b">
        <v>0</v>
      </c>
      <c r="S882" t="s">
        <v>8279</v>
      </c>
      <c r="T882" s="7">
        <f>F882/Q882</f>
        <v>14.125</v>
      </c>
      <c r="U882" t="s">
        <v>8323</v>
      </c>
      <c r="V882" t="s">
        <v>8327</v>
      </c>
    </row>
    <row r="883" spans="1:22" ht="43.2">
      <c r="A883" s="5">
        <f t="shared" si="52"/>
        <v>8.0000000000000002E-3</v>
      </c>
      <c r="B883">
        <v>881</v>
      </c>
      <c r="C883" s="3" t="s">
        <v>882</v>
      </c>
      <c r="D883" s="3" t="s">
        <v>4991</v>
      </c>
      <c r="E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 s="22">
        <f t="shared" si="53"/>
        <v>41212.112708333334</v>
      </c>
      <c r="L883">
        <v>1322632886</v>
      </c>
      <c r="M883" s="22">
        <f t="shared" si="54"/>
        <v>41179.112708333334</v>
      </c>
      <c r="N883" s="22" t="s">
        <v>9070</v>
      </c>
      <c r="O883" s="24">
        <f t="shared" si="55"/>
        <v>2012</v>
      </c>
      <c r="P883" t="b">
        <v>0</v>
      </c>
      <c r="Q883">
        <v>1</v>
      </c>
      <c r="R883" t="b">
        <v>0</v>
      </c>
      <c r="S883" t="s">
        <v>8279</v>
      </c>
      <c r="T883" s="7">
        <f>F883/Q883</f>
        <v>30</v>
      </c>
      <c r="U883" t="s">
        <v>8323</v>
      </c>
      <c r="V883" t="s">
        <v>8327</v>
      </c>
    </row>
    <row r="884" spans="1:22" ht="43.2">
      <c r="A884" s="5">
        <f t="shared" si="52"/>
        <v>0.20133333333333334</v>
      </c>
      <c r="B884">
        <v>882</v>
      </c>
      <c r="C884" s="3" t="s">
        <v>883</v>
      </c>
      <c r="D884" s="3" t="s">
        <v>4992</v>
      </c>
      <c r="E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 s="22">
        <f t="shared" si="53"/>
        <v>40922.042662037034</v>
      </c>
      <c r="L884">
        <v>1312490350</v>
      </c>
      <c r="M884" s="22">
        <f t="shared" si="54"/>
        <v>40877.042662037034</v>
      </c>
      <c r="N884" s="22" t="s">
        <v>9071</v>
      </c>
      <c r="O884" s="24">
        <f t="shared" si="55"/>
        <v>2011</v>
      </c>
      <c r="P884" t="b">
        <v>0</v>
      </c>
      <c r="Q884">
        <v>14</v>
      </c>
      <c r="R884" t="b">
        <v>0</v>
      </c>
      <c r="S884" t="s">
        <v>8279</v>
      </c>
      <c r="T884" s="7">
        <f>F884/Q884</f>
        <v>21.571428571428573</v>
      </c>
      <c r="U884" t="s">
        <v>8323</v>
      </c>
      <c r="V884" t="s">
        <v>8327</v>
      </c>
    </row>
    <row r="885" spans="1:22" ht="57.6">
      <c r="A885" s="5">
        <f t="shared" si="52"/>
        <v>0.4002</v>
      </c>
      <c r="B885">
        <v>883</v>
      </c>
      <c r="C885" s="3" t="s">
        <v>884</v>
      </c>
      <c r="D885" s="3" t="s">
        <v>4993</v>
      </c>
      <c r="E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 s="22">
        <f t="shared" si="53"/>
        <v>40792.652199074073</v>
      </c>
      <c r="L885">
        <v>1451773635</v>
      </c>
      <c r="M885" s="22">
        <f t="shared" si="54"/>
        <v>40759.652199074073</v>
      </c>
      <c r="N885" s="22" t="s">
        <v>9072</v>
      </c>
      <c r="O885" s="24">
        <f t="shared" si="55"/>
        <v>2011</v>
      </c>
      <c r="P885" t="b">
        <v>0</v>
      </c>
      <c r="Q885">
        <v>24</v>
      </c>
      <c r="R885" t="b">
        <v>0</v>
      </c>
      <c r="S885" t="s">
        <v>8279</v>
      </c>
      <c r="T885" s="7">
        <f>F885/Q885</f>
        <v>83.375</v>
      </c>
      <c r="U885" t="s">
        <v>8323</v>
      </c>
      <c r="V885" t="s">
        <v>8327</v>
      </c>
    </row>
    <row r="886" spans="1:22" ht="43.2">
      <c r="A886" s="5">
        <f t="shared" si="52"/>
        <v>0.01</v>
      </c>
      <c r="B886">
        <v>884</v>
      </c>
      <c r="C886" s="3" t="s">
        <v>885</v>
      </c>
      <c r="D886" s="3" t="s">
        <v>4994</v>
      </c>
      <c r="E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 s="22">
        <f t="shared" si="53"/>
        <v>42431.727256944439</v>
      </c>
      <c r="L886">
        <v>1331666146</v>
      </c>
      <c r="M886" s="22">
        <f t="shared" si="54"/>
        <v>42371.727256944439</v>
      </c>
      <c r="N886" s="22" t="s">
        <v>9073</v>
      </c>
      <c r="O886" s="24">
        <f t="shared" si="55"/>
        <v>2016</v>
      </c>
      <c r="P886" t="b">
        <v>0</v>
      </c>
      <c r="Q886">
        <v>2</v>
      </c>
      <c r="R886" t="b">
        <v>0</v>
      </c>
      <c r="S886" t="s">
        <v>8279</v>
      </c>
      <c r="T886" s="7">
        <f>F886/Q886</f>
        <v>10</v>
      </c>
      <c r="U886" t="s">
        <v>8323</v>
      </c>
      <c r="V886" t="s">
        <v>8327</v>
      </c>
    </row>
    <row r="887" spans="1:22" ht="43.2">
      <c r="A887" s="5">
        <f t="shared" si="52"/>
        <v>0.75</v>
      </c>
      <c r="B887">
        <v>885</v>
      </c>
      <c r="C887" s="3" t="s">
        <v>886</v>
      </c>
      <c r="D887" s="3" t="s">
        <v>4995</v>
      </c>
      <c r="E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 s="22">
        <f t="shared" si="53"/>
        <v>41040.896527777775</v>
      </c>
      <c r="L887">
        <v>1481322911</v>
      </c>
      <c r="M887" s="22">
        <f t="shared" si="54"/>
        <v>40981.594282407408</v>
      </c>
      <c r="N887" s="22" t="s">
        <v>9074</v>
      </c>
      <c r="O887" s="24">
        <f t="shared" si="55"/>
        <v>2012</v>
      </c>
      <c r="P887" t="b">
        <v>0</v>
      </c>
      <c r="Q887">
        <v>21</v>
      </c>
      <c r="R887" t="b">
        <v>0</v>
      </c>
      <c r="S887" t="s">
        <v>8279</v>
      </c>
      <c r="T887" s="7">
        <f>F887/Q887</f>
        <v>35.714285714285715</v>
      </c>
      <c r="U887" t="s">
        <v>8323</v>
      </c>
      <c r="V887" t="s">
        <v>8327</v>
      </c>
    </row>
    <row r="888" spans="1:22" ht="43.2">
      <c r="A888" s="5">
        <f t="shared" si="52"/>
        <v>0.41</v>
      </c>
      <c r="B888">
        <v>886</v>
      </c>
      <c r="C888" s="3" t="s">
        <v>887</v>
      </c>
      <c r="D888" s="3" t="s">
        <v>4996</v>
      </c>
      <c r="E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 s="22">
        <f t="shared" si="53"/>
        <v>42734.732766203706</v>
      </c>
      <c r="L888">
        <v>1471812813</v>
      </c>
      <c r="M888" s="22">
        <f t="shared" si="54"/>
        <v>42713.732766203706</v>
      </c>
      <c r="N888" s="22" t="s">
        <v>8582</v>
      </c>
      <c r="O888" s="24">
        <f t="shared" si="55"/>
        <v>2016</v>
      </c>
      <c r="P888" t="b">
        <v>0</v>
      </c>
      <c r="Q888">
        <v>7</v>
      </c>
      <c r="R888" t="b">
        <v>0</v>
      </c>
      <c r="S888" t="s">
        <v>8279</v>
      </c>
      <c r="T888" s="7">
        <f>F888/Q888</f>
        <v>29.285714285714285</v>
      </c>
      <c r="U888" t="s">
        <v>8323</v>
      </c>
      <c r="V888" t="s">
        <v>8327</v>
      </c>
    </row>
    <row r="889" spans="1:22" ht="43.2">
      <c r="A889" s="5">
        <f t="shared" si="52"/>
        <v>0</v>
      </c>
      <c r="B889">
        <v>887</v>
      </c>
      <c r="C889" s="3" t="s">
        <v>888</v>
      </c>
      <c r="D889" s="3" t="s">
        <v>4997</v>
      </c>
      <c r="E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 s="22">
        <f t="shared" si="53"/>
        <v>42628.662187499998</v>
      </c>
      <c r="L889">
        <v>1335567655</v>
      </c>
      <c r="M889" s="22">
        <f t="shared" si="54"/>
        <v>42603.662187499998</v>
      </c>
      <c r="N889" s="22" t="s">
        <v>9075</v>
      </c>
      <c r="O889" s="24">
        <f t="shared" si="55"/>
        <v>2016</v>
      </c>
      <c r="P889" t="b">
        <v>0</v>
      </c>
      <c r="Q889">
        <v>0</v>
      </c>
      <c r="R889" t="b">
        <v>0</v>
      </c>
      <c r="S889" t="s">
        <v>8279</v>
      </c>
      <c r="T889" s="7" t="e">
        <f>F889/Q889</f>
        <v>#DIV/0!</v>
      </c>
      <c r="U889" t="s">
        <v>8323</v>
      </c>
      <c r="V889" t="s">
        <v>8327</v>
      </c>
    </row>
    <row r="890" spans="1:22" ht="57.6">
      <c r="A890" s="5">
        <f t="shared" si="52"/>
        <v>7.1999999999999995E-2</v>
      </c>
      <c r="B890">
        <v>888</v>
      </c>
      <c r="C890" s="3" t="s">
        <v>889</v>
      </c>
      <c r="D890" s="3" t="s">
        <v>4998</v>
      </c>
      <c r="E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 s="22">
        <f t="shared" si="53"/>
        <v>41056.75063657407</v>
      </c>
      <c r="L890">
        <v>1311789885</v>
      </c>
      <c r="M890" s="22">
        <f t="shared" si="54"/>
        <v>41026.75063657407</v>
      </c>
      <c r="N890" s="22" t="s">
        <v>9076</v>
      </c>
      <c r="O890" s="24">
        <f t="shared" si="55"/>
        <v>2012</v>
      </c>
      <c r="P890" t="b">
        <v>0</v>
      </c>
      <c r="Q890">
        <v>4</v>
      </c>
      <c r="R890" t="b">
        <v>0</v>
      </c>
      <c r="S890" t="s">
        <v>8279</v>
      </c>
      <c r="T890" s="7">
        <f>F890/Q890</f>
        <v>18</v>
      </c>
      <c r="U890" t="s">
        <v>8323</v>
      </c>
      <c r="V890" t="s">
        <v>8327</v>
      </c>
    </row>
    <row r="891" spans="1:22" ht="43.2">
      <c r="A891" s="5">
        <f t="shared" si="52"/>
        <v>9.4412800000000005E-2</v>
      </c>
      <c r="B891">
        <v>889</v>
      </c>
      <c r="C891" s="3" t="s">
        <v>890</v>
      </c>
      <c r="D891" s="3" t="s">
        <v>4999</v>
      </c>
      <c r="E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 s="22">
        <f t="shared" si="53"/>
        <v>40787.041666666664</v>
      </c>
      <c r="L891">
        <v>1409942943</v>
      </c>
      <c r="M891" s="22">
        <f t="shared" si="54"/>
        <v>40751.544965277775</v>
      </c>
      <c r="N891" s="22" t="s">
        <v>9077</v>
      </c>
      <c r="O891" s="24">
        <f t="shared" si="55"/>
        <v>2011</v>
      </c>
      <c r="P891" t="b">
        <v>0</v>
      </c>
      <c r="Q891">
        <v>32</v>
      </c>
      <c r="R891" t="b">
        <v>0</v>
      </c>
      <c r="S891" t="s">
        <v>8279</v>
      </c>
      <c r="T891" s="7">
        <f>F891/Q891</f>
        <v>73.760000000000005</v>
      </c>
      <c r="U891" t="s">
        <v>8323</v>
      </c>
      <c r="V891" t="s">
        <v>8327</v>
      </c>
    </row>
    <row r="892" spans="1:22" ht="57.6">
      <c r="A892" s="5">
        <f t="shared" si="52"/>
        <v>4.1666666666666664E-2</v>
      </c>
      <c r="B892">
        <v>890</v>
      </c>
      <c r="C892" s="3" t="s">
        <v>891</v>
      </c>
      <c r="D892" s="3" t="s">
        <v>5000</v>
      </c>
      <c r="E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 s="22">
        <f t="shared" si="53"/>
        <v>41917.575729166667</v>
      </c>
      <c r="L892">
        <v>1382460379</v>
      </c>
      <c r="M892" s="22">
        <f t="shared" si="54"/>
        <v>41887.575729166667</v>
      </c>
      <c r="N892" s="22" t="s">
        <v>8409</v>
      </c>
      <c r="O892" s="24">
        <f t="shared" si="55"/>
        <v>2014</v>
      </c>
      <c r="P892" t="b">
        <v>0</v>
      </c>
      <c r="Q892">
        <v>4</v>
      </c>
      <c r="R892" t="b">
        <v>0</v>
      </c>
      <c r="S892" t="s">
        <v>8279</v>
      </c>
      <c r="T892" s="7">
        <f>F892/Q892</f>
        <v>31.25</v>
      </c>
      <c r="U892" t="s">
        <v>8323</v>
      </c>
      <c r="V892" t="s">
        <v>8327</v>
      </c>
    </row>
    <row r="893" spans="1:22" ht="43.2">
      <c r="A893" s="5">
        <f t="shared" si="52"/>
        <v>3.2500000000000001E-2</v>
      </c>
      <c r="B893">
        <v>891</v>
      </c>
      <c r="C893" s="3" t="s">
        <v>892</v>
      </c>
      <c r="D893" s="3" t="s">
        <v>5001</v>
      </c>
      <c r="E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 s="22">
        <f t="shared" si="53"/>
        <v>41599.532164351847</v>
      </c>
      <c r="L893">
        <v>1405989930</v>
      </c>
      <c r="M893" s="22">
        <f t="shared" si="54"/>
        <v>41569.490497685183</v>
      </c>
      <c r="N893" s="22" t="s">
        <v>9078</v>
      </c>
      <c r="O893" s="24">
        <f t="shared" si="55"/>
        <v>2013</v>
      </c>
      <c r="P893" t="b">
        <v>0</v>
      </c>
      <c r="Q893">
        <v>9</v>
      </c>
      <c r="R893" t="b">
        <v>0</v>
      </c>
      <c r="S893" t="s">
        <v>8279</v>
      </c>
      <c r="T893" s="7">
        <f>F893/Q893</f>
        <v>28.888888888888889</v>
      </c>
      <c r="U893" t="s">
        <v>8323</v>
      </c>
      <c r="V893" t="s">
        <v>8327</v>
      </c>
    </row>
    <row r="894" spans="1:22" ht="43.2">
      <c r="A894" s="5">
        <f t="shared" si="52"/>
        <v>0.40749999999999997</v>
      </c>
      <c r="B894">
        <v>892</v>
      </c>
      <c r="C894" s="3" t="s">
        <v>893</v>
      </c>
      <c r="D894" s="3" t="s">
        <v>5002</v>
      </c>
      <c r="E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 s="22">
        <f t="shared" si="53"/>
        <v>41871.823263888888</v>
      </c>
      <c r="L894">
        <v>1273121283</v>
      </c>
      <c r="M894" s="22">
        <f t="shared" si="54"/>
        <v>41841.823263888888</v>
      </c>
      <c r="N894" s="22" t="s">
        <v>8402</v>
      </c>
      <c r="O894" s="24">
        <f t="shared" si="55"/>
        <v>2014</v>
      </c>
      <c r="P894" t="b">
        <v>0</v>
      </c>
      <c r="Q894">
        <v>17</v>
      </c>
      <c r="R894" t="b">
        <v>0</v>
      </c>
      <c r="S894" t="s">
        <v>8279</v>
      </c>
      <c r="T894" s="7">
        <f>F894/Q894</f>
        <v>143.8235294117647</v>
      </c>
      <c r="U894" t="s">
        <v>8323</v>
      </c>
      <c r="V894" t="s">
        <v>8327</v>
      </c>
    </row>
    <row r="895" spans="1:22" ht="43.2">
      <c r="A895" s="5">
        <f t="shared" si="52"/>
        <v>0.1</v>
      </c>
      <c r="B895">
        <v>893</v>
      </c>
      <c r="C895" s="3" t="s">
        <v>894</v>
      </c>
      <c r="D895" s="3" t="s">
        <v>5003</v>
      </c>
      <c r="E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 s="22">
        <f t="shared" si="53"/>
        <v>40390.958333333328</v>
      </c>
      <c r="L895">
        <v>1425331963</v>
      </c>
      <c r="M895" s="22">
        <f t="shared" si="54"/>
        <v>40303.991701388884</v>
      </c>
      <c r="N895" s="22" t="s">
        <v>9079</v>
      </c>
      <c r="O895" s="24">
        <f t="shared" si="55"/>
        <v>2010</v>
      </c>
      <c r="P895" t="b">
        <v>0</v>
      </c>
      <c r="Q895">
        <v>5</v>
      </c>
      <c r="R895" t="b">
        <v>0</v>
      </c>
      <c r="S895" t="s">
        <v>8279</v>
      </c>
      <c r="T895" s="7">
        <f>F895/Q895</f>
        <v>40</v>
      </c>
      <c r="U895" t="s">
        <v>8323</v>
      </c>
      <c r="V895" t="s">
        <v>8327</v>
      </c>
    </row>
    <row r="896" spans="1:22" ht="43.2">
      <c r="A896" s="5">
        <f t="shared" si="52"/>
        <v>0.39169999999999999</v>
      </c>
      <c r="B896">
        <v>894</v>
      </c>
      <c r="C896" s="3" t="s">
        <v>895</v>
      </c>
      <c r="D896" s="3" t="s">
        <v>5004</v>
      </c>
      <c r="E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 s="22">
        <f t="shared" si="53"/>
        <v>42095.647719907407</v>
      </c>
      <c r="L896">
        <v>1462577610</v>
      </c>
      <c r="M896" s="22">
        <f t="shared" si="54"/>
        <v>42065.689386574071</v>
      </c>
      <c r="N896" s="22" t="s">
        <v>8787</v>
      </c>
      <c r="O896" s="24">
        <f t="shared" si="55"/>
        <v>2015</v>
      </c>
      <c r="P896" t="b">
        <v>0</v>
      </c>
      <c r="Q896">
        <v>53</v>
      </c>
      <c r="R896" t="b">
        <v>0</v>
      </c>
      <c r="S896" t="s">
        <v>8279</v>
      </c>
      <c r="T896" s="7">
        <f>F896/Q896</f>
        <v>147.81132075471697</v>
      </c>
      <c r="U896" t="s">
        <v>8323</v>
      </c>
      <c r="V896" t="s">
        <v>8327</v>
      </c>
    </row>
    <row r="897" spans="1:22" ht="43.2">
      <c r="A897" s="5">
        <f t="shared" si="52"/>
        <v>2.4375000000000001E-2</v>
      </c>
      <c r="B897">
        <v>895</v>
      </c>
      <c r="C897" s="3" t="s">
        <v>896</v>
      </c>
      <c r="D897" s="3" t="s">
        <v>5005</v>
      </c>
      <c r="E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 s="22">
        <f t="shared" si="53"/>
        <v>42526.773263888885</v>
      </c>
      <c r="L897">
        <v>1284087829</v>
      </c>
      <c r="M897" s="22">
        <f t="shared" si="54"/>
        <v>42496.773263888885</v>
      </c>
      <c r="N897" s="22" t="s">
        <v>8422</v>
      </c>
      <c r="O897" s="24">
        <f t="shared" si="55"/>
        <v>2016</v>
      </c>
      <c r="P897" t="b">
        <v>0</v>
      </c>
      <c r="Q897">
        <v>7</v>
      </c>
      <c r="R897" t="b">
        <v>0</v>
      </c>
      <c r="S897" t="s">
        <v>8279</v>
      </c>
      <c r="T897" s="7">
        <f>F897/Q897</f>
        <v>27.857142857142858</v>
      </c>
      <c r="U897" t="s">
        <v>8323</v>
      </c>
      <c r="V897" t="s">
        <v>8327</v>
      </c>
    </row>
    <row r="898" spans="1:22" ht="43.2">
      <c r="A898" s="5">
        <f t="shared" si="52"/>
        <v>0.4</v>
      </c>
      <c r="B898">
        <v>896</v>
      </c>
      <c r="C898" s="3" t="s">
        <v>897</v>
      </c>
      <c r="D898" s="3" t="s">
        <v>5006</v>
      </c>
      <c r="E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 s="22">
        <f t="shared" si="53"/>
        <v>40475.919317129628</v>
      </c>
      <c r="L898">
        <v>1438549026</v>
      </c>
      <c r="M898" s="22">
        <f t="shared" si="54"/>
        <v>40430.919317129628</v>
      </c>
      <c r="N898" s="22" t="s">
        <v>8591</v>
      </c>
      <c r="O898" s="24">
        <f t="shared" si="55"/>
        <v>2010</v>
      </c>
      <c r="P898" t="b">
        <v>0</v>
      </c>
      <c r="Q898">
        <v>72</v>
      </c>
      <c r="R898" t="b">
        <v>0</v>
      </c>
      <c r="S898" t="s">
        <v>8279</v>
      </c>
      <c r="T898" s="7">
        <f>F898/Q898</f>
        <v>44.444444444444443</v>
      </c>
      <c r="U898" t="s">
        <v>8323</v>
      </c>
      <c r="V898" t="s">
        <v>8327</v>
      </c>
    </row>
    <row r="899" spans="1:22" ht="43.2">
      <c r="A899" s="5">
        <f t="shared" ref="A899:A962" si="56">F899/E899</f>
        <v>0</v>
      </c>
      <c r="B899">
        <v>897</v>
      </c>
      <c r="C899" s="3" t="s">
        <v>898</v>
      </c>
      <c r="D899" s="3" t="s">
        <v>5007</v>
      </c>
      <c r="E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 s="22">
        <f t="shared" ref="K899:K962" si="57">(J898/86400)+25569+(-5/24)</f>
        <v>42243.958333333336</v>
      </c>
      <c r="L899">
        <v>1351528308</v>
      </c>
      <c r="M899" s="22">
        <f t="shared" ref="M899:M962" si="58">(L898/86400)+25569+(-5/24)</f>
        <v>42218.66465277777</v>
      </c>
      <c r="N899" s="22" t="s">
        <v>9080</v>
      </c>
      <c r="O899" s="24">
        <f t="shared" si="55"/>
        <v>2015</v>
      </c>
      <c r="P899" t="b">
        <v>0</v>
      </c>
      <c r="Q899">
        <v>0</v>
      </c>
      <c r="R899" t="b">
        <v>0</v>
      </c>
      <c r="S899" t="s">
        <v>8279</v>
      </c>
      <c r="T899" s="7" t="e">
        <f>F899/Q899</f>
        <v>#DIV/0!</v>
      </c>
      <c r="U899" t="s">
        <v>8323</v>
      </c>
      <c r="V899" t="s">
        <v>8327</v>
      </c>
    </row>
    <row r="900" spans="1:22" ht="43.2">
      <c r="A900" s="5">
        <f t="shared" si="56"/>
        <v>2.8000000000000001E-2</v>
      </c>
      <c r="B900">
        <v>898</v>
      </c>
      <c r="C900" s="3" t="s">
        <v>899</v>
      </c>
      <c r="D900" s="3" t="s">
        <v>5008</v>
      </c>
      <c r="E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 s="22">
        <f t="shared" si="57"/>
        <v>41241.52208333333</v>
      </c>
      <c r="L900">
        <v>1322763110</v>
      </c>
      <c r="M900" s="22">
        <f t="shared" si="58"/>
        <v>41211.480416666665</v>
      </c>
      <c r="N900" s="22" t="s">
        <v>9081</v>
      </c>
      <c r="O900" s="24">
        <f t="shared" ref="O900:O963" si="59">YEAR(N900)</f>
        <v>2012</v>
      </c>
      <c r="P900" t="b">
        <v>0</v>
      </c>
      <c r="Q900">
        <v>2</v>
      </c>
      <c r="R900" t="b">
        <v>0</v>
      </c>
      <c r="S900" t="s">
        <v>8279</v>
      </c>
      <c r="T900" s="7">
        <f>F900/Q900</f>
        <v>35</v>
      </c>
      <c r="U900" t="s">
        <v>8323</v>
      </c>
      <c r="V900" t="s">
        <v>8327</v>
      </c>
    </row>
    <row r="901" spans="1:22" ht="43.2">
      <c r="A901" s="5">
        <f t="shared" si="56"/>
        <v>0.37333333333333335</v>
      </c>
      <c r="B901">
        <v>899</v>
      </c>
      <c r="C901" s="3" t="s">
        <v>900</v>
      </c>
      <c r="D901" s="3" t="s">
        <v>5009</v>
      </c>
      <c r="E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 s="22">
        <f t="shared" si="57"/>
        <v>40923.549884259257</v>
      </c>
      <c r="L901">
        <v>1302661362</v>
      </c>
      <c r="M901" s="22">
        <f t="shared" si="58"/>
        <v>40878.549884259257</v>
      </c>
      <c r="N901" s="22" t="s">
        <v>9082</v>
      </c>
      <c r="O901" s="24">
        <f t="shared" si="59"/>
        <v>2011</v>
      </c>
      <c r="P901" t="b">
        <v>0</v>
      </c>
      <c r="Q901">
        <v>8</v>
      </c>
      <c r="R901" t="b">
        <v>0</v>
      </c>
      <c r="S901" t="s">
        <v>8279</v>
      </c>
      <c r="T901" s="7">
        <f>F901/Q901</f>
        <v>35</v>
      </c>
      <c r="U901" t="s">
        <v>8323</v>
      </c>
      <c r="V901" t="s">
        <v>8327</v>
      </c>
    </row>
    <row r="902" spans="1:22" ht="28.8">
      <c r="A902" s="5">
        <f t="shared" si="56"/>
        <v>4.1999999999999997E-3</v>
      </c>
      <c r="B902">
        <v>900</v>
      </c>
      <c r="C902" s="3" t="s">
        <v>901</v>
      </c>
      <c r="D902" s="3" t="s">
        <v>5010</v>
      </c>
      <c r="E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 s="22">
        <f t="shared" si="57"/>
        <v>40690.890763888885</v>
      </c>
      <c r="L902">
        <v>1456777402</v>
      </c>
      <c r="M902" s="22">
        <f t="shared" si="58"/>
        <v>40645.890763888885</v>
      </c>
      <c r="N902" s="22" t="s">
        <v>9083</v>
      </c>
      <c r="O902" s="24">
        <f t="shared" si="59"/>
        <v>2011</v>
      </c>
      <c r="P902" t="b">
        <v>0</v>
      </c>
      <c r="Q902">
        <v>2</v>
      </c>
      <c r="R902" t="b">
        <v>0</v>
      </c>
      <c r="S902" t="s">
        <v>8278</v>
      </c>
      <c r="T902" s="7">
        <f>F902/Q902</f>
        <v>10.5</v>
      </c>
      <c r="U902" t="s">
        <v>8323</v>
      </c>
      <c r="V902" t="s">
        <v>8326</v>
      </c>
    </row>
    <row r="903" spans="1:22" ht="57.6">
      <c r="A903" s="5">
        <f t="shared" si="56"/>
        <v>0</v>
      </c>
      <c r="B903">
        <v>901</v>
      </c>
      <c r="C903" s="3" t="s">
        <v>902</v>
      </c>
      <c r="D903" s="3" t="s">
        <v>5011</v>
      </c>
      <c r="E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 s="22">
        <f t="shared" si="57"/>
        <v>42459.599560185183</v>
      </c>
      <c r="L903">
        <v>1272050914</v>
      </c>
      <c r="M903" s="22">
        <f t="shared" si="58"/>
        <v>42429.641226851854</v>
      </c>
      <c r="N903" s="22" t="s">
        <v>8569</v>
      </c>
      <c r="O903" s="24">
        <f t="shared" si="59"/>
        <v>2016</v>
      </c>
      <c r="P903" t="b">
        <v>0</v>
      </c>
      <c r="Q903">
        <v>0</v>
      </c>
      <c r="R903" t="b">
        <v>0</v>
      </c>
      <c r="S903" t="s">
        <v>8278</v>
      </c>
      <c r="T903" s="7" t="e">
        <f>F903/Q903</f>
        <v>#DIV/0!</v>
      </c>
      <c r="U903" t="s">
        <v>8323</v>
      </c>
      <c r="V903" t="s">
        <v>8326</v>
      </c>
    </row>
    <row r="904" spans="1:22" ht="57.6">
      <c r="A904" s="5">
        <f t="shared" si="56"/>
        <v>3.0000000000000001E-3</v>
      </c>
      <c r="B904">
        <v>902</v>
      </c>
      <c r="C904" s="3" t="s">
        <v>903</v>
      </c>
      <c r="D904" s="3" t="s">
        <v>5012</v>
      </c>
      <c r="E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 s="22">
        <f t="shared" si="57"/>
        <v>40337.59097222222</v>
      </c>
      <c r="L904">
        <v>1404947422</v>
      </c>
      <c r="M904" s="22">
        <f t="shared" si="58"/>
        <v>40291.603171296294</v>
      </c>
      <c r="N904" s="22" t="s">
        <v>9084</v>
      </c>
      <c r="O904" s="24">
        <f t="shared" si="59"/>
        <v>2010</v>
      </c>
      <c r="P904" t="b">
        <v>0</v>
      </c>
      <c r="Q904">
        <v>3</v>
      </c>
      <c r="R904" t="b">
        <v>0</v>
      </c>
      <c r="S904" t="s">
        <v>8278</v>
      </c>
      <c r="T904" s="7">
        <f>F904/Q904</f>
        <v>30</v>
      </c>
      <c r="U904" t="s">
        <v>8323</v>
      </c>
      <c r="V904" t="s">
        <v>8326</v>
      </c>
    </row>
    <row r="905" spans="1:22" ht="43.2">
      <c r="A905" s="5">
        <f t="shared" si="56"/>
        <v>3.2000000000000001E-2</v>
      </c>
      <c r="B905">
        <v>903</v>
      </c>
      <c r="C905" s="3" t="s">
        <v>904</v>
      </c>
      <c r="D905" s="3" t="s">
        <v>5013</v>
      </c>
      <c r="E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 s="22">
        <f t="shared" si="57"/>
        <v>41881.4375</v>
      </c>
      <c r="L905">
        <v>1346180780</v>
      </c>
      <c r="M905" s="22">
        <f t="shared" si="58"/>
        <v>41829.757199074069</v>
      </c>
      <c r="N905" s="22" t="s">
        <v>8969</v>
      </c>
      <c r="O905" s="24">
        <f t="shared" si="59"/>
        <v>2014</v>
      </c>
      <c r="P905" t="b">
        <v>0</v>
      </c>
      <c r="Q905">
        <v>4</v>
      </c>
      <c r="R905" t="b">
        <v>0</v>
      </c>
      <c r="S905" t="s">
        <v>8278</v>
      </c>
      <c r="T905" s="7">
        <f>F905/Q905</f>
        <v>40</v>
      </c>
      <c r="U905" t="s">
        <v>8323</v>
      </c>
      <c r="V905" t="s">
        <v>8326</v>
      </c>
    </row>
    <row r="906" spans="1:22" ht="43.2">
      <c r="A906" s="5">
        <f t="shared" si="56"/>
        <v>3.0200000000000001E-3</v>
      </c>
      <c r="B906">
        <v>904</v>
      </c>
      <c r="C906" s="3" t="s">
        <v>905</v>
      </c>
      <c r="D906" s="3" t="s">
        <v>5014</v>
      </c>
      <c r="E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 s="22">
        <f t="shared" si="57"/>
        <v>41174.892361111109</v>
      </c>
      <c r="L906">
        <v>1449194137</v>
      </c>
      <c r="M906" s="22">
        <f t="shared" si="58"/>
        <v>41149.587731481479</v>
      </c>
      <c r="N906" s="22" t="s">
        <v>8606</v>
      </c>
      <c r="O906" s="24">
        <f t="shared" si="59"/>
        <v>2012</v>
      </c>
      <c r="P906" t="b">
        <v>0</v>
      </c>
      <c r="Q906">
        <v>3</v>
      </c>
      <c r="R906" t="b">
        <v>0</v>
      </c>
      <c r="S906" t="s">
        <v>8278</v>
      </c>
      <c r="T906" s="7">
        <f>F906/Q906</f>
        <v>50.333333333333336</v>
      </c>
      <c r="U906" t="s">
        <v>8323</v>
      </c>
      <c r="V906" t="s">
        <v>8326</v>
      </c>
    </row>
    <row r="907" spans="1:22" ht="43.2">
      <c r="A907" s="5">
        <f t="shared" si="56"/>
        <v>3.0153846153846153E-2</v>
      </c>
      <c r="B907">
        <v>905</v>
      </c>
      <c r="C907" s="3" t="s">
        <v>906</v>
      </c>
      <c r="D907" s="3" t="s">
        <v>5015</v>
      </c>
      <c r="E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 s="22">
        <f t="shared" si="57"/>
        <v>42371.87195601852</v>
      </c>
      <c r="L907">
        <v>1290663926</v>
      </c>
      <c r="M907" s="22">
        <f t="shared" si="58"/>
        <v>42341.87195601852</v>
      </c>
      <c r="N907" s="22" t="s">
        <v>8578</v>
      </c>
      <c r="O907" s="24">
        <f t="shared" si="59"/>
        <v>2015</v>
      </c>
      <c r="P907" t="b">
        <v>0</v>
      </c>
      <c r="Q907">
        <v>6</v>
      </c>
      <c r="R907" t="b">
        <v>0</v>
      </c>
      <c r="S907" t="s">
        <v>8278</v>
      </c>
      <c r="T907" s="7">
        <f>F907/Q907</f>
        <v>32.666666666666664</v>
      </c>
      <c r="U907" t="s">
        <v>8323</v>
      </c>
      <c r="V907" t="s">
        <v>8326</v>
      </c>
    </row>
    <row r="908" spans="1:22" ht="28.8">
      <c r="A908" s="5">
        <f t="shared" si="56"/>
        <v>0</v>
      </c>
      <c r="B908">
        <v>906</v>
      </c>
      <c r="C908" s="3" t="s">
        <v>907</v>
      </c>
      <c r="D908" s="3" t="s">
        <v>5016</v>
      </c>
      <c r="E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 s="22">
        <f t="shared" si="57"/>
        <v>40567.031550925924</v>
      </c>
      <c r="L908">
        <v>1392093190</v>
      </c>
      <c r="M908" s="22">
        <f t="shared" si="58"/>
        <v>40507.031550925924</v>
      </c>
      <c r="N908" s="22" t="s">
        <v>9085</v>
      </c>
      <c r="O908" s="24">
        <f t="shared" si="59"/>
        <v>2010</v>
      </c>
      <c r="P908" t="b">
        <v>0</v>
      </c>
      <c r="Q908">
        <v>0</v>
      </c>
      <c r="R908" t="b">
        <v>0</v>
      </c>
      <c r="S908" t="s">
        <v>8278</v>
      </c>
      <c r="T908" s="7" t="e">
        <f>F908/Q908</f>
        <v>#DIV/0!</v>
      </c>
      <c r="U908" t="s">
        <v>8323</v>
      </c>
      <c r="V908" t="s">
        <v>8326</v>
      </c>
    </row>
    <row r="909" spans="1:22" ht="28.8">
      <c r="A909" s="5">
        <f t="shared" si="56"/>
        <v>0</v>
      </c>
      <c r="B909">
        <v>907</v>
      </c>
      <c r="C909" s="3" t="s">
        <v>908</v>
      </c>
      <c r="D909" s="3" t="s">
        <v>5017</v>
      </c>
      <c r="E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 s="22">
        <f t="shared" si="57"/>
        <v>41710.939699074072</v>
      </c>
      <c r="L909">
        <v>1313123823</v>
      </c>
      <c r="M909" s="22">
        <f t="shared" si="58"/>
        <v>41680.981365740736</v>
      </c>
      <c r="N909" s="22" t="s">
        <v>9086</v>
      </c>
      <c r="O909" s="24">
        <f t="shared" si="59"/>
        <v>2014</v>
      </c>
      <c r="P909" t="b">
        <v>0</v>
      </c>
      <c r="Q909">
        <v>0</v>
      </c>
      <c r="R909" t="b">
        <v>0</v>
      </c>
      <c r="S909" t="s">
        <v>8278</v>
      </c>
      <c r="T909" s="7" t="e">
        <f>F909/Q909</f>
        <v>#DIV/0!</v>
      </c>
      <c r="U909" t="s">
        <v>8323</v>
      </c>
      <c r="V909" t="s">
        <v>8326</v>
      </c>
    </row>
    <row r="910" spans="1:22" ht="43.2">
      <c r="A910" s="5">
        <f t="shared" si="56"/>
        <v>0</v>
      </c>
      <c r="B910">
        <v>908</v>
      </c>
      <c r="C910" s="3" t="s">
        <v>909</v>
      </c>
      <c r="D910" s="3" t="s">
        <v>5018</v>
      </c>
      <c r="E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 s="22">
        <f t="shared" si="57"/>
        <v>40796.9840625</v>
      </c>
      <c r="L910">
        <v>1276283655</v>
      </c>
      <c r="M910" s="22">
        <f t="shared" si="58"/>
        <v>40766.9840625</v>
      </c>
      <c r="N910" s="22" t="s">
        <v>9087</v>
      </c>
      <c r="O910" s="24">
        <f t="shared" si="59"/>
        <v>2011</v>
      </c>
      <c r="P910" t="b">
        <v>0</v>
      </c>
      <c r="Q910">
        <v>0</v>
      </c>
      <c r="R910" t="b">
        <v>0</v>
      </c>
      <c r="S910" t="s">
        <v>8278</v>
      </c>
      <c r="T910" s="7" t="e">
        <f>F910/Q910</f>
        <v>#DIV/0!</v>
      </c>
      <c r="U910" t="s">
        <v>8323</v>
      </c>
      <c r="V910" t="s">
        <v>8326</v>
      </c>
    </row>
    <row r="911" spans="1:22" ht="57.6">
      <c r="A911" s="5">
        <f t="shared" si="56"/>
        <v>3.2500000000000001E-2</v>
      </c>
      <c r="B911">
        <v>909</v>
      </c>
      <c r="C911" s="3" t="s">
        <v>910</v>
      </c>
      <c r="D911" s="3" t="s">
        <v>5019</v>
      </c>
      <c r="E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 s="22">
        <f t="shared" si="57"/>
        <v>40385.999305555553</v>
      </c>
      <c r="L911">
        <v>1340296440</v>
      </c>
      <c r="M911" s="22">
        <f t="shared" si="58"/>
        <v>40340.593229166661</v>
      </c>
      <c r="N911" s="22" t="s">
        <v>9088</v>
      </c>
      <c r="O911" s="24">
        <f t="shared" si="59"/>
        <v>2010</v>
      </c>
      <c r="P911" t="b">
        <v>0</v>
      </c>
      <c r="Q911">
        <v>8</v>
      </c>
      <c r="R911" t="b">
        <v>0</v>
      </c>
      <c r="S911" t="s">
        <v>8278</v>
      </c>
      <c r="T911" s="7">
        <f>F911/Q911</f>
        <v>65</v>
      </c>
      <c r="U911" t="s">
        <v>8323</v>
      </c>
      <c r="V911" t="s">
        <v>8326</v>
      </c>
    </row>
    <row r="912" spans="1:22" ht="43.2">
      <c r="A912" s="5">
        <f t="shared" si="56"/>
        <v>0.22363636363636363</v>
      </c>
      <c r="B912">
        <v>910</v>
      </c>
      <c r="C912" s="3" t="s">
        <v>911</v>
      </c>
      <c r="D912" s="3" t="s">
        <v>5020</v>
      </c>
      <c r="E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 s="22">
        <f t="shared" si="57"/>
        <v>41112.958333333328</v>
      </c>
      <c r="L912">
        <v>1483362319</v>
      </c>
      <c r="M912" s="22">
        <f t="shared" si="58"/>
        <v>41081.481944444444</v>
      </c>
      <c r="N912" s="22" t="s">
        <v>9089</v>
      </c>
      <c r="O912" s="24">
        <f t="shared" si="59"/>
        <v>2012</v>
      </c>
      <c r="P912" t="b">
        <v>0</v>
      </c>
      <c r="Q912">
        <v>5</v>
      </c>
      <c r="R912" t="b">
        <v>0</v>
      </c>
      <c r="S912" t="s">
        <v>8278</v>
      </c>
      <c r="T912" s="7">
        <f>F912/Q912</f>
        <v>24.6</v>
      </c>
      <c r="U912" t="s">
        <v>8323</v>
      </c>
      <c r="V912" t="s">
        <v>8326</v>
      </c>
    </row>
    <row r="913" spans="1:22" ht="43.2">
      <c r="A913" s="5">
        <f t="shared" si="56"/>
        <v>0</v>
      </c>
      <c r="B913">
        <v>911</v>
      </c>
      <c r="C913" s="3" t="s">
        <v>912</v>
      </c>
      <c r="D913" s="3" t="s">
        <v>5021</v>
      </c>
      <c r="E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 s="22">
        <f t="shared" si="57"/>
        <v>42797.337025462963</v>
      </c>
      <c r="L913">
        <v>1388707645</v>
      </c>
      <c r="M913" s="22">
        <f t="shared" si="58"/>
        <v>42737.337025462963</v>
      </c>
      <c r="N913" s="22" t="s">
        <v>8942</v>
      </c>
      <c r="O913" s="24">
        <f t="shared" si="59"/>
        <v>2017</v>
      </c>
      <c r="P913" t="b">
        <v>0</v>
      </c>
      <c r="Q913">
        <v>0</v>
      </c>
      <c r="R913" t="b">
        <v>0</v>
      </c>
      <c r="S913" t="s">
        <v>8278</v>
      </c>
      <c r="T913" s="7" t="e">
        <f>F913/Q913</f>
        <v>#DIV/0!</v>
      </c>
      <c r="U913" t="s">
        <v>8323</v>
      </c>
      <c r="V913" t="s">
        <v>8326</v>
      </c>
    </row>
    <row r="914" spans="1:22" ht="43.2">
      <c r="A914" s="5">
        <f t="shared" si="56"/>
        <v>8.5714285714285719E-3</v>
      </c>
      <c r="B914">
        <v>912</v>
      </c>
      <c r="C914" s="3" t="s">
        <v>913</v>
      </c>
      <c r="D914" s="3" t="s">
        <v>5022</v>
      </c>
      <c r="E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 s="22">
        <f t="shared" si="57"/>
        <v>41662.796817129631</v>
      </c>
      <c r="L914">
        <v>1350009447</v>
      </c>
      <c r="M914" s="22">
        <f t="shared" si="58"/>
        <v>41641.796817129631</v>
      </c>
      <c r="N914" s="22" t="s">
        <v>9090</v>
      </c>
      <c r="O914" s="24">
        <f t="shared" si="59"/>
        <v>2014</v>
      </c>
      <c r="P914" t="b">
        <v>0</v>
      </c>
      <c r="Q914">
        <v>2</v>
      </c>
      <c r="R914" t="b">
        <v>0</v>
      </c>
      <c r="S914" t="s">
        <v>8278</v>
      </c>
      <c r="T914" s="7">
        <f>F914/Q914</f>
        <v>15</v>
      </c>
      <c r="U914" t="s">
        <v>8323</v>
      </c>
      <c r="V914" t="s">
        <v>8326</v>
      </c>
    </row>
    <row r="915" spans="1:22" ht="43.2">
      <c r="A915" s="5">
        <f t="shared" si="56"/>
        <v>6.6066666666666662E-2</v>
      </c>
      <c r="B915">
        <v>913</v>
      </c>
      <c r="C915" s="3" t="s">
        <v>914</v>
      </c>
      <c r="D915" s="3" t="s">
        <v>5023</v>
      </c>
      <c r="E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 s="22">
        <f t="shared" si="57"/>
        <v>41253.942673611113</v>
      </c>
      <c r="L915">
        <v>1333596019</v>
      </c>
      <c r="M915" s="22">
        <f t="shared" si="58"/>
        <v>41193.901006944441</v>
      </c>
      <c r="N915" s="22" t="s">
        <v>9091</v>
      </c>
      <c r="O915" s="24">
        <f t="shared" si="59"/>
        <v>2012</v>
      </c>
      <c r="P915" t="b">
        <v>0</v>
      </c>
      <c r="Q915">
        <v>24</v>
      </c>
      <c r="R915" t="b">
        <v>0</v>
      </c>
      <c r="S915" t="s">
        <v>8278</v>
      </c>
      <c r="T915" s="7">
        <f>F915/Q915</f>
        <v>82.583333333333329</v>
      </c>
      <c r="U915" t="s">
        <v>8323</v>
      </c>
      <c r="V915" t="s">
        <v>8326</v>
      </c>
    </row>
    <row r="916" spans="1:22" ht="43.2">
      <c r="A916" s="5">
        <f t="shared" si="56"/>
        <v>0</v>
      </c>
      <c r="B916">
        <v>914</v>
      </c>
      <c r="C916" s="3" t="s">
        <v>915</v>
      </c>
      <c r="D916" s="3" t="s">
        <v>5024</v>
      </c>
      <c r="E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 s="22">
        <f t="shared" si="57"/>
        <v>41033.930775462963</v>
      </c>
      <c r="L916">
        <v>1343326747</v>
      </c>
      <c r="M916" s="22">
        <f t="shared" si="58"/>
        <v>41003.930775462963</v>
      </c>
      <c r="N916" s="22" t="s">
        <v>9092</v>
      </c>
      <c r="O916" s="24">
        <f t="shared" si="59"/>
        <v>2012</v>
      </c>
      <c r="P916" t="b">
        <v>0</v>
      </c>
      <c r="Q916">
        <v>0</v>
      </c>
      <c r="R916" t="b">
        <v>0</v>
      </c>
      <c r="S916" t="s">
        <v>8278</v>
      </c>
      <c r="T916" s="7" t="e">
        <f>F916/Q916</f>
        <v>#DIV/0!</v>
      </c>
      <c r="U916" t="s">
        <v>8323</v>
      </c>
      <c r="V916" t="s">
        <v>8326</v>
      </c>
    </row>
    <row r="917" spans="1:22" ht="43.2">
      <c r="A917" s="5">
        <f t="shared" si="56"/>
        <v>5.7692307692307696E-2</v>
      </c>
      <c r="B917">
        <v>915</v>
      </c>
      <c r="C917" s="3" t="s">
        <v>916</v>
      </c>
      <c r="D917" s="3" t="s">
        <v>5025</v>
      </c>
      <c r="E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 s="22">
        <f t="shared" si="57"/>
        <v>41146.554942129624</v>
      </c>
      <c r="L917">
        <v>1327853914</v>
      </c>
      <c r="M917" s="22">
        <f t="shared" si="58"/>
        <v>41116.554942129624</v>
      </c>
      <c r="N917" s="22" t="s">
        <v>8997</v>
      </c>
      <c r="O917" s="24">
        <f t="shared" si="59"/>
        <v>2012</v>
      </c>
      <c r="P917" t="b">
        <v>0</v>
      </c>
      <c r="Q917">
        <v>9</v>
      </c>
      <c r="R917" t="b">
        <v>0</v>
      </c>
      <c r="S917" t="s">
        <v>8278</v>
      </c>
      <c r="T917" s="7">
        <f>F917/Q917</f>
        <v>41.666666666666664</v>
      </c>
      <c r="U917" t="s">
        <v>8323</v>
      </c>
      <c r="V917" t="s">
        <v>8326</v>
      </c>
    </row>
    <row r="918" spans="1:22" ht="43.2">
      <c r="A918" s="5">
        <f t="shared" si="56"/>
        <v>0</v>
      </c>
      <c r="B918">
        <v>916</v>
      </c>
      <c r="C918" s="3" t="s">
        <v>917</v>
      </c>
      <c r="D918" s="3" t="s">
        <v>5026</v>
      </c>
      <c r="E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 s="22">
        <f t="shared" si="57"/>
        <v>40968.999305555553</v>
      </c>
      <c r="L918">
        <v>1284409734</v>
      </c>
      <c r="M918" s="22">
        <f t="shared" si="58"/>
        <v>40937.471226851849</v>
      </c>
      <c r="N918" s="22" t="s">
        <v>9093</v>
      </c>
      <c r="O918" s="24">
        <f t="shared" si="59"/>
        <v>2012</v>
      </c>
      <c r="P918" t="b">
        <v>0</v>
      </c>
      <c r="Q918">
        <v>0</v>
      </c>
      <c r="R918" t="b">
        <v>0</v>
      </c>
      <c r="S918" t="s">
        <v>8278</v>
      </c>
      <c r="T918" s="7" t="e">
        <f>F918/Q918</f>
        <v>#DIV/0!</v>
      </c>
      <c r="U918" t="s">
        <v>8323</v>
      </c>
      <c r="V918" t="s">
        <v>8326</v>
      </c>
    </row>
    <row r="919" spans="1:22" ht="43.2">
      <c r="A919" s="5">
        <f t="shared" si="56"/>
        <v>6.0000000000000001E-3</v>
      </c>
      <c r="B919">
        <v>917</v>
      </c>
      <c r="C919" s="3" t="s">
        <v>918</v>
      </c>
      <c r="D919" s="3" t="s">
        <v>5027</v>
      </c>
      <c r="E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 s="22">
        <f t="shared" si="57"/>
        <v>40473</v>
      </c>
      <c r="L919">
        <v>1402612730</v>
      </c>
      <c r="M919" s="22">
        <f t="shared" si="58"/>
        <v>40434.645069444443</v>
      </c>
      <c r="N919" s="22" t="s">
        <v>9094</v>
      </c>
      <c r="O919" s="24">
        <f t="shared" si="59"/>
        <v>2010</v>
      </c>
      <c r="P919" t="b">
        <v>0</v>
      </c>
      <c r="Q919">
        <v>1</v>
      </c>
      <c r="R919" t="b">
        <v>0</v>
      </c>
      <c r="S919" t="s">
        <v>8278</v>
      </c>
      <c r="T919" s="7">
        <f>F919/Q919</f>
        <v>30</v>
      </c>
      <c r="U919" t="s">
        <v>8323</v>
      </c>
      <c r="V919" t="s">
        <v>8326</v>
      </c>
    </row>
    <row r="920" spans="1:22" ht="57.6">
      <c r="A920" s="5">
        <f t="shared" si="56"/>
        <v>5.0256410256410255E-2</v>
      </c>
      <c r="B920">
        <v>918</v>
      </c>
      <c r="C920" s="3" t="s">
        <v>919</v>
      </c>
      <c r="D920" s="3" t="s">
        <v>5028</v>
      </c>
      <c r="E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 s="22">
        <f t="shared" si="57"/>
        <v>41833.895833333328</v>
      </c>
      <c r="L920">
        <v>1414879161</v>
      </c>
      <c r="M920" s="22">
        <f t="shared" si="58"/>
        <v>41802.735300925924</v>
      </c>
      <c r="N920" s="22" t="s">
        <v>8411</v>
      </c>
      <c r="O920" s="24">
        <f t="shared" si="59"/>
        <v>2014</v>
      </c>
      <c r="P920" t="b">
        <v>0</v>
      </c>
      <c r="Q920">
        <v>10</v>
      </c>
      <c r="R920" t="b">
        <v>0</v>
      </c>
      <c r="S920" t="s">
        <v>8278</v>
      </c>
      <c r="T920" s="7">
        <f>F920/Q920</f>
        <v>19.600000000000001</v>
      </c>
      <c r="U920" t="s">
        <v>8323</v>
      </c>
      <c r="V920" t="s">
        <v>8326</v>
      </c>
    </row>
    <row r="921" spans="1:22">
      <c r="A921" s="5">
        <f t="shared" si="56"/>
        <v>5.0000000000000001E-3</v>
      </c>
      <c r="B921">
        <v>919</v>
      </c>
      <c r="C921" s="3" t="s">
        <v>920</v>
      </c>
      <c r="D921" s="3" t="s">
        <v>5029</v>
      </c>
      <c r="E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 s="22">
        <f t="shared" si="57"/>
        <v>41974.749548611107</v>
      </c>
      <c r="L921">
        <v>1352906645</v>
      </c>
      <c r="M921" s="22">
        <f t="shared" si="58"/>
        <v>41944.707881944443</v>
      </c>
      <c r="N921" s="22" t="s">
        <v>8801</v>
      </c>
      <c r="O921" s="24">
        <f t="shared" si="59"/>
        <v>2014</v>
      </c>
      <c r="P921" t="b">
        <v>0</v>
      </c>
      <c r="Q921">
        <v>1</v>
      </c>
      <c r="R921" t="b">
        <v>0</v>
      </c>
      <c r="S921" t="s">
        <v>8278</v>
      </c>
      <c r="T921" s="7">
        <f>F921/Q921</f>
        <v>100</v>
      </c>
      <c r="U921" t="s">
        <v>8323</v>
      </c>
      <c r="V921" t="s">
        <v>8326</v>
      </c>
    </row>
    <row r="922" spans="1:22" ht="43.2">
      <c r="A922" s="5">
        <f t="shared" si="56"/>
        <v>0</v>
      </c>
      <c r="B922">
        <v>920</v>
      </c>
      <c r="C922" s="3" t="s">
        <v>921</v>
      </c>
      <c r="D922" s="3" t="s">
        <v>5030</v>
      </c>
      <c r="E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 s="22">
        <f t="shared" si="57"/>
        <v>41262.433391203704</v>
      </c>
      <c r="L922">
        <v>1381853222</v>
      </c>
      <c r="M922" s="22">
        <f t="shared" si="58"/>
        <v>41227.433391203704</v>
      </c>
      <c r="N922" s="22" t="s">
        <v>9095</v>
      </c>
      <c r="O922" s="24">
        <f t="shared" si="59"/>
        <v>2012</v>
      </c>
      <c r="P922" t="b">
        <v>0</v>
      </c>
      <c r="Q922">
        <v>0</v>
      </c>
      <c r="R922" t="b">
        <v>0</v>
      </c>
      <c r="S922" t="s">
        <v>8278</v>
      </c>
      <c r="T922" s="7" t="e">
        <f>F922/Q922</f>
        <v>#DIV/0!</v>
      </c>
      <c r="U922" t="s">
        <v>8323</v>
      </c>
      <c r="V922" t="s">
        <v>8326</v>
      </c>
    </row>
    <row r="923" spans="1:22" ht="43.2">
      <c r="A923" s="5">
        <f t="shared" si="56"/>
        <v>0.309</v>
      </c>
      <c r="B923">
        <v>921</v>
      </c>
      <c r="C923" s="3" t="s">
        <v>922</v>
      </c>
      <c r="D923" s="3" t="s">
        <v>5031</v>
      </c>
      <c r="E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 s="22">
        <f t="shared" si="57"/>
        <v>41592.504884259259</v>
      </c>
      <c r="L923">
        <v>1320033976</v>
      </c>
      <c r="M923" s="22">
        <f t="shared" si="58"/>
        <v>41562.463217592587</v>
      </c>
      <c r="N923" s="22" t="s">
        <v>9096</v>
      </c>
      <c r="O923" s="24">
        <f t="shared" si="59"/>
        <v>2013</v>
      </c>
      <c r="P923" t="b">
        <v>0</v>
      </c>
      <c r="Q923">
        <v>20</v>
      </c>
      <c r="R923" t="b">
        <v>0</v>
      </c>
      <c r="S923" t="s">
        <v>8278</v>
      </c>
      <c r="T923" s="7">
        <f>F923/Q923</f>
        <v>231.75</v>
      </c>
      <c r="U923" t="s">
        <v>8323</v>
      </c>
      <c r="V923" t="s">
        <v>8326</v>
      </c>
    </row>
    <row r="924" spans="1:22" ht="43.2">
      <c r="A924" s="5">
        <f t="shared" si="56"/>
        <v>0.21037037037037037</v>
      </c>
      <c r="B924">
        <v>922</v>
      </c>
      <c r="C924" s="3" t="s">
        <v>923</v>
      </c>
      <c r="D924" s="3" t="s">
        <v>5032</v>
      </c>
      <c r="E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 s="22">
        <f t="shared" si="57"/>
        <v>40889.004351851851</v>
      </c>
      <c r="L924">
        <v>1409143393</v>
      </c>
      <c r="M924" s="22">
        <f t="shared" si="58"/>
        <v>40846.962685185186</v>
      </c>
      <c r="N924" s="22" t="s">
        <v>9097</v>
      </c>
      <c r="O924" s="24">
        <f t="shared" si="59"/>
        <v>2011</v>
      </c>
      <c r="P924" t="b">
        <v>0</v>
      </c>
      <c r="Q924">
        <v>30</v>
      </c>
      <c r="R924" t="b">
        <v>0</v>
      </c>
      <c r="S924" t="s">
        <v>8278</v>
      </c>
      <c r="T924" s="7">
        <f>F924/Q924</f>
        <v>189.33333333333334</v>
      </c>
      <c r="U924" t="s">
        <v>8323</v>
      </c>
      <c r="V924" t="s">
        <v>8326</v>
      </c>
    </row>
    <row r="925" spans="1:22" ht="43.2">
      <c r="A925" s="5">
        <f t="shared" si="56"/>
        <v>2.1999999999999999E-2</v>
      </c>
      <c r="B925">
        <v>923</v>
      </c>
      <c r="C925" s="3" t="s">
        <v>924</v>
      </c>
      <c r="D925" s="3" t="s">
        <v>5033</v>
      </c>
      <c r="E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 s="22">
        <f t="shared" si="57"/>
        <v>41913.32167824074</v>
      </c>
      <c r="L925">
        <v>1414018923</v>
      </c>
      <c r="M925" s="22">
        <f t="shared" si="58"/>
        <v>41878.32167824074</v>
      </c>
      <c r="N925" s="22" t="s">
        <v>8390</v>
      </c>
      <c r="O925" s="24">
        <f t="shared" si="59"/>
        <v>2014</v>
      </c>
      <c r="P925" t="b">
        <v>0</v>
      </c>
      <c r="Q925">
        <v>6</v>
      </c>
      <c r="R925" t="b">
        <v>0</v>
      </c>
      <c r="S925" t="s">
        <v>8278</v>
      </c>
      <c r="T925" s="7">
        <f>F925/Q925</f>
        <v>55</v>
      </c>
      <c r="U925" t="s">
        <v>8323</v>
      </c>
      <c r="V925" t="s">
        <v>8326</v>
      </c>
    </row>
    <row r="926" spans="1:22" ht="43.2">
      <c r="A926" s="5">
        <f t="shared" si="56"/>
        <v>0.109</v>
      </c>
      <c r="B926">
        <v>924</v>
      </c>
      <c r="C926" s="3" t="s">
        <v>925</v>
      </c>
      <c r="D926" s="3" t="s">
        <v>5034</v>
      </c>
      <c r="E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 s="22">
        <f t="shared" si="57"/>
        <v>41964.793090277781</v>
      </c>
      <c r="L926">
        <v>1358203069</v>
      </c>
      <c r="M926" s="22">
        <f t="shared" si="58"/>
        <v>41934.751423611109</v>
      </c>
      <c r="N926" s="22" t="s">
        <v>8691</v>
      </c>
      <c r="O926" s="24">
        <f t="shared" si="59"/>
        <v>2014</v>
      </c>
      <c r="P926" t="b">
        <v>0</v>
      </c>
      <c r="Q926">
        <v>15</v>
      </c>
      <c r="R926" t="b">
        <v>0</v>
      </c>
      <c r="S926" t="s">
        <v>8278</v>
      </c>
      <c r="T926" s="7">
        <f>F926/Q926</f>
        <v>21.8</v>
      </c>
      <c r="U926" t="s">
        <v>8323</v>
      </c>
      <c r="V926" t="s">
        <v>8326</v>
      </c>
    </row>
    <row r="927" spans="1:22" ht="43.2">
      <c r="A927" s="5">
        <f t="shared" si="56"/>
        <v>2.6666666666666668E-2</v>
      </c>
      <c r="B927">
        <v>925</v>
      </c>
      <c r="C927" s="3" t="s">
        <v>926</v>
      </c>
      <c r="D927" s="3" t="s">
        <v>5035</v>
      </c>
      <c r="E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 s="22">
        <f t="shared" si="57"/>
        <v>41318.734594907401</v>
      </c>
      <c r="L927">
        <v>1382994511</v>
      </c>
      <c r="M927" s="22">
        <f t="shared" si="58"/>
        <v>41288.734594907401</v>
      </c>
      <c r="N927" s="22" t="s">
        <v>9098</v>
      </c>
      <c r="O927" s="24">
        <f t="shared" si="59"/>
        <v>2013</v>
      </c>
      <c r="P927" t="b">
        <v>0</v>
      </c>
      <c r="Q927">
        <v>5</v>
      </c>
      <c r="R927" t="b">
        <v>0</v>
      </c>
      <c r="S927" t="s">
        <v>8278</v>
      </c>
      <c r="T927" s="7">
        <f>F927/Q927</f>
        <v>32</v>
      </c>
      <c r="U927" t="s">
        <v>8323</v>
      </c>
      <c r="V927" t="s">
        <v>8326</v>
      </c>
    </row>
    <row r="928" spans="1:22" ht="57.6">
      <c r="A928" s="5">
        <f t="shared" si="56"/>
        <v>0</v>
      </c>
      <c r="B928">
        <v>926</v>
      </c>
      <c r="C928" s="3" t="s">
        <v>927</v>
      </c>
      <c r="D928" s="3" t="s">
        <v>5036</v>
      </c>
      <c r="E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 s="22">
        <f t="shared" si="57"/>
        <v>41605.71424768518</v>
      </c>
      <c r="L928">
        <v>1276043330</v>
      </c>
      <c r="M928" s="22">
        <f t="shared" si="58"/>
        <v>41575.672581018516</v>
      </c>
      <c r="N928" s="22" t="s">
        <v>9099</v>
      </c>
      <c r="O928" s="24">
        <f t="shared" si="59"/>
        <v>2013</v>
      </c>
      <c r="P928" t="b">
        <v>0</v>
      </c>
      <c r="Q928">
        <v>0</v>
      </c>
      <c r="R928" t="b">
        <v>0</v>
      </c>
      <c r="S928" t="s">
        <v>8278</v>
      </c>
      <c r="T928" s="7" t="e">
        <f>F928/Q928</f>
        <v>#DIV/0!</v>
      </c>
      <c r="U928" t="s">
        <v>8323</v>
      </c>
      <c r="V928" t="s">
        <v>8326</v>
      </c>
    </row>
    <row r="929" spans="1:22" ht="28.8">
      <c r="A929" s="5">
        <f t="shared" si="56"/>
        <v>0</v>
      </c>
      <c r="B929">
        <v>927</v>
      </c>
      <c r="C929" s="3" t="s">
        <v>928</v>
      </c>
      <c r="D929" s="3" t="s">
        <v>5037</v>
      </c>
      <c r="E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 s="22">
        <f t="shared" si="57"/>
        <v>40367.736111111109</v>
      </c>
      <c r="L929">
        <v>1334432695</v>
      </c>
      <c r="M929" s="22">
        <f t="shared" si="58"/>
        <v>40337.811689814815</v>
      </c>
      <c r="N929" s="22" t="s">
        <v>9100</v>
      </c>
      <c r="O929" s="24">
        <f t="shared" si="59"/>
        <v>2010</v>
      </c>
      <c r="P929" t="b">
        <v>0</v>
      </c>
      <c r="Q929">
        <v>0</v>
      </c>
      <c r="R929" t="b">
        <v>0</v>
      </c>
      <c r="S929" t="s">
        <v>8278</v>
      </c>
      <c r="T929" s="7" t="e">
        <f>F929/Q929</f>
        <v>#DIV/0!</v>
      </c>
      <c r="U929" t="s">
        <v>8323</v>
      </c>
      <c r="V929" t="s">
        <v>8326</v>
      </c>
    </row>
    <row r="930" spans="1:22" ht="43.2">
      <c r="A930" s="5">
        <f t="shared" si="56"/>
        <v>0.10862068965517241</v>
      </c>
      <c r="B930">
        <v>928</v>
      </c>
      <c r="C930" s="3" t="s">
        <v>929</v>
      </c>
      <c r="D930" s="3" t="s">
        <v>5038</v>
      </c>
      <c r="E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 s="22">
        <f t="shared" si="57"/>
        <v>41043.614525462959</v>
      </c>
      <c r="L930">
        <v>1348864913</v>
      </c>
      <c r="M930" s="22">
        <f t="shared" si="58"/>
        <v>41013.614525462959</v>
      </c>
      <c r="N930" s="22" t="s">
        <v>8595</v>
      </c>
      <c r="O930" s="24">
        <f t="shared" si="59"/>
        <v>2012</v>
      </c>
      <c r="P930" t="b">
        <v>0</v>
      </c>
      <c r="Q930">
        <v>28</v>
      </c>
      <c r="R930" t="b">
        <v>0</v>
      </c>
      <c r="S930" t="s">
        <v>8278</v>
      </c>
      <c r="T930" s="7">
        <f>F930/Q930</f>
        <v>56.25</v>
      </c>
      <c r="U930" t="s">
        <v>8323</v>
      </c>
      <c r="V930" t="s">
        <v>8326</v>
      </c>
    </row>
    <row r="931" spans="1:22" ht="43.2">
      <c r="A931" s="5">
        <f t="shared" si="56"/>
        <v>0</v>
      </c>
      <c r="B931">
        <v>929</v>
      </c>
      <c r="C931" s="3" t="s">
        <v>930</v>
      </c>
      <c r="D931" s="3" t="s">
        <v>5039</v>
      </c>
      <c r="E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 s="22">
        <f t="shared" si="57"/>
        <v>41230.791666666664</v>
      </c>
      <c r="L931">
        <v>1331358169</v>
      </c>
      <c r="M931" s="22">
        <f t="shared" si="58"/>
        <v>41180.654085648144</v>
      </c>
      <c r="N931" s="22" t="s">
        <v>9101</v>
      </c>
      <c r="O931" s="24">
        <f t="shared" si="59"/>
        <v>2012</v>
      </c>
      <c r="P931" t="b">
        <v>0</v>
      </c>
      <c r="Q931">
        <v>0</v>
      </c>
      <c r="R931" t="b">
        <v>0</v>
      </c>
      <c r="S931" t="s">
        <v>8278</v>
      </c>
      <c r="T931" s="7" t="e">
        <f>F931/Q931</f>
        <v>#DIV/0!</v>
      </c>
      <c r="U931" t="s">
        <v>8323</v>
      </c>
      <c r="V931" t="s">
        <v>8326</v>
      </c>
    </row>
    <row r="932" spans="1:22" ht="57.6">
      <c r="A932" s="5">
        <f t="shared" si="56"/>
        <v>0.38333333333333336</v>
      </c>
      <c r="B932">
        <v>930</v>
      </c>
      <c r="C932" s="3" t="s">
        <v>931</v>
      </c>
      <c r="D932" s="3" t="s">
        <v>5040</v>
      </c>
      <c r="E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 s="22">
        <f t="shared" si="57"/>
        <v>41007.988067129627</v>
      </c>
      <c r="L932">
        <v>1273874306</v>
      </c>
      <c r="M932" s="22">
        <f t="shared" si="58"/>
        <v>40978.029733796291</v>
      </c>
      <c r="N932" s="22" t="s">
        <v>9102</v>
      </c>
      <c r="O932" s="24">
        <f t="shared" si="59"/>
        <v>2012</v>
      </c>
      <c r="P932" t="b">
        <v>0</v>
      </c>
      <c r="Q932">
        <v>5</v>
      </c>
      <c r="R932" t="b">
        <v>0</v>
      </c>
      <c r="S932" t="s">
        <v>8278</v>
      </c>
      <c r="T932" s="7">
        <f>F932/Q932</f>
        <v>69</v>
      </c>
      <c r="U932" t="s">
        <v>8323</v>
      </c>
      <c r="V932" t="s">
        <v>8326</v>
      </c>
    </row>
    <row r="933" spans="1:22" ht="43.2">
      <c r="A933" s="5">
        <f t="shared" si="56"/>
        <v>6.5500000000000003E-2</v>
      </c>
      <c r="B933">
        <v>931</v>
      </c>
      <c r="C933" s="3" t="s">
        <v>932</v>
      </c>
      <c r="D933" s="3" t="s">
        <v>5041</v>
      </c>
      <c r="E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 s="22">
        <f t="shared" si="57"/>
        <v>40354.688888888886</v>
      </c>
      <c r="L933">
        <v>1392021502</v>
      </c>
      <c r="M933" s="22">
        <f t="shared" si="58"/>
        <v>40312.707245370366</v>
      </c>
      <c r="N933" s="22" t="s">
        <v>9103</v>
      </c>
      <c r="O933" s="24">
        <f t="shared" si="59"/>
        <v>2010</v>
      </c>
      <c r="P933" t="b">
        <v>0</v>
      </c>
      <c r="Q933">
        <v>7</v>
      </c>
      <c r="R933" t="b">
        <v>0</v>
      </c>
      <c r="S933" t="s">
        <v>8278</v>
      </c>
      <c r="T933" s="7">
        <f>F933/Q933</f>
        <v>18.714285714285715</v>
      </c>
      <c r="U933" t="s">
        <v>8323</v>
      </c>
      <c r="V933" t="s">
        <v>8326</v>
      </c>
    </row>
    <row r="934" spans="1:22" ht="28.8">
      <c r="A934" s="5">
        <f t="shared" si="56"/>
        <v>0.14536842105263159</v>
      </c>
      <c r="B934">
        <v>932</v>
      </c>
      <c r="C934" s="3" t="s">
        <v>933</v>
      </c>
      <c r="D934" s="3" t="s">
        <v>5042</v>
      </c>
      <c r="E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 s="22">
        <f t="shared" si="57"/>
        <v>41714.708333333328</v>
      </c>
      <c r="L934">
        <v>1360106145</v>
      </c>
      <c r="M934" s="22">
        <f t="shared" si="58"/>
        <v>41680.151643518519</v>
      </c>
      <c r="N934" s="22" t="s">
        <v>9086</v>
      </c>
      <c r="O934" s="24">
        <f t="shared" si="59"/>
        <v>2014</v>
      </c>
      <c r="P934" t="b">
        <v>0</v>
      </c>
      <c r="Q934">
        <v>30</v>
      </c>
      <c r="R934" t="b">
        <v>0</v>
      </c>
      <c r="S934" t="s">
        <v>8278</v>
      </c>
      <c r="T934" s="7">
        <f>F934/Q934</f>
        <v>46.033333333333331</v>
      </c>
      <c r="U934" t="s">
        <v>8323</v>
      </c>
      <c r="V934" t="s">
        <v>8326</v>
      </c>
    </row>
    <row r="935" spans="1:22" ht="43.2">
      <c r="A935" s="5">
        <f t="shared" si="56"/>
        <v>0.06</v>
      </c>
      <c r="B935">
        <v>933</v>
      </c>
      <c r="C935" s="3" t="s">
        <v>934</v>
      </c>
      <c r="D935" s="3" t="s">
        <v>5043</v>
      </c>
      <c r="E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 s="22">
        <f t="shared" si="57"/>
        <v>41355.719270833331</v>
      </c>
      <c r="L935">
        <v>1394683409</v>
      </c>
      <c r="M935" s="22">
        <f t="shared" si="58"/>
        <v>41310.760937499996</v>
      </c>
      <c r="N935" s="22" t="s">
        <v>9104</v>
      </c>
      <c r="O935" s="24">
        <f t="shared" si="59"/>
        <v>2013</v>
      </c>
      <c r="P935" t="b">
        <v>0</v>
      </c>
      <c r="Q935">
        <v>2</v>
      </c>
      <c r="R935" t="b">
        <v>0</v>
      </c>
      <c r="S935" t="s">
        <v>8278</v>
      </c>
      <c r="T935" s="7">
        <f>F935/Q935</f>
        <v>60</v>
      </c>
      <c r="U935" t="s">
        <v>8323</v>
      </c>
      <c r="V935" t="s">
        <v>8326</v>
      </c>
    </row>
    <row r="936" spans="1:22" ht="43.2">
      <c r="A936" s="5">
        <f t="shared" si="56"/>
        <v>0.30399999999999999</v>
      </c>
      <c r="B936">
        <v>934</v>
      </c>
      <c r="C936" s="3" t="s">
        <v>935</v>
      </c>
      <c r="D936" s="3" t="s">
        <v>5044</v>
      </c>
      <c r="E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 s="22">
        <f t="shared" si="57"/>
        <v>41770.960752314808</v>
      </c>
      <c r="L936">
        <v>1396633284</v>
      </c>
      <c r="M936" s="22">
        <f t="shared" si="58"/>
        <v>41710.960752314808</v>
      </c>
      <c r="N936" s="22" t="s">
        <v>9105</v>
      </c>
      <c r="O936" s="24">
        <f t="shared" si="59"/>
        <v>2014</v>
      </c>
      <c r="P936" t="b">
        <v>0</v>
      </c>
      <c r="Q936">
        <v>30</v>
      </c>
      <c r="R936" t="b">
        <v>0</v>
      </c>
      <c r="S936" t="s">
        <v>8278</v>
      </c>
      <c r="T936" s="7">
        <f>F936/Q936</f>
        <v>50.666666666666664</v>
      </c>
      <c r="U936" t="s">
        <v>8323</v>
      </c>
      <c r="V936" t="s">
        <v>8326</v>
      </c>
    </row>
    <row r="937" spans="1:22" ht="43.2">
      <c r="A937" s="5">
        <f t="shared" si="56"/>
        <v>1.4285714285714285E-2</v>
      </c>
      <c r="B937">
        <v>935</v>
      </c>
      <c r="C937" s="3" t="s">
        <v>936</v>
      </c>
      <c r="D937" s="3" t="s">
        <v>5045</v>
      </c>
      <c r="E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 s="22">
        <f t="shared" si="57"/>
        <v>41763.041666666664</v>
      </c>
      <c r="L937">
        <v>1451462429</v>
      </c>
      <c r="M937" s="22">
        <f t="shared" si="58"/>
        <v>41733.528749999998</v>
      </c>
      <c r="N937" s="22" t="s">
        <v>9106</v>
      </c>
      <c r="O937" s="24">
        <f t="shared" si="59"/>
        <v>2014</v>
      </c>
      <c r="P937" t="b">
        <v>0</v>
      </c>
      <c r="Q937">
        <v>2</v>
      </c>
      <c r="R937" t="b">
        <v>0</v>
      </c>
      <c r="S937" t="s">
        <v>8278</v>
      </c>
      <c r="T937" s="7">
        <f>F937/Q937</f>
        <v>25</v>
      </c>
      <c r="U937" t="s">
        <v>8323</v>
      </c>
      <c r="V937" t="s">
        <v>8326</v>
      </c>
    </row>
    <row r="938" spans="1:22" ht="43.2">
      <c r="A938" s="5">
        <f t="shared" si="56"/>
        <v>0</v>
      </c>
      <c r="B938">
        <v>936</v>
      </c>
      <c r="C938" s="3" t="s">
        <v>937</v>
      </c>
      <c r="D938" s="3" t="s">
        <v>5046</v>
      </c>
      <c r="E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 s="22">
        <f t="shared" si="57"/>
        <v>42398.125335648147</v>
      </c>
      <c r="L938">
        <v>1323131689</v>
      </c>
      <c r="M938" s="22">
        <f t="shared" si="58"/>
        <v>42368.125335648147</v>
      </c>
      <c r="N938" s="22" t="s">
        <v>9107</v>
      </c>
      <c r="O938" s="24">
        <f t="shared" si="59"/>
        <v>2015</v>
      </c>
      <c r="P938" t="b">
        <v>0</v>
      </c>
      <c r="Q938">
        <v>0</v>
      </c>
      <c r="R938" t="b">
        <v>0</v>
      </c>
      <c r="S938" t="s">
        <v>8278</v>
      </c>
      <c r="T938" s="7" t="e">
        <f>F938/Q938</f>
        <v>#DIV/0!</v>
      </c>
      <c r="U938" t="s">
        <v>8323</v>
      </c>
      <c r="V938" t="s">
        <v>8326</v>
      </c>
    </row>
    <row r="939" spans="1:22" ht="43.2">
      <c r="A939" s="5">
        <f t="shared" si="56"/>
        <v>1.1428571428571429E-2</v>
      </c>
      <c r="B939">
        <v>937</v>
      </c>
      <c r="C939" s="3" t="s">
        <v>938</v>
      </c>
      <c r="D939" s="3" t="s">
        <v>5047</v>
      </c>
      <c r="E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 s="22">
        <f t="shared" si="57"/>
        <v>40926.625</v>
      </c>
      <c r="L939">
        <v>1380913757</v>
      </c>
      <c r="M939" s="22">
        <f t="shared" si="58"/>
        <v>40882.815844907404</v>
      </c>
      <c r="N939" s="22" t="s">
        <v>8796</v>
      </c>
      <c r="O939" s="24">
        <f t="shared" si="59"/>
        <v>2011</v>
      </c>
      <c r="P939" t="b">
        <v>0</v>
      </c>
      <c r="Q939">
        <v>2</v>
      </c>
      <c r="R939" t="b">
        <v>0</v>
      </c>
      <c r="S939" t="s">
        <v>8278</v>
      </c>
      <c r="T939" s="7">
        <f>F939/Q939</f>
        <v>20</v>
      </c>
      <c r="U939" t="s">
        <v>8323</v>
      </c>
      <c r="V939" t="s">
        <v>8326</v>
      </c>
    </row>
    <row r="940" spans="1:22" ht="43.2">
      <c r="A940" s="5">
        <f t="shared" si="56"/>
        <v>3.5714285714285713E-3</v>
      </c>
      <c r="B940">
        <v>938</v>
      </c>
      <c r="C940" s="3" t="s">
        <v>939</v>
      </c>
      <c r="D940" s="3" t="s">
        <v>5048</v>
      </c>
      <c r="E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 s="22">
        <f t="shared" si="57"/>
        <v>41581.631446759253</v>
      </c>
      <c r="L940">
        <v>1343993448</v>
      </c>
      <c r="M940" s="22">
        <f t="shared" si="58"/>
        <v>41551.589780092589</v>
      </c>
      <c r="N940" s="22" t="s">
        <v>9108</v>
      </c>
      <c r="O940" s="24">
        <f t="shared" si="59"/>
        <v>2013</v>
      </c>
      <c r="P940" t="b">
        <v>0</v>
      </c>
      <c r="Q940">
        <v>1</v>
      </c>
      <c r="R940" t="b">
        <v>0</v>
      </c>
      <c r="S940" t="s">
        <v>8278</v>
      </c>
      <c r="T940" s="7">
        <f>F940/Q940</f>
        <v>25</v>
      </c>
      <c r="U940" t="s">
        <v>8323</v>
      </c>
      <c r="V940" t="s">
        <v>8326</v>
      </c>
    </row>
    <row r="941" spans="1:22" ht="43.2">
      <c r="A941" s="5">
        <f t="shared" si="56"/>
        <v>1.4545454545454545E-2</v>
      </c>
      <c r="B941">
        <v>939</v>
      </c>
      <c r="C941" s="3" t="s">
        <v>940</v>
      </c>
      <c r="D941" s="3" t="s">
        <v>5049</v>
      </c>
      <c r="E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 s="22">
        <f t="shared" si="57"/>
        <v>41154.27138888889</v>
      </c>
      <c r="L941">
        <v>1369246738</v>
      </c>
      <c r="M941" s="22">
        <f t="shared" si="58"/>
        <v>41124.27138888889</v>
      </c>
      <c r="N941" s="22" t="s">
        <v>9109</v>
      </c>
      <c r="O941" s="24">
        <f t="shared" si="59"/>
        <v>2012</v>
      </c>
      <c r="P941" t="b">
        <v>0</v>
      </c>
      <c r="Q941">
        <v>2</v>
      </c>
      <c r="R941" t="b">
        <v>0</v>
      </c>
      <c r="S941" t="s">
        <v>8278</v>
      </c>
      <c r="T941" s="7">
        <f>F941/Q941</f>
        <v>20</v>
      </c>
      <c r="U941" t="s">
        <v>8323</v>
      </c>
      <c r="V941" t="s">
        <v>8326</v>
      </c>
    </row>
    <row r="942" spans="1:22" ht="43.2">
      <c r="A942" s="5">
        <f t="shared" si="56"/>
        <v>0.17155555555555554</v>
      </c>
      <c r="B942">
        <v>940</v>
      </c>
      <c r="C942" s="3" t="s">
        <v>941</v>
      </c>
      <c r="D942" s="3" t="s">
        <v>5050</v>
      </c>
      <c r="E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 s="22">
        <f t="shared" si="57"/>
        <v>41455.623611111107</v>
      </c>
      <c r="L942">
        <v>1435363926</v>
      </c>
      <c r="M942" s="22">
        <f t="shared" si="58"/>
        <v>41416.554837962962</v>
      </c>
      <c r="N942" s="22" t="s">
        <v>9110</v>
      </c>
      <c r="O942" s="24">
        <f t="shared" si="59"/>
        <v>2013</v>
      </c>
      <c r="P942" t="b">
        <v>0</v>
      </c>
      <c r="Q942">
        <v>14</v>
      </c>
      <c r="R942" t="b">
        <v>0</v>
      </c>
      <c r="S942" t="s">
        <v>8273</v>
      </c>
      <c r="T942" s="7">
        <f>F942/Q942</f>
        <v>110.28571428571429</v>
      </c>
      <c r="U942" t="s">
        <v>8317</v>
      </c>
      <c r="V942" t="s">
        <v>8319</v>
      </c>
    </row>
    <row r="943" spans="1:22" ht="57.6">
      <c r="A943" s="5">
        <f t="shared" si="56"/>
        <v>2.3220000000000001E-2</v>
      </c>
      <c r="B943">
        <v>941</v>
      </c>
      <c r="C943" s="3" t="s">
        <v>942</v>
      </c>
      <c r="D943" s="3" t="s">
        <v>5051</v>
      </c>
      <c r="E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 s="22">
        <f t="shared" si="57"/>
        <v>42226.800069444442</v>
      </c>
      <c r="L943">
        <v>1484101145</v>
      </c>
      <c r="M943" s="22">
        <f t="shared" si="58"/>
        <v>42181.800069444442</v>
      </c>
      <c r="N943" s="22" t="s">
        <v>9111</v>
      </c>
      <c r="O943" s="24">
        <f t="shared" si="59"/>
        <v>2015</v>
      </c>
      <c r="P943" t="b">
        <v>0</v>
      </c>
      <c r="Q943">
        <v>31</v>
      </c>
      <c r="R943" t="b">
        <v>0</v>
      </c>
      <c r="S943" t="s">
        <v>8273</v>
      </c>
      <c r="T943" s="7">
        <f>F943/Q943</f>
        <v>37.451612903225808</v>
      </c>
      <c r="U943" t="s">
        <v>8317</v>
      </c>
      <c r="V943" t="s">
        <v>8319</v>
      </c>
    </row>
    <row r="944" spans="1:22" ht="57.6">
      <c r="A944" s="5">
        <f t="shared" si="56"/>
        <v>8.9066666666666669E-2</v>
      </c>
      <c r="B944">
        <v>942</v>
      </c>
      <c r="C944" s="3" t="s">
        <v>943</v>
      </c>
      <c r="D944" s="3" t="s">
        <v>5052</v>
      </c>
      <c r="E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 s="22">
        <f t="shared" si="57"/>
        <v>42775.888252314813</v>
      </c>
      <c r="L944">
        <v>1452716060</v>
      </c>
      <c r="M944" s="22">
        <f t="shared" si="58"/>
        <v>42745.888252314813</v>
      </c>
      <c r="N944" s="22" t="s">
        <v>9112</v>
      </c>
      <c r="O944" s="24">
        <f t="shared" si="59"/>
        <v>2017</v>
      </c>
      <c r="P944" t="b">
        <v>0</v>
      </c>
      <c r="Q944">
        <v>16</v>
      </c>
      <c r="R944" t="b">
        <v>0</v>
      </c>
      <c r="S944" t="s">
        <v>8273</v>
      </c>
      <c r="T944" s="7">
        <f>F944/Q944</f>
        <v>41.75</v>
      </c>
      <c r="U944" t="s">
        <v>8317</v>
      </c>
      <c r="V944" t="s">
        <v>8319</v>
      </c>
    </row>
    <row r="945" spans="1:22" ht="28.8">
      <c r="A945" s="5">
        <f t="shared" si="56"/>
        <v>9.633333333333334E-2</v>
      </c>
      <c r="B945">
        <v>943</v>
      </c>
      <c r="C945" s="3" t="s">
        <v>944</v>
      </c>
      <c r="D945" s="3" t="s">
        <v>5053</v>
      </c>
      <c r="E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 s="22">
        <f t="shared" si="57"/>
        <v>42418.634953703702</v>
      </c>
      <c r="L945">
        <v>1477843305</v>
      </c>
      <c r="M945" s="22">
        <f t="shared" si="58"/>
        <v>42382.634953703702</v>
      </c>
      <c r="N945" s="22" t="s">
        <v>9113</v>
      </c>
      <c r="O945" s="24">
        <f t="shared" si="59"/>
        <v>2016</v>
      </c>
      <c r="P945" t="b">
        <v>0</v>
      </c>
      <c r="Q945">
        <v>12</v>
      </c>
      <c r="R945" t="b">
        <v>0</v>
      </c>
      <c r="S945" t="s">
        <v>8273</v>
      </c>
      <c r="T945" s="7">
        <f>F945/Q945</f>
        <v>24.083333333333332</v>
      </c>
      <c r="U945" t="s">
        <v>8317</v>
      </c>
      <c r="V945" t="s">
        <v>8319</v>
      </c>
    </row>
    <row r="946" spans="1:22" ht="43.2">
      <c r="A946" s="5">
        <f t="shared" si="56"/>
        <v>0.13325999999999999</v>
      </c>
      <c r="B946">
        <v>944</v>
      </c>
      <c r="C946" s="3" t="s">
        <v>945</v>
      </c>
      <c r="D946" s="3" t="s">
        <v>5054</v>
      </c>
      <c r="E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 s="22">
        <f t="shared" si="57"/>
        <v>42703.501215277771</v>
      </c>
      <c r="L946">
        <v>1458050450</v>
      </c>
      <c r="M946" s="22">
        <f t="shared" si="58"/>
        <v>42673.459548611114</v>
      </c>
      <c r="N946" s="22" t="s">
        <v>9114</v>
      </c>
      <c r="O946" s="24">
        <f t="shared" si="59"/>
        <v>2016</v>
      </c>
      <c r="P946" t="b">
        <v>0</v>
      </c>
      <c r="Q946">
        <v>96</v>
      </c>
      <c r="R946" t="b">
        <v>0</v>
      </c>
      <c r="S946" t="s">
        <v>8273</v>
      </c>
      <c r="T946" s="7">
        <f>F946/Q946</f>
        <v>69.40625</v>
      </c>
      <c r="U946" t="s">
        <v>8317</v>
      </c>
      <c r="V946" t="s">
        <v>8319</v>
      </c>
    </row>
    <row r="947" spans="1:22" ht="43.2">
      <c r="A947" s="5">
        <f t="shared" si="56"/>
        <v>2.4840000000000001E-2</v>
      </c>
      <c r="B947">
        <v>945</v>
      </c>
      <c r="C947" s="3" t="s">
        <v>946</v>
      </c>
      <c r="D947" s="3" t="s">
        <v>5055</v>
      </c>
      <c r="E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 s="22">
        <f t="shared" si="57"/>
        <v>42478.374999999993</v>
      </c>
      <c r="L947">
        <v>1482958626</v>
      </c>
      <c r="M947" s="22">
        <f t="shared" si="58"/>
        <v>42444.375578703701</v>
      </c>
      <c r="N947" s="22" t="s">
        <v>9115</v>
      </c>
      <c r="O947" s="24">
        <f t="shared" si="59"/>
        <v>2016</v>
      </c>
      <c r="P947" t="b">
        <v>0</v>
      </c>
      <c r="Q947">
        <v>16</v>
      </c>
      <c r="R947" t="b">
        <v>0</v>
      </c>
      <c r="S947" t="s">
        <v>8273</v>
      </c>
      <c r="T947" s="7">
        <f>F947/Q947</f>
        <v>155.25</v>
      </c>
      <c r="U947" t="s">
        <v>8317</v>
      </c>
      <c r="V947" t="s">
        <v>8319</v>
      </c>
    </row>
    <row r="948" spans="1:22" ht="43.2">
      <c r="A948" s="5">
        <f t="shared" si="56"/>
        <v>1.9066666666666666E-2</v>
      </c>
      <c r="B948">
        <v>946</v>
      </c>
      <c r="C948" s="3" t="s">
        <v>947</v>
      </c>
      <c r="D948" s="3" t="s">
        <v>5056</v>
      </c>
      <c r="E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 s="22">
        <f t="shared" si="57"/>
        <v>42784.790972222218</v>
      </c>
      <c r="L948">
        <v>1470852048</v>
      </c>
      <c r="M948" s="22">
        <f t="shared" si="58"/>
        <v>42732.66465277777</v>
      </c>
      <c r="N948" s="22" t="s">
        <v>9116</v>
      </c>
      <c r="O948" s="24">
        <f t="shared" si="59"/>
        <v>2016</v>
      </c>
      <c r="P948" t="b">
        <v>0</v>
      </c>
      <c r="Q948">
        <v>5</v>
      </c>
      <c r="R948" t="b">
        <v>0</v>
      </c>
      <c r="S948" t="s">
        <v>8273</v>
      </c>
      <c r="T948" s="7">
        <f>F948/Q948</f>
        <v>57.2</v>
      </c>
      <c r="U948" t="s">
        <v>8317</v>
      </c>
      <c r="V948" t="s">
        <v>8319</v>
      </c>
    </row>
    <row r="949" spans="1:22" ht="43.2">
      <c r="A949" s="5">
        <f t="shared" si="56"/>
        <v>0</v>
      </c>
      <c r="B949">
        <v>947</v>
      </c>
      <c r="C949" s="3" t="s">
        <v>948</v>
      </c>
      <c r="D949" s="3" t="s">
        <v>5057</v>
      </c>
      <c r="E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 s="22">
        <f t="shared" si="57"/>
        <v>42622.542222222219</v>
      </c>
      <c r="L949">
        <v>1462128306</v>
      </c>
      <c r="M949" s="22">
        <f t="shared" si="58"/>
        <v>42592.542222222219</v>
      </c>
      <c r="N949" s="22" t="s">
        <v>9117</v>
      </c>
      <c r="O949" s="24">
        <f t="shared" si="59"/>
        <v>2016</v>
      </c>
      <c r="P949" t="b">
        <v>0</v>
      </c>
      <c r="Q949">
        <v>0</v>
      </c>
      <c r="R949" t="b">
        <v>0</v>
      </c>
      <c r="S949" t="s">
        <v>8273</v>
      </c>
      <c r="T949" s="7" t="e">
        <f>F949/Q949</f>
        <v>#DIV/0!</v>
      </c>
      <c r="U949" t="s">
        <v>8317</v>
      </c>
      <c r="V949" t="s">
        <v>8319</v>
      </c>
    </row>
    <row r="950" spans="1:22" ht="57.6">
      <c r="A950" s="5">
        <f t="shared" si="56"/>
        <v>0.12</v>
      </c>
      <c r="B950">
        <v>948</v>
      </c>
      <c r="C950" s="3" t="s">
        <v>949</v>
      </c>
      <c r="D950" s="3" t="s">
        <v>5058</v>
      </c>
      <c r="E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 s="22">
        <f t="shared" si="57"/>
        <v>42551.57298611111</v>
      </c>
      <c r="L950">
        <v>1455220364</v>
      </c>
      <c r="M950" s="22">
        <f t="shared" si="58"/>
        <v>42491.57298611111</v>
      </c>
      <c r="N950" s="22" t="s">
        <v>8499</v>
      </c>
      <c r="O950" s="24">
        <f t="shared" si="59"/>
        <v>2016</v>
      </c>
      <c r="P950" t="b">
        <v>0</v>
      </c>
      <c r="Q950">
        <v>8</v>
      </c>
      <c r="R950" t="b">
        <v>0</v>
      </c>
      <c r="S950" t="s">
        <v>8273</v>
      </c>
      <c r="T950" s="7">
        <f>F950/Q950</f>
        <v>60</v>
      </c>
      <c r="U950" t="s">
        <v>8317</v>
      </c>
      <c r="V950" t="s">
        <v>8319</v>
      </c>
    </row>
    <row r="951" spans="1:22" ht="43.2">
      <c r="A951" s="5">
        <f t="shared" si="56"/>
        <v>1.3650000000000001E-2</v>
      </c>
      <c r="B951">
        <v>949</v>
      </c>
      <c r="C951" s="3" t="s">
        <v>950</v>
      </c>
      <c r="D951" s="3" t="s">
        <v>5059</v>
      </c>
      <c r="E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 s="22">
        <f t="shared" si="57"/>
        <v>42441.619953703703</v>
      </c>
      <c r="L951">
        <v>1450832576</v>
      </c>
      <c r="M951" s="22">
        <f t="shared" si="58"/>
        <v>42411.619953703703</v>
      </c>
      <c r="N951" s="22" t="s">
        <v>8856</v>
      </c>
      <c r="O951" s="24">
        <f t="shared" si="59"/>
        <v>2016</v>
      </c>
      <c r="P951" t="b">
        <v>0</v>
      </c>
      <c r="Q951">
        <v>7</v>
      </c>
      <c r="R951" t="b">
        <v>0</v>
      </c>
      <c r="S951" t="s">
        <v>8273</v>
      </c>
      <c r="T951" s="7">
        <f>F951/Q951</f>
        <v>39</v>
      </c>
      <c r="U951" t="s">
        <v>8317</v>
      </c>
      <c r="V951" t="s">
        <v>8319</v>
      </c>
    </row>
    <row r="952" spans="1:22" ht="43.2">
      <c r="A952" s="5">
        <f t="shared" si="56"/>
        <v>0.28039999999999998</v>
      </c>
      <c r="B952">
        <v>950</v>
      </c>
      <c r="C952" s="3" t="s">
        <v>951</v>
      </c>
      <c r="D952" s="3" t="s">
        <v>5060</v>
      </c>
      <c r="E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 s="22">
        <f t="shared" si="57"/>
        <v>42420.835370370369</v>
      </c>
      <c r="L952">
        <v>1450461661</v>
      </c>
      <c r="M952" s="22">
        <f t="shared" si="58"/>
        <v>42360.835370370369</v>
      </c>
      <c r="N952" s="22" t="s">
        <v>8440</v>
      </c>
      <c r="O952" s="24">
        <f t="shared" si="59"/>
        <v>2015</v>
      </c>
      <c r="P952" t="b">
        <v>0</v>
      </c>
      <c r="Q952">
        <v>24</v>
      </c>
      <c r="R952" t="b">
        <v>0</v>
      </c>
      <c r="S952" t="s">
        <v>8273</v>
      </c>
      <c r="T952" s="7">
        <f>F952/Q952</f>
        <v>58.416666666666664</v>
      </c>
      <c r="U952" t="s">
        <v>8317</v>
      </c>
      <c r="V952" t="s">
        <v>8319</v>
      </c>
    </row>
    <row r="953" spans="1:22">
      <c r="A953" s="5">
        <f t="shared" si="56"/>
        <v>0.38390000000000002</v>
      </c>
      <c r="B953">
        <v>951</v>
      </c>
      <c r="C953" s="3" t="s">
        <v>952</v>
      </c>
      <c r="D953" s="3" t="s">
        <v>5061</v>
      </c>
      <c r="E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 s="22">
        <f t="shared" si="57"/>
        <v>42386.54237268518</v>
      </c>
      <c r="L953">
        <v>1461166872</v>
      </c>
      <c r="M953" s="22">
        <f t="shared" si="58"/>
        <v>42356.54237268518</v>
      </c>
      <c r="N953" s="22" t="s">
        <v>9118</v>
      </c>
      <c r="O953" s="24">
        <f t="shared" si="59"/>
        <v>2015</v>
      </c>
      <c r="P953" t="b">
        <v>0</v>
      </c>
      <c r="Q953">
        <v>121</v>
      </c>
      <c r="R953" t="b">
        <v>0</v>
      </c>
      <c r="S953" t="s">
        <v>8273</v>
      </c>
      <c r="T953" s="7">
        <f>F953/Q953</f>
        <v>158.63636363636363</v>
      </c>
      <c r="U953" t="s">
        <v>8317</v>
      </c>
      <c r="V953" t="s">
        <v>8319</v>
      </c>
    </row>
    <row r="954" spans="1:22" ht="28.8">
      <c r="A954" s="5">
        <f t="shared" si="56"/>
        <v>0.39942857142857141</v>
      </c>
      <c r="B954">
        <v>952</v>
      </c>
      <c r="C954" s="3" t="s">
        <v>953</v>
      </c>
      <c r="D954" s="3" t="s">
        <v>5062</v>
      </c>
      <c r="E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 s="22">
        <f t="shared" si="57"/>
        <v>42525.445277777777</v>
      </c>
      <c r="L954">
        <v>1476888212</v>
      </c>
      <c r="M954" s="22">
        <f t="shared" si="58"/>
        <v>42480.445277777777</v>
      </c>
      <c r="N954" s="22" t="s">
        <v>9119</v>
      </c>
      <c r="O954" s="24">
        <f t="shared" si="59"/>
        <v>2016</v>
      </c>
      <c r="P954" t="b">
        <v>0</v>
      </c>
      <c r="Q954">
        <v>196</v>
      </c>
      <c r="R954" t="b">
        <v>0</v>
      </c>
      <c r="S954" t="s">
        <v>8273</v>
      </c>
      <c r="T954" s="7">
        <f>F954/Q954</f>
        <v>99.857142857142861</v>
      </c>
      <c r="U954" t="s">
        <v>8317</v>
      </c>
      <c r="V954" t="s">
        <v>8319</v>
      </c>
    </row>
    <row r="955" spans="1:22" ht="43.2">
      <c r="A955" s="5">
        <f t="shared" si="56"/>
        <v>8.3999999999999995E-3</v>
      </c>
      <c r="B955">
        <v>953</v>
      </c>
      <c r="C955" s="3" t="s">
        <v>954</v>
      </c>
      <c r="D955" s="3" t="s">
        <v>5063</v>
      </c>
      <c r="E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 s="22">
        <f t="shared" si="57"/>
        <v>42692.44689814814</v>
      </c>
      <c r="L955">
        <v>1419566199</v>
      </c>
      <c r="M955" s="22">
        <f t="shared" si="58"/>
        <v>42662.405231481483</v>
      </c>
      <c r="N955" s="22" t="s">
        <v>9120</v>
      </c>
      <c r="O955" s="24">
        <f t="shared" si="59"/>
        <v>2016</v>
      </c>
      <c r="P955" t="b">
        <v>0</v>
      </c>
      <c r="Q955">
        <v>5</v>
      </c>
      <c r="R955" t="b">
        <v>0</v>
      </c>
      <c r="S955" t="s">
        <v>8273</v>
      </c>
      <c r="T955" s="7">
        <f>F955/Q955</f>
        <v>25.2</v>
      </c>
      <c r="U955" t="s">
        <v>8317</v>
      </c>
      <c r="V955" t="s">
        <v>8319</v>
      </c>
    </row>
    <row r="956" spans="1:22" ht="43.2">
      <c r="A956" s="5">
        <f t="shared" si="56"/>
        <v>0.43406666666666666</v>
      </c>
      <c r="B956">
        <v>954</v>
      </c>
      <c r="C956" s="3" t="s">
        <v>955</v>
      </c>
      <c r="D956" s="3" t="s">
        <v>5064</v>
      </c>
      <c r="E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 s="22">
        <f t="shared" si="57"/>
        <v>42028.956006944441</v>
      </c>
      <c r="L956">
        <v>1436472039</v>
      </c>
      <c r="M956" s="22">
        <f t="shared" si="58"/>
        <v>41998.956006944441</v>
      </c>
      <c r="N956" s="22" t="s">
        <v>9121</v>
      </c>
      <c r="O956" s="24">
        <f t="shared" si="59"/>
        <v>2014</v>
      </c>
      <c r="P956" t="b">
        <v>0</v>
      </c>
      <c r="Q956">
        <v>73</v>
      </c>
      <c r="R956" t="b">
        <v>0</v>
      </c>
      <c r="S956" t="s">
        <v>8273</v>
      </c>
      <c r="T956" s="7">
        <f>F956/Q956</f>
        <v>89.191780821917803</v>
      </c>
      <c r="U956" t="s">
        <v>8317</v>
      </c>
      <c r="V956" t="s">
        <v>8319</v>
      </c>
    </row>
    <row r="957" spans="1:22" ht="43.2">
      <c r="A957" s="5">
        <f t="shared" si="56"/>
        <v>5.6613333333333335E-2</v>
      </c>
      <c r="B957">
        <v>955</v>
      </c>
      <c r="C957" s="3" t="s">
        <v>956</v>
      </c>
      <c r="D957" s="3" t="s">
        <v>5065</v>
      </c>
      <c r="E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 s="22">
        <f t="shared" si="57"/>
        <v>42236.625451388885</v>
      </c>
      <c r="L957">
        <v>1470294300</v>
      </c>
      <c r="M957" s="22">
        <f t="shared" si="58"/>
        <v>42194.625451388885</v>
      </c>
      <c r="N957" s="22" t="s">
        <v>8882</v>
      </c>
      <c r="O957" s="24">
        <f t="shared" si="59"/>
        <v>2015</v>
      </c>
      <c r="P957" t="b">
        <v>0</v>
      </c>
      <c r="Q957">
        <v>93</v>
      </c>
      <c r="R957" t="b">
        <v>0</v>
      </c>
      <c r="S957" t="s">
        <v>8273</v>
      </c>
      <c r="T957" s="7">
        <f>F957/Q957</f>
        <v>182.6236559139785</v>
      </c>
      <c r="U957" t="s">
        <v>8317</v>
      </c>
      <c r="V957" t="s">
        <v>8319</v>
      </c>
    </row>
    <row r="958" spans="1:22" ht="57.6">
      <c r="A958" s="5">
        <f t="shared" si="56"/>
        <v>1.7219999999999999E-2</v>
      </c>
      <c r="B958">
        <v>956</v>
      </c>
      <c r="C958" s="3" t="s">
        <v>957</v>
      </c>
      <c r="D958" s="3" t="s">
        <v>5066</v>
      </c>
      <c r="E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 s="22">
        <f t="shared" si="57"/>
        <v>42626.086805555555</v>
      </c>
      <c r="L958">
        <v>1424901359</v>
      </c>
      <c r="M958" s="22">
        <f t="shared" si="58"/>
        <v>42586.086805555555</v>
      </c>
      <c r="N958" s="22" t="s">
        <v>9122</v>
      </c>
      <c r="O958" s="24">
        <f t="shared" si="59"/>
        <v>2016</v>
      </c>
      <c r="P958" t="b">
        <v>0</v>
      </c>
      <c r="Q958">
        <v>17</v>
      </c>
      <c r="R958" t="b">
        <v>0</v>
      </c>
      <c r="S958" t="s">
        <v>8273</v>
      </c>
      <c r="T958" s="7">
        <f>F958/Q958</f>
        <v>50.647058823529413</v>
      </c>
      <c r="U958" t="s">
        <v>8317</v>
      </c>
      <c r="V958" t="s">
        <v>8319</v>
      </c>
    </row>
    <row r="959" spans="1:22" ht="28.8">
      <c r="A959" s="5">
        <f t="shared" si="56"/>
        <v>1.9416666666666665E-2</v>
      </c>
      <c r="B959">
        <v>957</v>
      </c>
      <c r="C959" s="3" t="s">
        <v>958</v>
      </c>
      <c r="D959" s="3" t="s">
        <v>5067</v>
      </c>
      <c r="E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 s="22">
        <f t="shared" si="57"/>
        <v>42120.663877314808</v>
      </c>
      <c r="L959">
        <v>1476710133</v>
      </c>
      <c r="M959" s="22">
        <f t="shared" si="58"/>
        <v>42060.705543981479</v>
      </c>
      <c r="N959" s="22" t="s">
        <v>9123</v>
      </c>
      <c r="O959" s="24">
        <f t="shared" si="59"/>
        <v>2015</v>
      </c>
      <c r="P959" t="b">
        <v>0</v>
      </c>
      <c r="Q959">
        <v>7</v>
      </c>
      <c r="R959" t="b">
        <v>0</v>
      </c>
      <c r="S959" t="s">
        <v>8273</v>
      </c>
      <c r="T959" s="7">
        <f>F959/Q959</f>
        <v>33.285714285714285</v>
      </c>
      <c r="U959" t="s">
        <v>8317</v>
      </c>
      <c r="V959" t="s">
        <v>8319</v>
      </c>
    </row>
    <row r="960" spans="1:22" ht="57.6">
      <c r="A960" s="5">
        <f t="shared" si="56"/>
        <v>0.11328275684711328</v>
      </c>
      <c r="B960">
        <v>958</v>
      </c>
      <c r="C960" s="3" t="s">
        <v>959</v>
      </c>
      <c r="D960" s="3" t="s">
        <v>5068</v>
      </c>
      <c r="E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 s="22">
        <f t="shared" si="57"/>
        <v>42691.385798611103</v>
      </c>
      <c r="L960">
        <v>1426792563</v>
      </c>
      <c r="M960" s="22">
        <f t="shared" si="58"/>
        <v>42660.344131944446</v>
      </c>
      <c r="N960" s="22" t="s">
        <v>9124</v>
      </c>
      <c r="O960" s="24">
        <f t="shared" si="59"/>
        <v>2016</v>
      </c>
      <c r="P960" t="b">
        <v>0</v>
      </c>
      <c r="Q960">
        <v>17</v>
      </c>
      <c r="R960" t="b">
        <v>0</v>
      </c>
      <c r="S960" t="s">
        <v>8273</v>
      </c>
      <c r="T960" s="7">
        <f>F960/Q960</f>
        <v>51.823529411764703</v>
      </c>
      <c r="U960" t="s">
        <v>8317</v>
      </c>
      <c r="V960" t="s">
        <v>8319</v>
      </c>
    </row>
    <row r="961" spans="1:22" ht="43.2">
      <c r="A961" s="5">
        <f t="shared" si="56"/>
        <v>0.3886</v>
      </c>
      <c r="B961">
        <v>959</v>
      </c>
      <c r="C961" s="3" t="s">
        <v>960</v>
      </c>
      <c r="D961" s="3" t="s">
        <v>5069</v>
      </c>
      <c r="E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 s="22">
        <f t="shared" si="57"/>
        <v>42103.999305555553</v>
      </c>
      <c r="L961">
        <v>1419048665</v>
      </c>
      <c r="M961" s="22">
        <f t="shared" si="58"/>
        <v>42082.594479166662</v>
      </c>
      <c r="N961" s="22" t="s">
        <v>8875</v>
      </c>
      <c r="O961" s="24">
        <f t="shared" si="59"/>
        <v>2015</v>
      </c>
      <c r="P961" t="b">
        <v>0</v>
      </c>
      <c r="Q961">
        <v>171</v>
      </c>
      <c r="R961" t="b">
        <v>0</v>
      </c>
      <c r="S961" t="s">
        <v>8273</v>
      </c>
      <c r="T961" s="7">
        <f>F961/Q961</f>
        <v>113.62573099415205</v>
      </c>
      <c r="U961" t="s">
        <v>8317</v>
      </c>
      <c r="V961" t="s">
        <v>8319</v>
      </c>
    </row>
    <row r="962" spans="1:22" ht="43.2">
      <c r="A962" s="5">
        <f t="shared" si="56"/>
        <v>0.46100628930817611</v>
      </c>
      <c r="B962">
        <v>960</v>
      </c>
      <c r="C962" s="3" t="s">
        <v>961</v>
      </c>
      <c r="D962" s="3" t="s">
        <v>5070</v>
      </c>
      <c r="E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 s="22">
        <f t="shared" si="57"/>
        <v>42022.96603009259</v>
      </c>
      <c r="L962">
        <v>1485874955</v>
      </c>
      <c r="M962" s="22">
        <f t="shared" si="58"/>
        <v>41992.96603009259</v>
      </c>
      <c r="N962" s="22" t="s">
        <v>9125</v>
      </c>
      <c r="O962" s="24">
        <f t="shared" si="59"/>
        <v>2014</v>
      </c>
      <c r="P962" t="b">
        <v>0</v>
      </c>
      <c r="Q962">
        <v>188</v>
      </c>
      <c r="R962" t="b">
        <v>0</v>
      </c>
      <c r="S962" t="s">
        <v>8273</v>
      </c>
      <c r="T962" s="7">
        <f>F962/Q962</f>
        <v>136.46276595744681</v>
      </c>
      <c r="U962" t="s">
        <v>8317</v>
      </c>
      <c r="V962" t="s">
        <v>8319</v>
      </c>
    </row>
    <row r="963" spans="1:22" ht="43.2">
      <c r="A963" s="5">
        <f t="shared" ref="A963:A1026" si="60">F963/E963</f>
        <v>0.42188421052631581</v>
      </c>
      <c r="B963">
        <v>961</v>
      </c>
      <c r="C963" s="3" t="s">
        <v>962</v>
      </c>
      <c r="D963" s="3" t="s">
        <v>5071</v>
      </c>
      <c r="E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 s="22">
        <f t="shared" ref="K963:K1026" si="61">(J962/86400)+25569+(-5/24)</f>
        <v>42808.376793981479</v>
      </c>
      <c r="L963">
        <v>1483634335</v>
      </c>
      <c r="M963" s="22">
        <f t="shared" ref="M963:M1026" si="62">(L962/86400)+25569+(-5/24)</f>
        <v>42766.41846064815</v>
      </c>
      <c r="N963" s="22" t="s">
        <v>8370</v>
      </c>
      <c r="O963" s="24">
        <f t="shared" si="59"/>
        <v>2017</v>
      </c>
      <c r="P963" t="b">
        <v>0</v>
      </c>
      <c r="Q963">
        <v>110</v>
      </c>
      <c r="R963" t="b">
        <v>0</v>
      </c>
      <c r="S963" t="s">
        <v>8273</v>
      </c>
      <c r="T963" s="7">
        <f>F963/Q963</f>
        <v>364.35454545454547</v>
      </c>
      <c r="U963" t="s">
        <v>8317</v>
      </c>
      <c r="V963" t="s">
        <v>8319</v>
      </c>
    </row>
    <row r="964" spans="1:22" ht="43.2">
      <c r="A964" s="5">
        <f t="shared" si="60"/>
        <v>0.2848</v>
      </c>
      <c r="B964">
        <v>962</v>
      </c>
      <c r="C964" s="3" t="s">
        <v>963</v>
      </c>
      <c r="D964" s="3" t="s">
        <v>5072</v>
      </c>
      <c r="E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 s="22">
        <f t="shared" si="61"/>
        <v>42786.583333333336</v>
      </c>
      <c r="L964">
        <v>1451927153</v>
      </c>
      <c r="M964" s="22">
        <f t="shared" si="62"/>
        <v>42740.485358796293</v>
      </c>
      <c r="N964" s="22" t="s">
        <v>9126</v>
      </c>
      <c r="O964" s="24">
        <f t="shared" ref="O964:O1027" si="63">YEAR(N964)</f>
        <v>2017</v>
      </c>
      <c r="P964" t="b">
        <v>0</v>
      </c>
      <c r="Q964">
        <v>37</v>
      </c>
      <c r="R964" t="b">
        <v>0</v>
      </c>
      <c r="S964" t="s">
        <v>8273</v>
      </c>
      <c r="T964" s="7">
        <f>F964/Q964</f>
        <v>19.243243243243242</v>
      </c>
      <c r="U964" t="s">
        <v>8317</v>
      </c>
      <c r="V964" t="s">
        <v>8319</v>
      </c>
    </row>
    <row r="965" spans="1:22" ht="28.8">
      <c r="A965" s="5">
        <f t="shared" si="60"/>
        <v>1.0771428571428571E-2</v>
      </c>
      <c r="B965">
        <v>963</v>
      </c>
      <c r="C965" s="3" t="s">
        <v>964</v>
      </c>
      <c r="D965" s="3" t="s">
        <v>5073</v>
      </c>
      <c r="E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 s="22">
        <f t="shared" si="61"/>
        <v>42411.504085648143</v>
      </c>
      <c r="L965">
        <v>1473693319</v>
      </c>
      <c r="M965" s="22">
        <f t="shared" si="62"/>
        <v>42373.504085648143</v>
      </c>
      <c r="N965" s="22" t="s">
        <v>9127</v>
      </c>
      <c r="O965" s="24">
        <f t="shared" si="63"/>
        <v>2016</v>
      </c>
      <c r="P965" t="b">
        <v>0</v>
      </c>
      <c r="Q965">
        <v>9</v>
      </c>
      <c r="R965" t="b">
        <v>0</v>
      </c>
      <c r="S965" t="s">
        <v>8273</v>
      </c>
      <c r="T965" s="7">
        <f>F965/Q965</f>
        <v>41.888888888888886</v>
      </c>
      <c r="U965" t="s">
        <v>8317</v>
      </c>
      <c r="V965" t="s">
        <v>8319</v>
      </c>
    </row>
    <row r="966" spans="1:22" ht="43.2">
      <c r="A966" s="5">
        <f t="shared" si="60"/>
        <v>7.9909090909090902E-3</v>
      </c>
      <c r="B966">
        <v>964</v>
      </c>
      <c r="C966" s="3" t="s">
        <v>965</v>
      </c>
      <c r="D966" s="3" t="s">
        <v>5074</v>
      </c>
      <c r="E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 s="22">
        <f t="shared" si="61"/>
        <v>42660.427303240744</v>
      </c>
      <c r="L966">
        <v>1437663919</v>
      </c>
      <c r="M966" s="22">
        <f t="shared" si="62"/>
        <v>42625.427303240744</v>
      </c>
      <c r="N966" s="22" t="s">
        <v>9128</v>
      </c>
      <c r="O966" s="24">
        <f t="shared" si="63"/>
        <v>2016</v>
      </c>
      <c r="P966" t="b">
        <v>0</v>
      </c>
      <c r="Q966">
        <v>29</v>
      </c>
      <c r="R966" t="b">
        <v>0</v>
      </c>
      <c r="S966" t="s">
        <v>8273</v>
      </c>
      <c r="T966" s="7">
        <f>F966/Q966</f>
        <v>30.310344827586206</v>
      </c>
      <c r="U966" t="s">
        <v>8317</v>
      </c>
      <c r="V966" t="s">
        <v>8319</v>
      </c>
    </row>
    <row r="967" spans="1:22" ht="43.2">
      <c r="A967" s="5">
        <f t="shared" si="60"/>
        <v>1.192E-2</v>
      </c>
      <c r="B967">
        <v>965</v>
      </c>
      <c r="C967" s="3" t="s">
        <v>966</v>
      </c>
      <c r="D967" s="3" t="s">
        <v>5075</v>
      </c>
      <c r="E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 s="22">
        <f t="shared" si="61"/>
        <v>42248.420358796291</v>
      </c>
      <c r="L967">
        <v>1474676646</v>
      </c>
      <c r="M967" s="22">
        <f t="shared" si="62"/>
        <v>42208.420358796291</v>
      </c>
      <c r="N967" s="22" t="s">
        <v>9129</v>
      </c>
      <c r="O967" s="24">
        <f t="shared" si="63"/>
        <v>2015</v>
      </c>
      <c r="P967" t="b">
        <v>0</v>
      </c>
      <c r="Q967">
        <v>6</v>
      </c>
      <c r="R967" t="b">
        <v>0</v>
      </c>
      <c r="S967" t="s">
        <v>8273</v>
      </c>
      <c r="T967" s="7">
        <f>F967/Q967</f>
        <v>49.666666666666664</v>
      </c>
      <c r="U967" t="s">
        <v>8317</v>
      </c>
      <c r="V967" t="s">
        <v>8319</v>
      </c>
    </row>
    <row r="968" spans="1:22" ht="43.2">
      <c r="A968" s="5">
        <f t="shared" si="60"/>
        <v>0.14799999999999999</v>
      </c>
      <c r="B968">
        <v>966</v>
      </c>
      <c r="C968" s="3" t="s">
        <v>967</v>
      </c>
      <c r="D968" s="3" t="s">
        <v>5076</v>
      </c>
      <c r="E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 s="22">
        <f t="shared" si="61"/>
        <v>42668.957638888889</v>
      </c>
      <c r="L968">
        <v>1473174932</v>
      </c>
      <c r="M968" s="22">
        <f t="shared" si="62"/>
        <v>42636.808402777773</v>
      </c>
      <c r="N968" s="22" t="s">
        <v>8923</v>
      </c>
      <c r="O968" s="24">
        <f t="shared" si="63"/>
        <v>2016</v>
      </c>
      <c r="P968" t="b">
        <v>0</v>
      </c>
      <c r="Q968">
        <v>30</v>
      </c>
      <c r="R968" t="b">
        <v>0</v>
      </c>
      <c r="S968" t="s">
        <v>8273</v>
      </c>
      <c r="T968" s="7">
        <f>F968/Q968</f>
        <v>59.2</v>
      </c>
      <c r="U968" t="s">
        <v>8317</v>
      </c>
      <c r="V968" t="s">
        <v>8319</v>
      </c>
    </row>
    <row r="969" spans="1:22" ht="43.2">
      <c r="A969" s="5">
        <f t="shared" si="60"/>
        <v>0.17810000000000001</v>
      </c>
      <c r="B969">
        <v>967</v>
      </c>
      <c r="C969" s="3" t="s">
        <v>968</v>
      </c>
      <c r="D969" s="3" t="s">
        <v>5077</v>
      </c>
      <c r="E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 s="22">
        <f t="shared" si="61"/>
        <v>42649.427453703705</v>
      </c>
      <c r="L969">
        <v>1456121174</v>
      </c>
      <c r="M969" s="22">
        <f t="shared" si="62"/>
        <v>42619.427453703705</v>
      </c>
      <c r="N969" s="22" t="s">
        <v>9130</v>
      </c>
      <c r="O969" s="24">
        <f t="shared" si="63"/>
        <v>2016</v>
      </c>
      <c r="P969" t="b">
        <v>0</v>
      </c>
      <c r="Q969">
        <v>81</v>
      </c>
      <c r="R969" t="b">
        <v>0</v>
      </c>
      <c r="S969" t="s">
        <v>8273</v>
      </c>
      <c r="T969" s="7">
        <f>F969/Q969</f>
        <v>43.97530864197531</v>
      </c>
      <c r="U969" t="s">
        <v>8317</v>
      </c>
      <c r="V969" t="s">
        <v>8319</v>
      </c>
    </row>
    <row r="970" spans="1:22" ht="43.2">
      <c r="A970" s="5">
        <f t="shared" si="60"/>
        <v>1.325E-2</v>
      </c>
      <c r="B970">
        <v>968</v>
      </c>
      <c r="C970" s="3" t="s">
        <v>969</v>
      </c>
      <c r="D970" s="3" t="s">
        <v>5078</v>
      </c>
      <c r="E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 s="22">
        <f t="shared" si="61"/>
        <v>42482.004328703704</v>
      </c>
      <c r="L970">
        <v>1405542034</v>
      </c>
      <c r="M970" s="22">
        <f t="shared" si="62"/>
        <v>42422.045995370368</v>
      </c>
      <c r="N970" s="22" t="s">
        <v>9131</v>
      </c>
      <c r="O970" s="24">
        <f t="shared" si="63"/>
        <v>2016</v>
      </c>
      <c r="P970" t="b">
        <v>0</v>
      </c>
      <c r="Q970">
        <v>4</v>
      </c>
      <c r="R970" t="b">
        <v>0</v>
      </c>
      <c r="S970" t="s">
        <v>8273</v>
      </c>
      <c r="T970" s="7">
        <f>F970/Q970</f>
        <v>26.5</v>
      </c>
      <c r="U970" t="s">
        <v>8317</v>
      </c>
      <c r="V970" t="s">
        <v>8319</v>
      </c>
    </row>
    <row r="971" spans="1:22" ht="28.8">
      <c r="A971" s="5">
        <f t="shared" si="60"/>
        <v>0.46666666666666667</v>
      </c>
      <c r="B971">
        <v>969</v>
      </c>
      <c r="C971" s="3" t="s">
        <v>970</v>
      </c>
      <c r="D971" s="3" t="s">
        <v>5079</v>
      </c>
      <c r="E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 s="22">
        <f t="shared" si="61"/>
        <v>41866.639282407406</v>
      </c>
      <c r="L971">
        <v>1483773407</v>
      </c>
      <c r="M971" s="22">
        <f t="shared" si="62"/>
        <v>41836.639282407406</v>
      </c>
      <c r="N971" s="22" t="s">
        <v>9132</v>
      </c>
      <c r="O971" s="24">
        <f t="shared" si="63"/>
        <v>2014</v>
      </c>
      <c r="P971" t="b">
        <v>0</v>
      </c>
      <c r="Q971">
        <v>11</v>
      </c>
      <c r="R971" t="b">
        <v>0</v>
      </c>
      <c r="S971" t="s">
        <v>8273</v>
      </c>
      <c r="T971" s="7">
        <f>F971/Q971</f>
        <v>1272.7272727272727</v>
      </c>
      <c r="U971" t="s">
        <v>8317</v>
      </c>
      <c r="V971" t="s">
        <v>8319</v>
      </c>
    </row>
    <row r="972" spans="1:22" ht="57.6">
      <c r="A972" s="5">
        <f t="shared" si="60"/>
        <v>0.4592</v>
      </c>
      <c r="B972">
        <v>970</v>
      </c>
      <c r="C972" s="3" t="s">
        <v>971</v>
      </c>
      <c r="D972" s="3" t="s">
        <v>5080</v>
      </c>
      <c r="E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 s="22">
        <f t="shared" si="61"/>
        <v>42775.094988425924</v>
      </c>
      <c r="L972">
        <v>1481951853</v>
      </c>
      <c r="M972" s="22">
        <f t="shared" si="62"/>
        <v>42742.094988425924</v>
      </c>
      <c r="N972" s="22" t="s">
        <v>9133</v>
      </c>
      <c r="O972" s="24">
        <f t="shared" si="63"/>
        <v>2017</v>
      </c>
      <c r="P972" t="b">
        <v>0</v>
      </c>
      <c r="Q972">
        <v>14</v>
      </c>
      <c r="R972" t="b">
        <v>0</v>
      </c>
      <c r="S972" t="s">
        <v>8273</v>
      </c>
      <c r="T972" s="7">
        <f>F972/Q972</f>
        <v>164</v>
      </c>
      <c r="U972" t="s">
        <v>8317</v>
      </c>
      <c r="V972" t="s">
        <v>8319</v>
      </c>
    </row>
    <row r="973" spans="1:22" ht="43.2">
      <c r="A973" s="5">
        <f t="shared" si="60"/>
        <v>2.2599999999999999E-3</v>
      </c>
      <c r="B973">
        <v>971</v>
      </c>
      <c r="C973" s="3" t="s">
        <v>972</v>
      </c>
      <c r="D973" s="3" t="s">
        <v>5081</v>
      </c>
      <c r="E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 s="22">
        <f t="shared" si="61"/>
        <v>42757.999305555553</v>
      </c>
      <c r="L973">
        <v>1429290060</v>
      </c>
      <c r="M973" s="22">
        <f t="shared" si="62"/>
        <v>42721.012187499997</v>
      </c>
      <c r="N973" s="22" t="s">
        <v>9134</v>
      </c>
      <c r="O973" s="24">
        <f t="shared" si="63"/>
        <v>2016</v>
      </c>
      <c r="P973" t="b">
        <v>0</v>
      </c>
      <c r="Q973">
        <v>5</v>
      </c>
      <c r="R973" t="b">
        <v>0</v>
      </c>
      <c r="S973" t="s">
        <v>8273</v>
      </c>
      <c r="T973" s="7">
        <f>F973/Q973</f>
        <v>45.2</v>
      </c>
      <c r="U973" t="s">
        <v>8317</v>
      </c>
      <c r="V973" t="s">
        <v>8319</v>
      </c>
    </row>
    <row r="974" spans="1:22" ht="43.2">
      <c r="A974" s="5">
        <f t="shared" si="60"/>
        <v>0.34625</v>
      </c>
      <c r="B974">
        <v>972</v>
      </c>
      <c r="C974" s="3" t="s">
        <v>973</v>
      </c>
      <c r="D974" s="3" t="s">
        <v>5082</v>
      </c>
      <c r="E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 s="22">
        <f t="shared" si="61"/>
        <v>42156.500694444439</v>
      </c>
      <c r="L974">
        <v>1407271598</v>
      </c>
      <c r="M974" s="22">
        <f t="shared" si="62"/>
        <v>42111.500694444439</v>
      </c>
      <c r="N974" s="22" t="s">
        <v>8679</v>
      </c>
      <c r="O974" s="24">
        <f t="shared" si="63"/>
        <v>2015</v>
      </c>
      <c r="P974" t="b">
        <v>0</v>
      </c>
      <c r="Q974">
        <v>45</v>
      </c>
      <c r="R974" t="b">
        <v>0</v>
      </c>
      <c r="S974" t="s">
        <v>8273</v>
      </c>
      <c r="T974" s="7">
        <f>F974/Q974</f>
        <v>153.88888888888889</v>
      </c>
      <c r="U974" t="s">
        <v>8317</v>
      </c>
      <c r="V974" t="s">
        <v>8319</v>
      </c>
    </row>
    <row r="975" spans="1:22" ht="43.2">
      <c r="A975" s="5">
        <f t="shared" si="60"/>
        <v>2.0549999999999999E-2</v>
      </c>
      <c r="B975">
        <v>973</v>
      </c>
      <c r="C975" s="3" t="s">
        <v>974</v>
      </c>
      <c r="D975" s="3" t="s">
        <v>5083</v>
      </c>
      <c r="E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 s="22">
        <f t="shared" si="61"/>
        <v>41886.082638888889</v>
      </c>
      <c r="L975">
        <v>1441844493</v>
      </c>
      <c r="M975" s="22">
        <f t="shared" si="62"/>
        <v>41856.657384259255</v>
      </c>
      <c r="N975" s="22" t="s">
        <v>8544</v>
      </c>
      <c r="O975" s="24">
        <f t="shared" si="63"/>
        <v>2014</v>
      </c>
      <c r="P975" t="b">
        <v>0</v>
      </c>
      <c r="Q975">
        <v>8</v>
      </c>
      <c r="R975" t="b">
        <v>0</v>
      </c>
      <c r="S975" t="s">
        <v>8273</v>
      </c>
      <c r="T975" s="7">
        <f>F975/Q975</f>
        <v>51.375</v>
      </c>
      <c r="U975" t="s">
        <v>8317</v>
      </c>
      <c r="V975" t="s">
        <v>8319</v>
      </c>
    </row>
    <row r="976" spans="1:22" ht="43.2">
      <c r="A976" s="5">
        <f t="shared" si="60"/>
        <v>5.5999999999999999E-3</v>
      </c>
      <c r="B976">
        <v>974</v>
      </c>
      <c r="C976" s="3" t="s">
        <v>975</v>
      </c>
      <c r="D976" s="3" t="s">
        <v>5084</v>
      </c>
      <c r="E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 s="22">
        <f t="shared" si="61"/>
        <v>42316.848298611112</v>
      </c>
      <c r="L976">
        <v>1456336756</v>
      </c>
      <c r="M976" s="22">
        <f t="shared" si="62"/>
        <v>42256.806631944441</v>
      </c>
      <c r="N976" s="22" t="s">
        <v>8384</v>
      </c>
      <c r="O976" s="24">
        <f t="shared" si="63"/>
        <v>2015</v>
      </c>
      <c r="P976" t="b">
        <v>0</v>
      </c>
      <c r="Q976">
        <v>3</v>
      </c>
      <c r="R976" t="b">
        <v>0</v>
      </c>
      <c r="S976" t="s">
        <v>8273</v>
      </c>
      <c r="T976" s="7">
        <f>F976/Q976</f>
        <v>93.333333333333329</v>
      </c>
      <c r="U976" t="s">
        <v>8317</v>
      </c>
      <c r="V976" t="s">
        <v>8319</v>
      </c>
    </row>
    <row r="977" spans="1:22" ht="43.2">
      <c r="A977" s="5">
        <f t="shared" si="60"/>
        <v>2.6069999999999999E-2</v>
      </c>
      <c r="B977">
        <v>975</v>
      </c>
      <c r="C977" s="3" t="s">
        <v>976</v>
      </c>
      <c r="D977" s="3" t="s">
        <v>5085</v>
      </c>
      <c r="E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 s="22">
        <f t="shared" si="61"/>
        <v>42454.499490740738</v>
      </c>
      <c r="L977">
        <v>1461948185</v>
      </c>
      <c r="M977" s="22">
        <f t="shared" si="62"/>
        <v>42424.541157407402</v>
      </c>
      <c r="N977" s="22" t="s">
        <v>9135</v>
      </c>
      <c r="O977" s="24">
        <f t="shared" si="63"/>
        <v>2016</v>
      </c>
      <c r="P977" t="b">
        <v>0</v>
      </c>
      <c r="Q977">
        <v>24</v>
      </c>
      <c r="R977" t="b">
        <v>0</v>
      </c>
      <c r="S977" t="s">
        <v>8273</v>
      </c>
      <c r="T977" s="7">
        <f>F977/Q977</f>
        <v>108.625</v>
      </c>
      <c r="U977" t="s">
        <v>8317</v>
      </c>
      <c r="V977" t="s">
        <v>8319</v>
      </c>
    </row>
    <row r="978" spans="1:22" ht="43.2">
      <c r="A978" s="5">
        <f t="shared" si="60"/>
        <v>1.9259999999999999E-2</v>
      </c>
      <c r="B978">
        <v>976</v>
      </c>
      <c r="C978" s="3" t="s">
        <v>977</v>
      </c>
      <c r="D978" s="3" t="s">
        <v>5086</v>
      </c>
      <c r="E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 s="22">
        <f t="shared" si="61"/>
        <v>42549.488252314812</v>
      </c>
      <c r="L978">
        <v>1435627497</v>
      </c>
      <c r="M978" s="22">
        <f t="shared" si="62"/>
        <v>42489.488252314812</v>
      </c>
      <c r="N978" s="22" t="s">
        <v>8905</v>
      </c>
      <c r="O978" s="24">
        <f t="shared" si="63"/>
        <v>2016</v>
      </c>
      <c r="P978" t="b">
        <v>0</v>
      </c>
      <c r="Q978">
        <v>18</v>
      </c>
      <c r="R978" t="b">
        <v>0</v>
      </c>
      <c r="S978" t="s">
        <v>8273</v>
      </c>
      <c r="T978" s="7">
        <f>F978/Q978</f>
        <v>160.5</v>
      </c>
      <c r="U978" t="s">
        <v>8317</v>
      </c>
      <c r="V978" t="s">
        <v>8319</v>
      </c>
    </row>
    <row r="979" spans="1:22" ht="43.2">
      <c r="A979" s="5">
        <f t="shared" si="60"/>
        <v>0.33666666666666667</v>
      </c>
      <c r="B979">
        <v>977</v>
      </c>
      <c r="C979" s="3" t="s">
        <v>978</v>
      </c>
      <c r="D979" s="3" t="s">
        <v>5087</v>
      </c>
      <c r="E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 s="22">
        <f t="shared" si="61"/>
        <v>42229.850659722222</v>
      </c>
      <c r="L979">
        <v>1453502197</v>
      </c>
      <c r="M979" s="22">
        <f t="shared" si="62"/>
        <v>42184.850659722222</v>
      </c>
      <c r="N979" s="22" t="s">
        <v>8663</v>
      </c>
      <c r="O979" s="24">
        <f t="shared" si="63"/>
        <v>2015</v>
      </c>
      <c r="P979" t="b">
        <v>0</v>
      </c>
      <c r="Q979">
        <v>12</v>
      </c>
      <c r="R979" t="b">
        <v>0</v>
      </c>
      <c r="S979" t="s">
        <v>8273</v>
      </c>
      <c r="T979" s="7">
        <f>F979/Q979</f>
        <v>75.75</v>
      </c>
      <c r="U979" t="s">
        <v>8317</v>
      </c>
      <c r="V979" t="s">
        <v>8319</v>
      </c>
    </row>
    <row r="980" spans="1:22" ht="43.2">
      <c r="A980" s="5">
        <f t="shared" si="60"/>
        <v>0.5626326718299024</v>
      </c>
      <c r="B980">
        <v>978</v>
      </c>
      <c r="C980" s="3" t="s">
        <v>979</v>
      </c>
      <c r="D980" s="3" t="s">
        <v>5088</v>
      </c>
      <c r="E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 s="22">
        <f t="shared" si="61"/>
        <v>42421.733761574076</v>
      </c>
      <c r="L980">
        <v>1453793101</v>
      </c>
      <c r="M980" s="22">
        <f t="shared" si="62"/>
        <v>42391.733761574076</v>
      </c>
      <c r="N980" s="22" t="s">
        <v>9136</v>
      </c>
      <c r="O980" s="24">
        <f t="shared" si="63"/>
        <v>2016</v>
      </c>
      <c r="P980" t="b">
        <v>0</v>
      </c>
      <c r="Q980">
        <v>123</v>
      </c>
      <c r="R980" t="b">
        <v>0</v>
      </c>
      <c r="S980" t="s">
        <v>8273</v>
      </c>
      <c r="T980" s="7">
        <f>F980/Q980</f>
        <v>790.83739837398377</v>
      </c>
      <c r="U980" t="s">
        <v>8317</v>
      </c>
      <c r="V980" t="s">
        <v>8319</v>
      </c>
    </row>
    <row r="981" spans="1:22" ht="43.2">
      <c r="A981" s="5">
        <f t="shared" si="60"/>
        <v>0.82817600000000002</v>
      </c>
      <c r="B981">
        <v>979</v>
      </c>
      <c r="C981" s="3" t="s">
        <v>980</v>
      </c>
      <c r="D981" s="3" t="s">
        <v>5089</v>
      </c>
      <c r="E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 s="22">
        <f t="shared" si="61"/>
        <v>42425.100706018515</v>
      </c>
      <c r="L981">
        <v>1463392828</v>
      </c>
      <c r="M981" s="22">
        <f t="shared" si="62"/>
        <v>42395.100706018515</v>
      </c>
      <c r="N981" s="22" t="s">
        <v>9137</v>
      </c>
      <c r="O981" s="24">
        <f t="shared" si="63"/>
        <v>2016</v>
      </c>
      <c r="P981" t="b">
        <v>0</v>
      </c>
      <c r="Q981">
        <v>96</v>
      </c>
      <c r="R981" t="b">
        <v>0</v>
      </c>
      <c r="S981" t="s">
        <v>8273</v>
      </c>
      <c r="T981" s="7">
        <f>F981/Q981</f>
        <v>301.93916666666667</v>
      </c>
      <c r="U981" t="s">
        <v>8317</v>
      </c>
      <c r="V981" t="s">
        <v>8319</v>
      </c>
    </row>
    <row r="982" spans="1:22" ht="57.6">
      <c r="A982" s="5">
        <f t="shared" si="60"/>
        <v>0.14860000000000001</v>
      </c>
      <c r="B982">
        <v>980</v>
      </c>
      <c r="C982" s="3" t="s">
        <v>981</v>
      </c>
      <c r="D982" s="3" t="s">
        <v>5090</v>
      </c>
      <c r="E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 s="22">
        <f t="shared" si="61"/>
        <v>42541.582638888889</v>
      </c>
      <c r="L982">
        <v>1413495722</v>
      </c>
      <c r="M982" s="22">
        <f t="shared" si="62"/>
        <v>42506.208657407406</v>
      </c>
      <c r="N982" s="22" t="s">
        <v>8928</v>
      </c>
      <c r="O982" s="24">
        <f t="shared" si="63"/>
        <v>2016</v>
      </c>
      <c r="P982" t="b">
        <v>0</v>
      </c>
      <c r="Q982">
        <v>31</v>
      </c>
      <c r="R982" t="b">
        <v>0</v>
      </c>
      <c r="S982" t="s">
        <v>8273</v>
      </c>
      <c r="T982" s="7">
        <f>F982/Q982</f>
        <v>47.935483870967744</v>
      </c>
      <c r="U982" t="s">
        <v>8317</v>
      </c>
      <c r="V982" t="s">
        <v>8319</v>
      </c>
    </row>
    <row r="983" spans="1:22" ht="57.6">
      <c r="A983" s="5">
        <f t="shared" si="60"/>
        <v>1.2375123751237513E-4</v>
      </c>
      <c r="B983">
        <v>981</v>
      </c>
      <c r="C983" s="3" t="s">
        <v>982</v>
      </c>
      <c r="D983" s="3" t="s">
        <v>5091</v>
      </c>
      <c r="E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 s="22">
        <f t="shared" si="61"/>
        <v>41973.737523148149</v>
      </c>
      <c r="L983">
        <v>1405032222</v>
      </c>
      <c r="M983" s="22">
        <f t="shared" si="62"/>
        <v>41928.695856481478</v>
      </c>
      <c r="N983" s="22" t="s">
        <v>8395</v>
      </c>
      <c r="O983" s="24">
        <f t="shared" si="63"/>
        <v>2014</v>
      </c>
      <c r="P983" t="b">
        <v>0</v>
      </c>
      <c r="Q983">
        <v>4</v>
      </c>
      <c r="R983" t="b">
        <v>0</v>
      </c>
      <c r="S983" t="s">
        <v>8273</v>
      </c>
      <c r="T983" s="7">
        <f>F983/Q983</f>
        <v>2.75</v>
      </c>
      <c r="U983" t="s">
        <v>8317</v>
      </c>
      <c r="V983" t="s">
        <v>8319</v>
      </c>
    </row>
    <row r="984" spans="1:22" ht="28.8">
      <c r="A984" s="5">
        <f t="shared" si="60"/>
        <v>1.7142857142857143E-4</v>
      </c>
      <c r="B984">
        <v>982</v>
      </c>
      <c r="C984" s="3" t="s">
        <v>983</v>
      </c>
      <c r="D984" s="3" t="s">
        <v>5092</v>
      </c>
      <c r="E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 s="22">
        <f t="shared" si="61"/>
        <v>41860.738680555551</v>
      </c>
      <c r="L984">
        <v>1472839486</v>
      </c>
      <c r="M984" s="22">
        <f t="shared" si="62"/>
        <v>41830.738680555551</v>
      </c>
      <c r="N984" s="22" t="s">
        <v>8817</v>
      </c>
      <c r="O984" s="24">
        <f t="shared" si="63"/>
        <v>2014</v>
      </c>
      <c r="P984" t="b">
        <v>0</v>
      </c>
      <c r="Q984">
        <v>3</v>
      </c>
      <c r="R984" t="b">
        <v>0</v>
      </c>
      <c r="S984" t="s">
        <v>8273</v>
      </c>
      <c r="T984" s="7">
        <f>F984/Q984</f>
        <v>1</v>
      </c>
      <c r="U984" t="s">
        <v>8317</v>
      </c>
      <c r="V984" t="s">
        <v>8319</v>
      </c>
    </row>
    <row r="985" spans="1:22" ht="57.6">
      <c r="A985" s="5">
        <f t="shared" si="60"/>
        <v>0.2950613611721471</v>
      </c>
      <c r="B985">
        <v>983</v>
      </c>
      <c r="C985" s="3" t="s">
        <v>984</v>
      </c>
      <c r="D985" s="3" t="s">
        <v>5093</v>
      </c>
      <c r="E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 s="22">
        <f t="shared" si="61"/>
        <v>42645.544976851852</v>
      </c>
      <c r="L985">
        <v>1469289685</v>
      </c>
      <c r="M985" s="22">
        <f t="shared" si="62"/>
        <v>42615.544976851852</v>
      </c>
      <c r="N985" s="22" t="s">
        <v>8486</v>
      </c>
      <c r="O985" s="24">
        <f t="shared" si="63"/>
        <v>2016</v>
      </c>
      <c r="P985" t="b">
        <v>0</v>
      </c>
      <c r="Q985">
        <v>179</v>
      </c>
      <c r="R985" t="b">
        <v>0</v>
      </c>
      <c r="S985" t="s">
        <v>8273</v>
      </c>
      <c r="T985" s="7">
        <f>F985/Q985</f>
        <v>171.79329608938548</v>
      </c>
      <c r="U985" t="s">
        <v>8317</v>
      </c>
      <c r="V985" t="s">
        <v>8319</v>
      </c>
    </row>
    <row r="986" spans="1:22" ht="72">
      <c r="A986" s="5">
        <f t="shared" si="60"/>
        <v>1.06E-2</v>
      </c>
      <c r="B986">
        <v>984</v>
      </c>
      <c r="C986" s="3" t="s">
        <v>985</v>
      </c>
      <c r="D986" s="3" t="s">
        <v>5094</v>
      </c>
      <c r="E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 s="22">
        <f t="shared" si="61"/>
        <v>42605.662499999999</v>
      </c>
      <c r="L986">
        <v>1424918808</v>
      </c>
      <c r="M986" s="22">
        <f t="shared" si="62"/>
        <v>42574.459317129622</v>
      </c>
      <c r="N986" s="22" t="s">
        <v>9138</v>
      </c>
      <c r="O986" s="24">
        <f t="shared" si="63"/>
        <v>2016</v>
      </c>
      <c r="P986" t="b">
        <v>0</v>
      </c>
      <c r="Q986">
        <v>3</v>
      </c>
      <c r="R986" t="b">
        <v>0</v>
      </c>
      <c r="S986" t="s">
        <v>8273</v>
      </c>
      <c r="T986" s="7">
        <f>F986/Q986</f>
        <v>35.333333333333336</v>
      </c>
      <c r="U986" t="s">
        <v>8317</v>
      </c>
      <c r="V986" t="s">
        <v>8319</v>
      </c>
    </row>
    <row r="987" spans="1:22" ht="43.2">
      <c r="A987" s="5">
        <f t="shared" si="60"/>
        <v>6.2933333333333327E-2</v>
      </c>
      <c r="B987">
        <v>985</v>
      </c>
      <c r="C987" s="3" t="s">
        <v>986</v>
      </c>
      <c r="D987" s="3" t="s">
        <v>5095</v>
      </c>
      <c r="E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 s="22">
        <f t="shared" si="61"/>
        <v>42090.86583333333</v>
      </c>
      <c r="L987">
        <v>1449011610</v>
      </c>
      <c r="M987" s="22">
        <f t="shared" si="62"/>
        <v>42060.907499999994</v>
      </c>
      <c r="N987" s="22" t="s">
        <v>9123</v>
      </c>
      <c r="O987" s="24">
        <f t="shared" si="63"/>
        <v>2015</v>
      </c>
      <c r="P987" t="b">
        <v>0</v>
      </c>
      <c r="Q987">
        <v>23</v>
      </c>
      <c r="R987" t="b">
        <v>0</v>
      </c>
      <c r="S987" t="s">
        <v>8273</v>
      </c>
      <c r="T987" s="7">
        <f>F987/Q987</f>
        <v>82.086956521739125</v>
      </c>
      <c r="U987" t="s">
        <v>8317</v>
      </c>
      <c r="V987" t="s">
        <v>8319</v>
      </c>
    </row>
    <row r="988" spans="1:22" ht="57.6">
      <c r="A988" s="5">
        <f t="shared" si="60"/>
        <v>0.1275</v>
      </c>
      <c r="B988">
        <v>986</v>
      </c>
      <c r="C988" s="3" t="s">
        <v>987</v>
      </c>
      <c r="D988" s="3" t="s">
        <v>5096</v>
      </c>
      <c r="E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 s="22">
        <f t="shared" si="61"/>
        <v>42369.749999999993</v>
      </c>
      <c r="L988">
        <v>1447698300</v>
      </c>
      <c r="M988" s="22">
        <f t="shared" si="62"/>
        <v>42339.759375000001</v>
      </c>
      <c r="N988" s="22" t="s">
        <v>9139</v>
      </c>
      <c r="O988" s="24">
        <f t="shared" si="63"/>
        <v>2015</v>
      </c>
      <c r="P988" t="b">
        <v>0</v>
      </c>
      <c r="Q988">
        <v>23</v>
      </c>
      <c r="R988" t="b">
        <v>0</v>
      </c>
      <c r="S988" t="s">
        <v>8273</v>
      </c>
      <c r="T988" s="7">
        <f>F988/Q988</f>
        <v>110.8695652173913</v>
      </c>
      <c r="U988" t="s">
        <v>8317</v>
      </c>
      <c r="V988" t="s">
        <v>8319</v>
      </c>
    </row>
    <row r="989" spans="1:22" ht="43.2">
      <c r="A989" s="5">
        <f t="shared" si="60"/>
        <v>0.13220000000000001</v>
      </c>
      <c r="B989">
        <v>987</v>
      </c>
      <c r="C989" s="3" t="s">
        <v>988</v>
      </c>
      <c r="D989" s="3" t="s">
        <v>5097</v>
      </c>
      <c r="E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 s="22">
        <f t="shared" si="61"/>
        <v>42378.791666666664</v>
      </c>
      <c r="L989">
        <v>1400051050</v>
      </c>
      <c r="M989" s="22">
        <f t="shared" si="62"/>
        <v>42324.559027777774</v>
      </c>
      <c r="N989" s="22" t="s">
        <v>8396</v>
      </c>
      <c r="O989" s="24">
        <f t="shared" si="63"/>
        <v>2015</v>
      </c>
      <c r="P989" t="b">
        <v>0</v>
      </c>
      <c r="Q989">
        <v>41</v>
      </c>
      <c r="R989" t="b">
        <v>0</v>
      </c>
      <c r="S989" t="s">
        <v>8273</v>
      </c>
      <c r="T989" s="7">
        <f>F989/Q989</f>
        <v>161.21951219512195</v>
      </c>
      <c r="U989" t="s">
        <v>8317</v>
      </c>
      <c r="V989" t="s">
        <v>8319</v>
      </c>
    </row>
    <row r="990" spans="1:22" ht="57.6">
      <c r="A990" s="5">
        <f t="shared" si="60"/>
        <v>0</v>
      </c>
      <c r="B990">
        <v>988</v>
      </c>
      <c r="C990" s="3" t="s">
        <v>989</v>
      </c>
      <c r="D990" s="3" t="s">
        <v>5098</v>
      </c>
      <c r="E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 s="22">
        <f t="shared" si="61"/>
        <v>41813.086226851847</v>
      </c>
      <c r="L990">
        <v>1472718825</v>
      </c>
      <c r="M990" s="22">
        <f t="shared" si="62"/>
        <v>41773.086226851847</v>
      </c>
      <c r="N990" s="22" t="s">
        <v>9140</v>
      </c>
      <c r="O990" s="24">
        <f t="shared" si="63"/>
        <v>2014</v>
      </c>
      <c r="P990" t="b">
        <v>0</v>
      </c>
      <c r="Q990">
        <v>0</v>
      </c>
      <c r="R990" t="b">
        <v>0</v>
      </c>
      <c r="S990" t="s">
        <v>8273</v>
      </c>
      <c r="T990" s="7" t="e">
        <f>F990/Q990</f>
        <v>#DIV/0!</v>
      </c>
      <c r="U990" t="s">
        <v>8317</v>
      </c>
      <c r="V990" t="s">
        <v>8319</v>
      </c>
    </row>
    <row r="991" spans="1:22" ht="28.8">
      <c r="A991" s="5">
        <f t="shared" si="60"/>
        <v>0.16769999999999999</v>
      </c>
      <c r="B991">
        <v>989</v>
      </c>
      <c r="C991" s="3" t="s">
        <v>990</v>
      </c>
      <c r="D991" s="3" t="s">
        <v>5099</v>
      </c>
      <c r="E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 s="22">
        <f t="shared" si="61"/>
        <v>42644.148437499993</v>
      </c>
      <c r="L991">
        <v>1472509495</v>
      </c>
      <c r="M991" s="22">
        <f t="shared" si="62"/>
        <v>42614.148437499993</v>
      </c>
      <c r="N991" s="22" t="s">
        <v>9141</v>
      </c>
      <c r="O991" s="24">
        <f t="shared" si="63"/>
        <v>2016</v>
      </c>
      <c r="P991" t="b">
        <v>0</v>
      </c>
      <c r="Q991">
        <v>32</v>
      </c>
      <c r="R991" t="b">
        <v>0</v>
      </c>
      <c r="S991" t="s">
        <v>8273</v>
      </c>
      <c r="T991" s="7">
        <f>F991/Q991</f>
        <v>52.40625</v>
      </c>
      <c r="U991" t="s">
        <v>8317</v>
      </c>
      <c r="V991" t="s">
        <v>8319</v>
      </c>
    </row>
    <row r="992" spans="1:22" ht="43.2">
      <c r="A992" s="5">
        <f t="shared" si="60"/>
        <v>1.0399999999999999E-3</v>
      </c>
      <c r="B992">
        <v>990</v>
      </c>
      <c r="C992" s="3" t="s">
        <v>991</v>
      </c>
      <c r="D992" s="3" t="s">
        <v>5100</v>
      </c>
      <c r="E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 s="22">
        <f t="shared" si="61"/>
        <v>42641.725636574069</v>
      </c>
      <c r="L992">
        <v>1407178164</v>
      </c>
      <c r="M992" s="22">
        <f t="shared" si="62"/>
        <v>42611.725636574069</v>
      </c>
      <c r="N992" s="22" t="s">
        <v>9142</v>
      </c>
      <c r="O992" s="24">
        <f t="shared" si="63"/>
        <v>2016</v>
      </c>
      <c r="P992" t="b">
        <v>0</v>
      </c>
      <c r="Q992">
        <v>2</v>
      </c>
      <c r="R992" t="b">
        <v>0</v>
      </c>
      <c r="S992" t="s">
        <v>8273</v>
      </c>
      <c r="T992" s="7">
        <f>F992/Q992</f>
        <v>13</v>
      </c>
      <c r="U992" t="s">
        <v>8317</v>
      </c>
      <c r="V992" t="s">
        <v>8319</v>
      </c>
    </row>
    <row r="993" spans="1:22" ht="72">
      <c r="A993" s="5">
        <f t="shared" si="60"/>
        <v>4.24E-2</v>
      </c>
      <c r="B993">
        <v>991</v>
      </c>
      <c r="C993" s="3" t="s">
        <v>992</v>
      </c>
      <c r="D993" s="3" t="s">
        <v>5101</v>
      </c>
      <c r="E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 s="22">
        <f t="shared" si="61"/>
        <v>41885.575972222221</v>
      </c>
      <c r="L993">
        <v>1466186988</v>
      </c>
      <c r="M993" s="22">
        <f t="shared" si="62"/>
        <v>41855.575972222221</v>
      </c>
      <c r="N993" s="22" t="s">
        <v>8532</v>
      </c>
      <c r="O993" s="24">
        <f t="shared" si="63"/>
        <v>2014</v>
      </c>
      <c r="P993" t="b">
        <v>0</v>
      </c>
      <c r="Q993">
        <v>7</v>
      </c>
      <c r="R993" t="b">
        <v>0</v>
      </c>
      <c r="S993" t="s">
        <v>8273</v>
      </c>
      <c r="T993" s="7">
        <f>F993/Q993</f>
        <v>30.285714285714285</v>
      </c>
      <c r="U993" t="s">
        <v>8317</v>
      </c>
      <c r="V993" t="s">
        <v>8319</v>
      </c>
    </row>
    <row r="994" spans="1:22" ht="43.2">
      <c r="A994" s="5">
        <f t="shared" si="60"/>
        <v>4.6699999999999997E-3</v>
      </c>
      <c r="B994">
        <v>992</v>
      </c>
      <c r="C994" s="3" t="s">
        <v>993</v>
      </c>
      <c r="D994" s="3" t="s">
        <v>5102</v>
      </c>
      <c r="E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 s="22">
        <f t="shared" si="61"/>
        <v>42563.57708333333</v>
      </c>
      <c r="L994">
        <v>1457475119</v>
      </c>
      <c r="M994" s="22">
        <f t="shared" si="62"/>
        <v>42538.548472222225</v>
      </c>
      <c r="N994" s="22" t="s">
        <v>9143</v>
      </c>
      <c r="O994" s="24">
        <f t="shared" si="63"/>
        <v>2016</v>
      </c>
      <c r="P994" t="b">
        <v>0</v>
      </c>
      <c r="Q994">
        <v>4</v>
      </c>
      <c r="R994" t="b">
        <v>0</v>
      </c>
      <c r="S994" t="s">
        <v>8273</v>
      </c>
      <c r="T994" s="7">
        <f>F994/Q994</f>
        <v>116.75</v>
      </c>
      <c r="U994" t="s">
        <v>8317</v>
      </c>
      <c r="V994" t="s">
        <v>8319</v>
      </c>
    </row>
    <row r="995" spans="1:22" ht="43.2">
      <c r="A995" s="5">
        <f t="shared" si="60"/>
        <v>0.25087142857142858</v>
      </c>
      <c r="B995">
        <v>993</v>
      </c>
      <c r="C995" s="3" t="s">
        <v>994</v>
      </c>
      <c r="D995" s="3" t="s">
        <v>5103</v>
      </c>
      <c r="E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 s="22">
        <f t="shared" si="61"/>
        <v>42497.674988425926</v>
      </c>
      <c r="L995">
        <v>1476054568</v>
      </c>
      <c r="M995" s="22">
        <f t="shared" si="62"/>
        <v>42437.71665509259</v>
      </c>
      <c r="N995" s="22" t="s">
        <v>8670</v>
      </c>
      <c r="O995" s="24">
        <f t="shared" si="63"/>
        <v>2016</v>
      </c>
      <c r="P995" t="b">
        <v>0</v>
      </c>
      <c r="Q995">
        <v>196</v>
      </c>
      <c r="R995" t="b">
        <v>0</v>
      </c>
      <c r="S995" t="s">
        <v>8273</v>
      </c>
      <c r="T995" s="7">
        <f>F995/Q995</f>
        <v>89.59693877551021</v>
      </c>
      <c r="U995" t="s">
        <v>8317</v>
      </c>
      <c r="V995" t="s">
        <v>8319</v>
      </c>
    </row>
    <row r="996" spans="1:22" ht="57.6">
      <c r="A996" s="5">
        <f t="shared" si="60"/>
        <v>2.3345000000000001E-2</v>
      </c>
      <c r="B996">
        <v>994</v>
      </c>
      <c r="C996" s="3" t="s">
        <v>995</v>
      </c>
      <c r="D996" s="3" t="s">
        <v>5104</v>
      </c>
      <c r="E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 s="22">
        <f t="shared" si="61"/>
        <v>42685.999999999993</v>
      </c>
      <c r="L996">
        <v>1412835530</v>
      </c>
      <c r="M996" s="22">
        <f t="shared" si="62"/>
        <v>42652.756574074076</v>
      </c>
      <c r="N996" s="22" t="s">
        <v>9144</v>
      </c>
      <c r="O996" s="24">
        <f t="shared" si="63"/>
        <v>2016</v>
      </c>
      <c r="P996" t="b">
        <v>0</v>
      </c>
      <c r="Q996">
        <v>11</v>
      </c>
      <c r="R996" t="b">
        <v>0</v>
      </c>
      <c r="S996" t="s">
        <v>8273</v>
      </c>
      <c r="T996" s="7">
        <f>F996/Q996</f>
        <v>424.45454545454544</v>
      </c>
      <c r="U996" t="s">
        <v>8317</v>
      </c>
      <c r="V996" t="s">
        <v>8319</v>
      </c>
    </row>
    <row r="997" spans="1:22" ht="43.2">
      <c r="A997" s="5">
        <f t="shared" si="60"/>
        <v>7.2599999999999998E-2</v>
      </c>
      <c r="B997">
        <v>995</v>
      </c>
      <c r="C997" s="3" t="s">
        <v>996</v>
      </c>
      <c r="D997" s="3" t="s">
        <v>5105</v>
      </c>
      <c r="E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 s="22">
        <f t="shared" si="61"/>
        <v>41973.749305555553</v>
      </c>
      <c r="L997">
        <v>1415140480</v>
      </c>
      <c r="M997" s="22">
        <f t="shared" si="62"/>
        <v>41921.054745370369</v>
      </c>
      <c r="N997" s="22" t="s">
        <v>9145</v>
      </c>
      <c r="O997" s="24">
        <f t="shared" si="63"/>
        <v>2014</v>
      </c>
      <c r="P997" t="b">
        <v>0</v>
      </c>
      <c r="Q997">
        <v>9</v>
      </c>
      <c r="R997" t="b">
        <v>0</v>
      </c>
      <c r="S997" t="s">
        <v>8273</v>
      </c>
      <c r="T997" s="7">
        <f>F997/Q997</f>
        <v>80.666666666666671</v>
      </c>
      <c r="U997" t="s">
        <v>8317</v>
      </c>
      <c r="V997" t="s">
        <v>8319</v>
      </c>
    </row>
    <row r="998" spans="1:22" ht="28.8">
      <c r="A998" s="5">
        <f t="shared" si="60"/>
        <v>1.6250000000000001E-2</v>
      </c>
      <c r="B998">
        <v>996</v>
      </c>
      <c r="C998" s="3" t="s">
        <v>997</v>
      </c>
      <c r="D998" s="3" t="s">
        <v>5106</v>
      </c>
      <c r="E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 s="22">
        <f t="shared" si="61"/>
        <v>41972.458333333336</v>
      </c>
      <c r="L998">
        <v>1403902060</v>
      </c>
      <c r="M998" s="22">
        <f t="shared" si="62"/>
        <v>41947.732407407406</v>
      </c>
      <c r="N998" s="22" t="s">
        <v>8878</v>
      </c>
      <c r="O998" s="24">
        <f t="shared" si="63"/>
        <v>2014</v>
      </c>
      <c r="P998" t="b">
        <v>0</v>
      </c>
      <c r="Q998">
        <v>5</v>
      </c>
      <c r="R998" t="b">
        <v>0</v>
      </c>
      <c r="S998" t="s">
        <v>8273</v>
      </c>
      <c r="T998" s="7">
        <f>F998/Q998</f>
        <v>13</v>
      </c>
      <c r="U998" t="s">
        <v>8317</v>
      </c>
      <c r="V998" t="s">
        <v>8319</v>
      </c>
    </row>
    <row r="999" spans="1:22" ht="28.8">
      <c r="A999" s="5">
        <f t="shared" si="60"/>
        <v>1.2999999999999999E-2</v>
      </c>
      <c r="B999">
        <v>997</v>
      </c>
      <c r="C999" s="3" t="s">
        <v>998</v>
      </c>
      <c r="D999" s="3" t="s">
        <v>5107</v>
      </c>
      <c r="E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 s="22">
        <f t="shared" si="61"/>
        <v>41847.435416666667</v>
      </c>
      <c r="L999">
        <v>1414549697</v>
      </c>
      <c r="M999" s="22">
        <f t="shared" si="62"/>
        <v>41817.658101851848</v>
      </c>
      <c r="N999" s="22" t="s">
        <v>9146</v>
      </c>
      <c r="O999" s="24">
        <f t="shared" si="63"/>
        <v>2014</v>
      </c>
      <c r="P999" t="b">
        <v>0</v>
      </c>
      <c r="Q999">
        <v>8</v>
      </c>
      <c r="R999" t="b">
        <v>0</v>
      </c>
      <c r="S999" t="s">
        <v>8273</v>
      </c>
      <c r="T999" s="7">
        <f>F999/Q999</f>
        <v>8.125</v>
      </c>
      <c r="U999" t="s">
        <v>8317</v>
      </c>
      <c r="V999" t="s">
        <v>8319</v>
      </c>
    </row>
    <row r="1000" spans="1:22" ht="43.2">
      <c r="A1000" s="5">
        <f t="shared" si="60"/>
        <v>0.58558333333333334</v>
      </c>
      <c r="B1000">
        <v>998</v>
      </c>
      <c r="C1000" s="3" t="s">
        <v>999</v>
      </c>
      <c r="D1000" s="3" t="s">
        <v>5108</v>
      </c>
      <c r="E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 s="22">
        <f t="shared" si="61"/>
        <v>41970.936307870368</v>
      </c>
      <c r="L1000">
        <v>1444017801</v>
      </c>
      <c r="M1000" s="22">
        <f t="shared" si="62"/>
        <v>41940.894641203704</v>
      </c>
      <c r="N1000" s="22" t="s">
        <v>8952</v>
      </c>
      <c r="O1000" s="24">
        <f t="shared" si="63"/>
        <v>2014</v>
      </c>
      <c r="P1000" t="b">
        <v>0</v>
      </c>
      <c r="Q1000">
        <v>229</v>
      </c>
      <c r="R1000" t="b">
        <v>0</v>
      </c>
      <c r="S1000" t="s">
        <v>8273</v>
      </c>
      <c r="T1000" s="7">
        <f>F1000/Q1000</f>
        <v>153.42794759825327</v>
      </c>
      <c r="U1000" t="s">
        <v>8317</v>
      </c>
      <c r="V1000" t="s">
        <v>8319</v>
      </c>
    </row>
    <row r="1001" spans="1:22" ht="43.2">
      <c r="A1001" s="5">
        <f t="shared" si="60"/>
        <v>7.7886666666666673E-2</v>
      </c>
      <c r="B1001">
        <v>999</v>
      </c>
      <c r="C1001" s="3" t="s">
        <v>1000</v>
      </c>
      <c r="D1001" s="3" t="s">
        <v>5109</v>
      </c>
      <c r="E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 s="22">
        <f t="shared" si="61"/>
        <v>42327.002326388887</v>
      </c>
      <c r="L1001">
        <v>1413270690</v>
      </c>
      <c r="M1001" s="22">
        <f t="shared" si="62"/>
        <v>42281.960659722223</v>
      </c>
      <c r="N1001" s="22" t="s">
        <v>9147</v>
      </c>
      <c r="O1001" s="24">
        <f t="shared" si="63"/>
        <v>2015</v>
      </c>
      <c r="P1001" t="b">
        <v>0</v>
      </c>
      <c r="Q1001">
        <v>40</v>
      </c>
      <c r="R1001" t="b">
        <v>0</v>
      </c>
      <c r="S1001" t="s">
        <v>8273</v>
      </c>
      <c r="T1001" s="7">
        <f>F1001/Q1001</f>
        <v>292.07499999999999</v>
      </c>
      <c r="U1001" t="s">
        <v>8317</v>
      </c>
      <c r="V1001" t="s">
        <v>8319</v>
      </c>
    </row>
    <row r="1002" spans="1:22" ht="43.2">
      <c r="A1002" s="5">
        <f t="shared" si="60"/>
        <v>2.2157147647256063E-2</v>
      </c>
      <c r="B1002">
        <v>1000</v>
      </c>
      <c r="C1002" s="3" t="s">
        <v>1001</v>
      </c>
      <c r="D1002" s="3" t="s">
        <v>5110</v>
      </c>
      <c r="E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 s="22">
        <f t="shared" si="61"/>
        <v>41956.126388888886</v>
      </c>
      <c r="L1002">
        <v>1484357160</v>
      </c>
      <c r="M1002" s="22">
        <f t="shared" si="62"/>
        <v>41926.091319444444</v>
      </c>
      <c r="N1002" s="22" t="s">
        <v>8678</v>
      </c>
      <c r="O1002" s="24">
        <f t="shared" si="63"/>
        <v>2014</v>
      </c>
      <c r="P1002" t="b">
        <v>0</v>
      </c>
      <c r="Q1002">
        <v>6</v>
      </c>
      <c r="R1002" t="b">
        <v>0</v>
      </c>
      <c r="S1002" t="s">
        <v>8273</v>
      </c>
      <c r="T1002" s="7">
        <f>F1002/Q1002</f>
        <v>3304</v>
      </c>
      <c r="U1002" t="s">
        <v>8317</v>
      </c>
      <c r="V1002" t="s">
        <v>8319</v>
      </c>
    </row>
    <row r="1003" spans="1:22" ht="57.6">
      <c r="A1003" s="5">
        <f t="shared" si="60"/>
        <v>1.04</v>
      </c>
      <c r="B1003">
        <v>1001</v>
      </c>
      <c r="C1003" s="3" t="s">
        <v>1002</v>
      </c>
      <c r="D1003" s="3" t="s">
        <v>5111</v>
      </c>
      <c r="E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 s="22">
        <f t="shared" si="61"/>
        <v>42808.80972222222</v>
      </c>
      <c r="L1003">
        <v>1481908613</v>
      </c>
      <c r="M1003" s="22">
        <f t="shared" si="62"/>
        <v>42748.851388888885</v>
      </c>
      <c r="N1003" s="22" t="s">
        <v>9148</v>
      </c>
      <c r="O1003" s="24">
        <f t="shared" si="63"/>
        <v>2017</v>
      </c>
      <c r="P1003" t="b">
        <v>0</v>
      </c>
      <c r="Q1003">
        <v>4</v>
      </c>
      <c r="R1003" t="b">
        <v>0</v>
      </c>
      <c r="S1003" t="s">
        <v>8273</v>
      </c>
      <c r="T1003" s="7">
        <f>F1003/Q1003</f>
        <v>1300</v>
      </c>
      <c r="U1003" t="s">
        <v>8317</v>
      </c>
      <c r="V1003" t="s">
        <v>8319</v>
      </c>
    </row>
    <row r="1004" spans="1:22" ht="43.2">
      <c r="A1004" s="5">
        <f t="shared" si="60"/>
        <v>0.29602960296029601</v>
      </c>
      <c r="B1004">
        <v>1002</v>
      </c>
      <c r="C1004" s="3" t="s">
        <v>1003</v>
      </c>
      <c r="D1004" s="3" t="s">
        <v>5112</v>
      </c>
      <c r="E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 s="22">
        <f t="shared" si="61"/>
        <v>42765.511724537035</v>
      </c>
      <c r="L1004">
        <v>1447777514</v>
      </c>
      <c r="M1004" s="22">
        <f t="shared" si="62"/>
        <v>42720.511724537035</v>
      </c>
      <c r="N1004" s="22" t="s">
        <v>8458</v>
      </c>
      <c r="O1004" s="24">
        <f t="shared" si="63"/>
        <v>2016</v>
      </c>
      <c r="P1004" t="b">
        <v>0</v>
      </c>
      <c r="Q1004">
        <v>22</v>
      </c>
      <c r="R1004" t="b">
        <v>0</v>
      </c>
      <c r="S1004" t="s">
        <v>8273</v>
      </c>
      <c r="T1004" s="7">
        <f>F1004/Q1004</f>
        <v>134.54545454545453</v>
      </c>
      <c r="U1004" t="s">
        <v>8317</v>
      </c>
      <c r="V1004" t="s">
        <v>8319</v>
      </c>
    </row>
    <row r="1005" spans="1:22" ht="43.2">
      <c r="A1005" s="5">
        <f t="shared" si="60"/>
        <v>0.16055</v>
      </c>
      <c r="B1005">
        <v>1003</v>
      </c>
      <c r="C1005" s="3" t="s">
        <v>1004</v>
      </c>
      <c r="D1005" s="3" t="s">
        <v>5113</v>
      </c>
      <c r="E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 s="22">
        <f t="shared" si="61"/>
        <v>42355.040972222218</v>
      </c>
      <c r="L1005">
        <v>1487091661</v>
      </c>
      <c r="M1005" s="22">
        <f t="shared" si="62"/>
        <v>42325.475856481477</v>
      </c>
      <c r="N1005" s="22" t="s">
        <v>9149</v>
      </c>
      <c r="O1005" s="24">
        <f t="shared" si="63"/>
        <v>2015</v>
      </c>
      <c r="P1005" t="b">
        <v>0</v>
      </c>
      <c r="Q1005">
        <v>15</v>
      </c>
      <c r="R1005" t="b">
        <v>0</v>
      </c>
      <c r="S1005" t="s">
        <v>8273</v>
      </c>
      <c r="T1005" s="7">
        <f>F1005/Q1005</f>
        <v>214.06666666666666</v>
      </c>
      <c r="U1005" t="s">
        <v>8317</v>
      </c>
      <c r="V1005" t="s">
        <v>8319</v>
      </c>
    </row>
    <row r="1006" spans="1:22" ht="28.8">
      <c r="A1006" s="5">
        <f t="shared" si="60"/>
        <v>0.82208000000000003</v>
      </c>
      <c r="B1006">
        <v>1004</v>
      </c>
      <c r="C1006" s="3" t="s">
        <v>1005</v>
      </c>
      <c r="D1006" s="3" t="s">
        <v>5114</v>
      </c>
      <c r="E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 s="22">
        <f t="shared" si="61"/>
        <v>42810.459039351852</v>
      </c>
      <c r="L1006">
        <v>1453222827</v>
      </c>
      <c r="M1006" s="22">
        <f t="shared" si="62"/>
        <v>42780.500706018516</v>
      </c>
      <c r="N1006" s="22" t="s">
        <v>9150</v>
      </c>
      <c r="O1006" s="24">
        <f t="shared" si="63"/>
        <v>2017</v>
      </c>
      <c r="P1006" t="b">
        <v>0</v>
      </c>
      <c r="Q1006">
        <v>95</v>
      </c>
      <c r="R1006" t="b">
        <v>0</v>
      </c>
      <c r="S1006" t="s">
        <v>8273</v>
      </c>
      <c r="T1006" s="7">
        <f>F1006/Q1006</f>
        <v>216.33684210526314</v>
      </c>
      <c r="U1006" t="s">
        <v>8317</v>
      </c>
      <c r="V1006" t="s">
        <v>8319</v>
      </c>
    </row>
    <row r="1007" spans="1:22" ht="43.2">
      <c r="A1007" s="5">
        <f t="shared" si="60"/>
        <v>0.75051000000000001</v>
      </c>
      <c r="B1007">
        <v>1005</v>
      </c>
      <c r="C1007" s="3" t="s">
        <v>1006</v>
      </c>
      <c r="D1007" s="3" t="s">
        <v>5115</v>
      </c>
      <c r="E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 s="22">
        <f t="shared" si="61"/>
        <v>42418.5003125</v>
      </c>
      <c r="L1007">
        <v>1443538783</v>
      </c>
      <c r="M1007" s="22">
        <f t="shared" si="62"/>
        <v>42388.5003125</v>
      </c>
      <c r="N1007" s="22" t="s">
        <v>8861</v>
      </c>
      <c r="O1007" s="24">
        <f t="shared" si="63"/>
        <v>2016</v>
      </c>
      <c r="P1007" t="b">
        <v>0</v>
      </c>
      <c r="Q1007">
        <v>161</v>
      </c>
      <c r="R1007" t="b">
        <v>0</v>
      </c>
      <c r="S1007" t="s">
        <v>8273</v>
      </c>
      <c r="T1007" s="7">
        <f>F1007/Q1007</f>
        <v>932.31055900621118</v>
      </c>
      <c r="U1007" t="s">
        <v>8317</v>
      </c>
      <c r="V1007" t="s">
        <v>8319</v>
      </c>
    </row>
    <row r="1008" spans="1:22" ht="43.2">
      <c r="A1008" s="5">
        <f t="shared" si="60"/>
        <v>5.8500000000000003E-2</v>
      </c>
      <c r="B1008">
        <v>1006</v>
      </c>
      <c r="C1008" s="3" t="s">
        <v>1007</v>
      </c>
      <c r="D1008" s="3" t="s">
        <v>5116</v>
      </c>
      <c r="E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 s="22">
        <f t="shared" si="61"/>
        <v>42307.41646990741</v>
      </c>
      <c r="L1008">
        <v>1417654672</v>
      </c>
      <c r="M1008" s="22">
        <f t="shared" si="62"/>
        <v>42276.41646990741</v>
      </c>
      <c r="N1008" s="22" t="s">
        <v>8844</v>
      </c>
      <c r="O1008" s="24">
        <f t="shared" si="63"/>
        <v>2015</v>
      </c>
      <c r="P1008" t="b">
        <v>0</v>
      </c>
      <c r="Q1008">
        <v>8</v>
      </c>
      <c r="R1008" t="b">
        <v>0</v>
      </c>
      <c r="S1008" t="s">
        <v>8273</v>
      </c>
      <c r="T1008" s="7">
        <f>F1008/Q1008</f>
        <v>29.25</v>
      </c>
      <c r="U1008" t="s">
        <v>8317</v>
      </c>
      <c r="V1008" t="s">
        <v>8319</v>
      </c>
    </row>
    <row r="1009" spans="1:22" ht="43.2">
      <c r="A1009" s="5">
        <f t="shared" si="60"/>
        <v>0.44319999999999998</v>
      </c>
      <c r="B1009">
        <v>1007</v>
      </c>
      <c r="C1009" s="3" t="s">
        <v>1008</v>
      </c>
      <c r="D1009" s="3" t="s">
        <v>5117</v>
      </c>
      <c r="E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 s="22">
        <f t="shared" si="61"/>
        <v>41985.09097222222</v>
      </c>
      <c r="L1009">
        <v>1478095223</v>
      </c>
      <c r="M1009" s="22">
        <f t="shared" si="62"/>
        <v>41976.83185185185</v>
      </c>
      <c r="N1009" s="22" t="s">
        <v>9151</v>
      </c>
      <c r="O1009" s="24">
        <f t="shared" si="63"/>
        <v>2014</v>
      </c>
      <c r="P1009" t="b">
        <v>0</v>
      </c>
      <c r="Q1009">
        <v>76</v>
      </c>
      <c r="R1009" t="b">
        <v>0</v>
      </c>
      <c r="S1009" t="s">
        <v>8273</v>
      </c>
      <c r="T1009" s="7">
        <f>F1009/Q1009</f>
        <v>174.94736842105263</v>
      </c>
      <c r="U1009" t="s">
        <v>8317</v>
      </c>
      <c r="V1009" t="s">
        <v>8319</v>
      </c>
    </row>
    <row r="1010" spans="1:22" ht="43.2">
      <c r="A1010" s="5">
        <f t="shared" si="60"/>
        <v>2.6737967914438501E-3</v>
      </c>
      <c r="B1010">
        <v>1008</v>
      </c>
      <c r="C1010" s="3" t="s">
        <v>1009</v>
      </c>
      <c r="D1010" s="3" t="s">
        <v>5118</v>
      </c>
      <c r="E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 s="22">
        <f t="shared" si="61"/>
        <v>42718.416932870365</v>
      </c>
      <c r="L1010">
        <v>1480361115</v>
      </c>
      <c r="M1010" s="22">
        <f t="shared" si="62"/>
        <v>42676.3752662037</v>
      </c>
      <c r="N1010" s="22" t="s">
        <v>8850</v>
      </c>
      <c r="O1010" s="24">
        <f t="shared" si="63"/>
        <v>2016</v>
      </c>
      <c r="P1010" t="b">
        <v>0</v>
      </c>
      <c r="Q1010">
        <v>1</v>
      </c>
      <c r="R1010" t="b">
        <v>0</v>
      </c>
      <c r="S1010" t="s">
        <v>8273</v>
      </c>
      <c r="T1010" s="7">
        <f>F1010/Q1010</f>
        <v>250</v>
      </c>
      <c r="U1010" t="s">
        <v>8317</v>
      </c>
      <c r="V1010" t="s">
        <v>8319</v>
      </c>
    </row>
    <row r="1011" spans="1:22" ht="57.6">
      <c r="A1011" s="5">
        <f t="shared" si="60"/>
        <v>0.1313</v>
      </c>
      <c r="B1011">
        <v>1009</v>
      </c>
      <c r="C1011" s="3" t="s">
        <v>1010</v>
      </c>
      <c r="D1011" s="3" t="s">
        <v>5119</v>
      </c>
      <c r="E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 s="22">
        <f t="shared" si="61"/>
        <v>42732.600868055553</v>
      </c>
      <c r="L1011">
        <v>1463754646</v>
      </c>
      <c r="M1011" s="22">
        <f t="shared" si="62"/>
        <v>42702.600868055553</v>
      </c>
      <c r="N1011" s="22" t="s">
        <v>9050</v>
      </c>
      <c r="O1011" s="24">
        <f t="shared" si="63"/>
        <v>2016</v>
      </c>
      <c r="P1011" t="b">
        <v>0</v>
      </c>
      <c r="Q1011">
        <v>101</v>
      </c>
      <c r="R1011" t="b">
        <v>0</v>
      </c>
      <c r="S1011" t="s">
        <v>8273</v>
      </c>
      <c r="T1011" s="7">
        <f>F1011/Q1011</f>
        <v>65</v>
      </c>
      <c r="U1011" t="s">
        <v>8317</v>
      </c>
      <c r="V1011" t="s">
        <v>8319</v>
      </c>
    </row>
    <row r="1012" spans="1:22" ht="43.2">
      <c r="A1012" s="5">
        <f t="shared" si="60"/>
        <v>1.9088937093275488E-3</v>
      </c>
      <c r="B1012">
        <v>1010</v>
      </c>
      <c r="C1012" s="3" t="s">
        <v>1011</v>
      </c>
      <c r="D1012" s="3" t="s">
        <v>5120</v>
      </c>
      <c r="E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 s="22">
        <f t="shared" si="61"/>
        <v>42540.396365740737</v>
      </c>
      <c r="L1012">
        <v>1468180462</v>
      </c>
      <c r="M1012" s="22">
        <f t="shared" si="62"/>
        <v>42510.396365740737</v>
      </c>
      <c r="N1012" s="22" t="s">
        <v>9152</v>
      </c>
      <c r="O1012" s="24">
        <f t="shared" si="63"/>
        <v>2016</v>
      </c>
      <c r="P1012" t="b">
        <v>0</v>
      </c>
      <c r="Q1012">
        <v>4</v>
      </c>
      <c r="R1012" t="b">
        <v>0</v>
      </c>
      <c r="S1012" t="s">
        <v>8273</v>
      </c>
      <c r="T1012" s="7">
        <f>F1012/Q1012</f>
        <v>55</v>
      </c>
      <c r="U1012" t="s">
        <v>8317</v>
      </c>
      <c r="V1012" t="s">
        <v>8319</v>
      </c>
    </row>
    <row r="1013" spans="1:22" ht="43.2">
      <c r="A1013" s="5">
        <f t="shared" si="60"/>
        <v>3.7499999999999999E-3</v>
      </c>
      <c r="B1013">
        <v>1011</v>
      </c>
      <c r="C1013" s="3" t="s">
        <v>1012</v>
      </c>
      <c r="D1013" s="3" t="s">
        <v>5121</v>
      </c>
      <c r="E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 s="22">
        <f t="shared" si="61"/>
        <v>42617.915972222218</v>
      </c>
      <c r="L1013">
        <v>1415050395</v>
      </c>
      <c r="M1013" s="22">
        <f t="shared" si="62"/>
        <v>42561.621087962958</v>
      </c>
      <c r="N1013" s="22" t="s">
        <v>9153</v>
      </c>
      <c r="O1013" s="24">
        <f t="shared" si="63"/>
        <v>2016</v>
      </c>
      <c r="P1013" t="b">
        <v>0</v>
      </c>
      <c r="Q1013">
        <v>1</v>
      </c>
      <c r="R1013" t="b">
        <v>0</v>
      </c>
      <c r="S1013" t="s">
        <v>8273</v>
      </c>
      <c r="T1013" s="7">
        <f>F1013/Q1013</f>
        <v>75</v>
      </c>
      <c r="U1013" t="s">
        <v>8317</v>
      </c>
      <c r="V1013" t="s">
        <v>8319</v>
      </c>
    </row>
    <row r="1014" spans="1:22" ht="57.6">
      <c r="A1014" s="5">
        <f t="shared" si="60"/>
        <v>215.35021</v>
      </c>
      <c r="B1014">
        <v>1012</v>
      </c>
      <c r="C1014" s="3" t="s">
        <v>1013</v>
      </c>
      <c r="D1014" s="3" t="s">
        <v>5122</v>
      </c>
      <c r="E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 s="22">
        <f t="shared" si="61"/>
        <v>41991.689756944441</v>
      </c>
      <c r="L1014">
        <v>1481366052</v>
      </c>
      <c r="M1014" s="22">
        <f t="shared" si="62"/>
        <v>41946.689756944441</v>
      </c>
      <c r="N1014" s="22" t="s">
        <v>8873</v>
      </c>
      <c r="O1014" s="24">
        <f t="shared" si="63"/>
        <v>2014</v>
      </c>
      <c r="P1014" t="b">
        <v>0</v>
      </c>
      <c r="Q1014">
        <v>775</v>
      </c>
      <c r="R1014" t="b">
        <v>0</v>
      </c>
      <c r="S1014" t="s">
        <v>8273</v>
      </c>
      <c r="T1014" s="7">
        <f>F1014/Q1014</f>
        <v>1389.3561935483872</v>
      </c>
      <c r="U1014" t="s">
        <v>8317</v>
      </c>
      <c r="V1014" t="s">
        <v>8319</v>
      </c>
    </row>
    <row r="1015" spans="1:22" ht="43.2">
      <c r="A1015" s="5">
        <f t="shared" si="60"/>
        <v>0.34527999999999998</v>
      </c>
      <c r="B1015">
        <v>1013</v>
      </c>
      <c r="C1015" s="3" t="s">
        <v>1014</v>
      </c>
      <c r="D1015" s="3" t="s">
        <v>5123</v>
      </c>
      <c r="E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 s="22">
        <f t="shared" si="61"/>
        <v>42759.232083333329</v>
      </c>
      <c r="L1015">
        <v>1449000056</v>
      </c>
      <c r="M1015" s="22">
        <f t="shared" si="62"/>
        <v>42714.232083333329</v>
      </c>
      <c r="N1015" s="22" t="s">
        <v>9154</v>
      </c>
      <c r="O1015" s="24">
        <f t="shared" si="63"/>
        <v>2016</v>
      </c>
      <c r="P1015" t="b">
        <v>0</v>
      </c>
      <c r="Q1015">
        <v>90</v>
      </c>
      <c r="R1015" t="b">
        <v>0</v>
      </c>
      <c r="S1015" t="s">
        <v>8273</v>
      </c>
      <c r="T1015" s="7">
        <f>F1015/Q1015</f>
        <v>95.911111111111111</v>
      </c>
      <c r="U1015" t="s">
        <v>8317</v>
      </c>
      <c r="V1015" t="s">
        <v>8319</v>
      </c>
    </row>
    <row r="1016" spans="1:22" ht="28.8">
      <c r="A1016" s="5">
        <f t="shared" si="60"/>
        <v>0.30599999999999999</v>
      </c>
      <c r="B1016">
        <v>1014</v>
      </c>
      <c r="C1016" s="3" t="s">
        <v>1015</v>
      </c>
      <c r="D1016" s="3" t="s">
        <v>5124</v>
      </c>
      <c r="E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 s="22">
        <f t="shared" si="61"/>
        <v>42367.624999999993</v>
      </c>
      <c r="L1016">
        <v>1415750615</v>
      </c>
      <c r="M1016" s="22">
        <f t="shared" si="62"/>
        <v>42339.625648148147</v>
      </c>
      <c r="N1016" s="22" t="s">
        <v>9139</v>
      </c>
      <c r="O1016" s="24">
        <f t="shared" si="63"/>
        <v>2015</v>
      </c>
      <c r="P1016" t="b">
        <v>0</v>
      </c>
      <c r="Q1016">
        <v>16</v>
      </c>
      <c r="R1016" t="b">
        <v>0</v>
      </c>
      <c r="S1016" t="s">
        <v>8273</v>
      </c>
      <c r="T1016" s="7">
        <f>F1016/Q1016</f>
        <v>191.25</v>
      </c>
      <c r="U1016" t="s">
        <v>8317</v>
      </c>
      <c r="V1016" t="s">
        <v>8319</v>
      </c>
    </row>
    <row r="1017" spans="1:22" ht="28.8">
      <c r="A1017" s="5">
        <f t="shared" si="60"/>
        <v>2.6666666666666668E-2</v>
      </c>
      <c r="B1017">
        <v>1015</v>
      </c>
      <c r="C1017" s="3" t="s">
        <v>1016</v>
      </c>
      <c r="D1017" s="3" t="s">
        <v>5125</v>
      </c>
      <c r="E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 s="22">
        <f t="shared" si="61"/>
        <v>42004.79415509259</v>
      </c>
      <c r="L1017">
        <v>1445893495</v>
      </c>
      <c r="M1017" s="22">
        <f t="shared" si="62"/>
        <v>41954.79415509259</v>
      </c>
      <c r="N1017" s="22" t="s">
        <v>9155</v>
      </c>
      <c r="O1017" s="24">
        <f t="shared" si="63"/>
        <v>2014</v>
      </c>
      <c r="P1017" t="b">
        <v>0</v>
      </c>
      <c r="Q1017">
        <v>6</v>
      </c>
      <c r="R1017" t="b">
        <v>0</v>
      </c>
      <c r="S1017" t="s">
        <v>8273</v>
      </c>
      <c r="T1017" s="7">
        <f>F1017/Q1017</f>
        <v>40</v>
      </c>
      <c r="U1017" t="s">
        <v>8317</v>
      </c>
      <c r="V1017" t="s">
        <v>8319</v>
      </c>
    </row>
    <row r="1018" spans="1:22" ht="43.2">
      <c r="A1018" s="5">
        <f t="shared" si="60"/>
        <v>2.8420000000000001E-2</v>
      </c>
      <c r="B1018">
        <v>1016</v>
      </c>
      <c r="C1018" s="3" t="s">
        <v>1017</v>
      </c>
      <c r="D1018" s="3" t="s">
        <v>5126</v>
      </c>
      <c r="E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 s="22">
        <f t="shared" si="61"/>
        <v>42333.711747685178</v>
      </c>
      <c r="L1018">
        <v>1456108456</v>
      </c>
      <c r="M1018" s="22">
        <f t="shared" si="62"/>
        <v>42303.670081018521</v>
      </c>
      <c r="N1018" s="22" t="s">
        <v>8906</v>
      </c>
      <c r="O1018" s="24">
        <f t="shared" si="63"/>
        <v>2015</v>
      </c>
      <c r="P1018" t="b">
        <v>0</v>
      </c>
      <c r="Q1018">
        <v>38</v>
      </c>
      <c r="R1018" t="b">
        <v>0</v>
      </c>
      <c r="S1018" t="s">
        <v>8273</v>
      </c>
      <c r="T1018" s="7">
        <f>F1018/Q1018</f>
        <v>74.78947368421052</v>
      </c>
      <c r="U1018" t="s">
        <v>8317</v>
      </c>
      <c r="V1018" t="s">
        <v>8319</v>
      </c>
    </row>
    <row r="1019" spans="1:22" ht="43.2">
      <c r="A1019" s="5">
        <f t="shared" si="60"/>
        <v>0.22878799999999999</v>
      </c>
      <c r="B1019">
        <v>1017</v>
      </c>
      <c r="C1019" s="3" t="s">
        <v>1018</v>
      </c>
      <c r="D1019" s="3" t="s">
        <v>5127</v>
      </c>
      <c r="E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 s="22">
        <f t="shared" si="61"/>
        <v>42466.857129629629</v>
      </c>
      <c r="L1019">
        <v>1444666335</v>
      </c>
      <c r="M1019" s="22">
        <f t="shared" si="62"/>
        <v>42421.898796296293</v>
      </c>
      <c r="N1019" s="22" t="s">
        <v>9156</v>
      </c>
      <c r="O1019" s="24">
        <f t="shared" si="63"/>
        <v>2016</v>
      </c>
      <c r="P1019" t="b">
        <v>0</v>
      </c>
      <c r="Q1019">
        <v>355</v>
      </c>
      <c r="R1019" t="b">
        <v>0</v>
      </c>
      <c r="S1019" t="s">
        <v>8273</v>
      </c>
      <c r="T1019" s="7">
        <f>F1019/Q1019</f>
        <v>161.11830985915492</v>
      </c>
      <c r="U1019" t="s">
        <v>8317</v>
      </c>
      <c r="V1019" t="s">
        <v>8319</v>
      </c>
    </row>
    <row r="1020" spans="1:22" ht="43.2">
      <c r="A1020" s="5">
        <f t="shared" si="60"/>
        <v>3.1050000000000001E-2</v>
      </c>
      <c r="B1020">
        <v>1018</v>
      </c>
      <c r="C1020" s="3" t="s">
        <v>1019</v>
      </c>
      <c r="D1020" s="3" t="s">
        <v>5128</v>
      </c>
      <c r="E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 s="22">
        <f t="shared" si="61"/>
        <v>42329.508506944439</v>
      </c>
      <c r="L1020">
        <v>1465904933</v>
      </c>
      <c r="M1020" s="22">
        <f t="shared" si="62"/>
        <v>42289.466840277775</v>
      </c>
      <c r="N1020" s="22" t="s">
        <v>9157</v>
      </c>
      <c r="O1020" s="24">
        <f t="shared" si="63"/>
        <v>2015</v>
      </c>
      <c r="P1020" t="b">
        <v>0</v>
      </c>
      <c r="Q1020">
        <v>7</v>
      </c>
      <c r="R1020" t="b">
        <v>0</v>
      </c>
      <c r="S1020" t="s">
        <v>8273</v>
      </c>
      <c r="T1020" s="7">
        <f>F1020/Q1020</f>
        <v>88.714285714285708</v>
      </c>
      <c r="U1020" t="s">
        <v>8317</v>
      </c>
      <c r="V1020" t="s">
        <v>8319</v>
      </c>
    </row>
    <row r="1021" spans="1:22" ht="43.2">
      <c r="A1021" s="5">
        <f t="shared" si="60"/>
        <v>0.47333333333333333</v>
      </c>
      <c r="B1021">
        <v>1019</v>
      </c>
      <c r="C1021" s="3" t="s">
        <v>1020</v>
      </c>
      <c r="D1021" s="3" t="s">
        <v>5129</v>
      </c>
      <c r="E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 s="22">
        <f t="shared" si="61"/>
        <v>42565.283946759257</v>
      </c>
      <c r="L1021">
        <v>1420500149</v>
      </c>
      <c r="M1021" s="22">
        <f t="shared" si="62"/>
        <v>42535.283946759257</v>
      </c>
      <c r="N1021" s="22" t="s">
        <v>8857</v>
      </c>
      <c r="O1021" s="24">
        <f t="shared" si="63"/>
        <v>2016</v>
      </c>
      <c r="P1021" t="b">
        <v>0</v>
      </c>
      <c r="Q1021">
        <v>400</v>
      </c>
      <c r="R1021" t="b">
        <v>0</v>
      </c>
      <c r="S1021" t="s">
        <v>8273</v>
      </c>
      <c r="T1021" s="7">
        <f>F1021/Q1021</f>
        <v>53.25</v>
      </c>
      <c r="U1021" t="s">
        <v>8317</v>
      </c>
      <c r="V1021" t="s">
        <v>8319</v>
      </c>
    </row>
    <row r="1022" spans="1:22" ht="43.2">
      <c r="A1022" s="5">
        <f t="shared" si="60"/>
        <v>2.0554838709677421</v>
      </c>
      <c r="B1022">
        <v>1020</v>
      </c>
      <c r="C1022" s="3" t="s">
        <v>1021</v>
      </c>
      <c r="D1022" s="3" t="s">
        <v>5130</v>
      </c>
      <c r="E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 s="22">
        <f t="shared" si="61"/>
        <v>42039.765613425923</v>
      </c>
      <c r="L1022">
        <v>1430617209</v>
      </c>
      <c r="M1022" s="22">
        <f t="shared" si="62"/>
        <v>42009.765613425923</v>
      </c>
      <c r="N1022" s="22" t="s">
        <v>8565</v>
      </c>
      <c r="O1022" s="24">
        <f t="shared" si="63"/>
        <v>2015</v>
      </c>
      <c r="P1022" t="b">
        <v>0</v>
      </c>
      <c r="Q1022">
        <v>30</v>
      </c>
      <c r="R1022" t="b">
        <v>1</v>
      </c>
      <c r="S1022" t="s">
        <v>8280</v>
      </c>
      <c r="T1022" s="7">
        <f>F1022/Q1022</f>
        <v>106.2</v>
      </c>
      <c r="U1022" t="s">
        <v>8323</v>
      </c>
      <c r="V1022" t="s">
        <v>8328</v>
      </c>
    </row>
    <row r="1023" spans="1:22" ht="43.2">
      <c r="A1023" s="5">
        <f t="shared" si="60"/>
        <v>3.5180366666666667</v>
      </c>
      <c r="B1023">
        <v>1021</v>
      </c>
      <c r="C1023" s="3" t="s">
        <v>1022</v>
      </c>
      <c r="D1023" s="3" t="s">
        <v>5131</v>
      </c>
      <c r="E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 s="22">
        <f t="shared" si="61"/>
        <v>42156.824305555558</v>
      </c>
      <c r="L1023">
        <v>1443074571</v>
      </c>
      <c r="M1023" s="22">
        <f t="shared" si="62"/>
        <v>42126.861215277771</v>
      </c>
      <c r="N1023" s="22" t="s">
        <v>9158</v>
      </c>
      <c r="O1023" s="24">
        <f t="shared" si="63"/>
        <v>2015</v>
      </c>
      <c r="P1023" t="b">
        <v>1</v>
      </c>
      <c r="Q1023">
        <v>478</v>
      </c>
      <c r="R1023" t="b">
        <v>1</v>
      </c>
      <c r="S1023" t="s">
        <v>8280</v>
      </c>
      <c r="T1023" s="7">
        <f>F1023/Q1023</f>
        <v>22.079728033472804</v>
      </c>
      <c r="U1023" t="s">
        <v>8323</v>
      </c>
      <c r="V1023" t="s">
        <v>8328</v>
      </c>
    </row>
    <row r="1024" spans="1:22" ht="28.8">
      <c r="A1024" s="5">
        <f t="shared" si="60"/>
        <v>1.149</v>
      </c>
      <c r="B1024">
        <v>1022</v>
      </c>
      <c r="C1024" s="3" t="s">
        <v>1023</v>
      </c>
      <c r="D1024" s="3" t="s">
        <v>5132</v>
      </c>
      <c r="E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 s="22">
        <f t="shared" si="61"/>
        <v>42293.958333333336</v>
      </c>
      <c r="L1024">
        <v>1429284677</v>
      </c>
      <c r="M1024" s="22">
        <f t="shared" si="62"/>
        <v>42271.043645833335</v>
      </c>
      <c r="N1024" s="22" t="s">
        <v>9159</v>
      </c>
      <c r="O1024" s="24">
        <f t="shared" si="63"/>
        <v>2015</v>
      </c>
      <c r="P1024" t="b">
        <v>1</v>
      </c>
      <c r="Q1024">
        <v>74</v>
      </c>
      <c r="R1024" t="b">
        <v>1</v>
      </c>
      <c r="S1024" t="s">
        <v>8280</v>
      </c>
      <c r="T1024" s="7">
        <f>F1024/Q1024</f>
        <v>31.054054054054053</v>
      </c>
      <c r="U1024" t="s">
        <v>8323</v>
      </c>
      <c r="V1024" t="s">
        <v>8328</v>
      </c>
    </row>
    <row r="1025" spans="1:22" ht="43.2">
      <c r="A1025" s="5">
        <f t="shared" si="60"/>
        <v>2.3715000000000002</v>
      </c>
      <c r="B1025">
        <v>1023</v>
      </c>
      <c r="C1025" s="3" t="s">
        <v>1024</v>
      </c>
      <c r="D1025" s="3" t="s">
        <v>5133</v>
      </c>
      <c r="E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 s="22">
        <f t="shared" si="61"/>
        <v>42141.438391203701</v>
      </c>
      <c r="L1025">
        <v>1432245861</v>
      </c>
      <c r="M1025" s="22">
        <f t="shared" si="62"/>
        <v>42111.438391203701</v>
      </c>
      <c r="N1025" s="22" t="s">
        <v>8679</v>
      </c>
      <c r="O1025" s="24">
        <f t="shared" si="63"/>
        <v>2015</v>
      </c>
      <c r="P1025" t="b">
        <v>0</v>
      </c>
      <c r="Q1025">
        <v>131</v>
      </c>
      <c r="R1025" t="b">
        <v>1</v>
      </c>
      <c r="S1025" t="s">
        <v>8280</v>
      </c>
      <c r="T1025" s="7">
        <f>F1025/Q1025</f>
        <v>36.206106870229007</v>
      </c>
      <c r="U1025" t="s">
        <v>8323</v>
      </c>
      <c r="V1025" t="s">
        <v>8328</v>
      </c>
    </row>
    <row r="1026" spans="1:22" ht="43.2">
      <c r="A1026" s="5">
        <f t="shared" si="60"/>
        <v>1.1863774999999999</v>
      </c>
      <c r="B1026">
        <v>1024</v>
      </c>
      <c r="C1026" s="3" t="s">
        <v>1025</v>
      </c>
      <c r="D1026" s="3" t="s">
        <v>5134</v>
      </c>
      <c r="E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 s="22">
        <f t="shared" si="61"/>
        <v>42175.711354166669</v>
      </c>
      <c r="L1026">
        <v>1451656563</v>
      </c>
      <c r="M1026" s="22">
        <f t="shared" si="62"/>
        <v>42145.711354166669</v>
      </c>
      <c r="N1026" s="22" t="s">
        <v>9160</v>
      </c>
      <c r="O1026" s="24">
        <f t="shared" si="63"/>
        <v>2015</v>
      </c>
      <c r="P1026" t="b">
        <v>1</v>
      </c>
      <c r="Q1026">
        <v>61</v>
      </c>
      <c r="R1026" t="b">
        <v>1</v>
      </c>
      <c r="S1026" t="s">
        <v>8280</v>
      </c>
      <c r="T1026" s="7">
        <f>F1026/Q1026</f>
        <v>388.9762295081967</v>
      </c>
      <c r="U1026" t="s">
        <v>8323</v>
      </c>
      <c r="V1026" t="s">
        <v>8328</v>
      </c>
    </row>
    <row r="1027" spans="1:22" ht="43.2">
      <c r="A1027" s="5">
        <f t="shared" ref="A1027:A1090" si="64">F1027/E1027</f>
        <v>1.099283142857143</v>
      </c>
      <c r="B1027">
        <v>1025</v>
      </c>
      <c r="C1027" s="3" t="s">
        <v>1026</v>
      </c>
      <c r="D1027" s="3" t="s">
        <v>5135</v>
      </c>
      <c r="E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 s="22">
        <f t="shared" ref="K1027:K1090" si="65">(J1026/86400)+25569+(-5/24)</f>
        <v>42400.372256944444</v>
      </c>
      <c r="L1027">
        <v>1423944037</v>
      </c>
      <c r="M1027" s="22">
        <f t="shared" ref="M1027:M1090" si="66">(L1026/86400)+25569+(-5/24)</f>
        <v>42370.372256944444</v>
      </c>
      <c r="N1027" s="22" t="s">
        <v>8708</v>
      </c>
      <c r="O1027" s="24">
        <f t="shared" si="63"/>
        <v>2016</v>
      </c>
      <c r="P1027" t="b">
        <v>1</v>
      </c>
      <c r="Q1027">
        <v>1071</v>
      </c>
      <c r="R1027" t="b">
        <v>1</v>
      </c>
      <c r="S1027" t="s">
        <v>8280</v>
      </c>
      <c r="T1027" s="7">
        <f>F1027/Q1027</f>
        <v>71.848571428571432</v>
      </c>
      <c r="U1027" t="s">
        <v>8323</v>
      </c>
      <c r="V1027" t="s">
        <v>8328</v>
      </c>
    </row>
    <row r="1028" spans="1:22" ht="57.6">
      <c r="A1028" s="5">
        <f t="shared" si="64"/>
        <v>1.0000828571428571</v>
      </c>
      <c r="B1028">
        <v>1026</v>
      </c>
      <c r="C1028" s="3" t="s">
        <v>1027</v>
      </c>
      <c r="D1028" s="3" t="s">
        <v>5136</v>
      </c>
      <c r="E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 s="22">
        <f t="shared" si="65"/>
        <v>42079.583761574067</v>
      </c>
      <c r="L1028">
        <v>1456480016</v>
      </c>
      <c r="M1028" s="22">
        <f t="shared" si="66"/>
        <v>42049.625428240739</v>
      </c>
      <c r="N1028" s="22" t="s">
        <v>8869</v>
      </c>
      <c r="O1028" s="24">
        <f t="shared" ref="O1028:O1091" si="67">YEAR(N1028)</f>
        <v>2015</v>
      </c>
      <c r="P1028" t="b">
        <v>1</v>
      </c>
      <c r="Q1028">
        <v>122</v>
      </c>
      <c r="R1028" t="b">
        <v>1</v>
      </c>
      <c r="S1028" t="s">
        <v>8280</v>
      </c>
      <c r="T1028" s="7">
        <f>F1028/Q1028</f>
        <v>57.381803278688523</v>
      </c>
      <c r="U1028" t="s">
        <v>8323</v>
      </c>
      <c r="V1028" t="s">
        <v>8328</v>
      </c>
    </row>
    <row r="1029" spans="1:22" ht="43.2">
      <c r="A1029" s="5">
        <f t="shared" si="64"/>
        <v>1.0309292094387414</v>
      </c>
      <c r="B1029">
        <v>1027</v>
      </c>
      <c r="C1029" s="3" t="s">
        <v>1028</v>
      </c>
      <c r="D1029" s="3" t="s">
        <v>5137</v>
      </c>
      <c r="E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 s="22">
        <f t="shared" si="65"/>
        <v>42460.157592592594</v>
      </c>
      <c r="L1029">
        <v>1411433347</v>
      </c>
      <c r="M1029" s="22">
        <f t="shared" si="66"/>
        <v>42426.199259259258</v>
      </c>
      <c r="N1029" s="22" t="s">
        <v>9161</v>
      </c>
      <c r="O1029" s="24">
        <f t="shared" si="67"/>
        <v>2016</v>
      </c>
      <c r="P1029" t="b">
        <v>1</v>
      </c>
      <c r="Q1029">
        <v>111</v>
      </c>
      <c r="R1029" t="b">
        <v>1</v>
      </c>
      <c r="S1029" t="s">
        <v>8280</v>
      </c>
      <c r="T1029" s="7">
        <f>F1029/Q1029</f>
        <v>69.666666666666671</v>
      </c>
      <c r="U1029" t="s">
        <v>8323</v>
      </c>
      <c r="V1029" t="s">
        <v>8328</v>
      </c>
    </row>
    <row r="1030" spans="1:22" ht="43.2">
      <c r="A1030" s="5">
        <f t="shared" si="64"/>
        <v>1.1727000000000001</v>
      </c>
      <c r="B1030">
        <v>1028</v>
      </c>
      <c r="C1030" s="3" t="s">
        <v>1029</v>
      </c>
      <c r="D1030" s="3" t="s">
        <v>5138</v>
      </c>
      <c r="E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 s="22">
        <f t="shared" si="65"/>
        <v>41934.825775462959</v>
      </c>
      <c r="L1030">
        <v>1484924605</v>
      </c>
      <c r="M1030" s="22">
        <f t="shared" si="66"/>
        <v>41904.825775462959</v>
      </c>
      <c r="N1030" s="22" t="s">
        <v>8489</v>
      </c>
      <c r="O1030" s="24">
        <f t="shared" si="67"/>
        <v>2014</v>
      </c>
      <c r="P1030" t="b">
        <v>1</v>
      </c>
      <c r="Q1030">
        <v>255</v>
      </c>
      <c r="R1030" t="b">
        <v>1</v>
      </c>
      <c r="S1030" t="s">
        <v>8280</v>
      </c>
      <c r="T1030" s="7">
        <f>F1030/Q1030</f>
        <v>45.988235294117644</v>
      </c>
      <c r="U1030" t="s">
        <v>8323</v>
      </c>
      <c r="V1030" t="s">
        <v>8328</v>
      </c>
    </row>
    <row r="1031" spans="1:22" ht="28.8">
      <c r="A1031" s="5">
        <f t="shared" si="64"/>
        <v>1.1175999999999999</v>
      </c>
      <c r="B1031">
        <v>1029</v>
      </c>
      <c r="C1031" s="3" t="s">
        <v>1030</v>
      </c>
      <c r="D1031" s="3" t="s">
        <v>5139</v>
      </c>
      <c r="E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 s="22">
        <f t="shared" si="65"/>
        <v>42800.624999999993</v>
      </c>
      <c r="L1031">
        <v>1423501507</v>
      </c>
      <c r="M1031" s="22">
        <f t="shared" si="66"/>
        <v>42755.419039351851</v>
      </c>
      <c r="N1031" s="22" t="s">
        <v>9162</v>
      </c>
      <c r="O1031" s="24">
        <f t="shared" si="67"/>
        <v>2017</v>
      </c>
      <c r="P1031" t="b">
        <v>0</v>
      </c>
      <c r="Q1031">
        <v>141</v>
      </c>
      <c r="R1031" t="b">
        <v>1</v>
      </c>
      <c r="S1031" t="s">
        <v>8280</v>
      </c>
      <c r="T1031" s="7">
        <f>F1031/Q1031</f>
        <v>79.262411347517727</v>
      </c>
      <c r="U1031" t="s">
        <v>8323</v>
      </c>
      <c r="V1031" t="s">
        <v>8328</v>
      </c>
    </row>
    <row r="1032" spans="1:22" ht="28.8">
      <c r="A1032" s="5">
        <f t="shared" si="64"/>
        <v>3.4209999999999998</v>
      </c>
      <c r="B1032">
        <v>1030</v>
      </c>
      <c r="C1032" s="3" t="s">
        <v>1031</v>
      </c>
      <c r="D1032" s="3" t="s">
        <v>5140</v>
      </c>
      <c r="E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 s="22">
        <f t="shared" si="65"/>
        <v>42098.707638888889</v>
      </c>
      <c r="L1032">
        <v>1472470549</v>
      </c>
      <c r="M1032" s="22">
        <f t="shared" si="66"/>
        <v>42044.503553240742</v>
      </c>
      <c r="N1032" s="22" t="s">
        <v>9163</v>
      </c>
      <c r="O1032" s="24">
        <f t="shared" si="67"/>
        <v>2015</v>
      </c>
      <c r="P1032" t="b">
        <v>0</v>
      </c>
      <c r="Q1032">
        <v>159</v>
      </c>
      <c r="R1032" t="b">
        <v>1</v>
      </c>
      <c r="S1032" t="s">
        <v>8280</v>
      </c>
      <c r="T1032" s="7">
        <f>F1032/Q1032</f>
        <v>43.031446540880502</v>
      </c>
      <c r="U1032" t="s">
        <v>8323</v>
      </c>
      <c r="V1032" t="s">
        <v>8328</v>
      </c>
    </row>
    <row r="1033" spans="1:22" ht="57.6">
      <c r="A1033" s="5">
        <f t="shared" si="64"/>
        <v>1.0740000000000001</v>
      </c>
      <c r="B1033">
        <v>1031</v>
      </c>
      <c r="C1033" s="3" t="s">
        <v>1032</v>
      </c>
      <c r="D1033" s="3" t="s">
        <v>5141</v>
      </c>
      <c r="E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 s="22">
        <f t="shared" si="65"/>
        <v>42625.274872685179</v>
      </c>
      <c r="L1033">
        <v>1447698010</v>
      </c>
      <c r="M1033" s="22">
        <f t="shared" si="66"/>
        <v>42611.274872685179</v>
      </c>
      <c r="N1033" s="22" t="s">
        <v>9142</v>
      </c>
      <c r="O1033" s="24">
        <f t="shared" si="67"/>
        <v>2016</v>
      </c>
      <c r="P1033" t="b">
        <v>0</v>
      </c>
      <c r="Q1033">
        <v>99</v>
      </c>
      <c r="R1033" t="b">
        <v>1</v>
      </c>
      <c r="S1033" t="s">
        <v>8280</v>
      </c>
      <c r="T1033" s="7">
        <f>F1033/Q1033</f>
        <v>108.48484848484848</v>
      </c>
      <c r="U1033" t="s">
        <v>8323</v>
      </c>
      <c r="V1033" t="s">
        <v>8328</v>
      </c>
    </row>
    <row r="1034" spans="1:22">
      <c r="A1034" s="5">
        <f t="shared" si="64"/>
        <v>1.0849703703703704</v>
      </c>
      <c r="B1034">
        <v>1032</v>
      </c>
      <c r="C1034" s="3" t="s">
        <v>1033</v>
      </c>
      <c r="D1034" s="3" t="s">
        <v>5142</v>
      </c>
      <c r="E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 s="22">
        <f t="shared" si="65"/>
        <v>42354.555671296293</v>
      </c>
      <c r="L1034">
        <v>1464105625</v>
      </c>
      <c r="M1034" s="22">
        <f t="shared" si="66"/>
        <v>42324.555671296293</v>
      </c>
      <c r="N1034" s="22" t="s">
        <v>8396</v>
      </c>
      <c r="O1034" s="24">
        <f t="shared" si="67"/>
        <v>2015</v>
      </c>
      <c r="P1034" t="b">
        <v>0</v>
      </c>
      <c r="Q1034">
        <v>96</v>
      </c>
      <c r="R1034" t="b">
        <v>1</v>
      </c>
      <c r="S1034" t="s">
        <v>8280</v>
      </c>
      <c r="T1034" s="7">
        <f>F1034/Q1034</f>
        <v>61.029583333333335</v>
      </c>
      <c r="U1034" t="s">
        <v>8323</v>
      </c>
      <c r="V1034" t="s">
        <v>8328</v>
      </c>
    </row>
    <row r="1035" spans="1:22" ht="43.2">
      <c r="A1035" s="5">
        <f t="shared" si="64"/>
        <v>1.0286144578313252</v>
      </c>
      <c r="B1035">
        <v>1033</v>
      </c>
      <c r="C1035" s="3" t="s">
        <v>1034</v>
      </c>
      <c r="D1035" s="3" t="s">
        <v>5143</v>
      </c>
      <c r="E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 s="22">
        <f t="shared" si="65"/>
        <v>42544.458622685182</v>
      </c>
      <c r="L1035">
        <v>1479144880</v>
      </c>
      <c r="M1035" s="22">
        <f t="shared" si="66"/>
        <v>42514.458622685182</v>
      </c>
      <c r="N1035" s="22" t="s">
        <v>8521</v>
      </c>
      <c r="O1035" s="24">
        <f t="shared" si="67"/>
        <v>2016</v>
      </c>
      <c r="P1035" t="b">
        <v>0</v>
      </c>
      <c r="Q1035">
        <v>27</v>
      </c>
      <c r="R1035" t="b">
        <v>1</v>
      </c>
      <c r="S1035" t="s">
        <v>8280</v>
      </c>
      <c r="T1035" s="7">
        <f>F1035/Q1035</f>
        <v>50.592592592592595</v>
      </c>
      <c r="U1035" t="s">
        <v>8323</v>
      </c>
      <c r="V1035" t="s">
        <v>8328</v>
      </c>
    </row>
    <row r="1036" spans="1:22" ht="43.2">
      <c r="A1036" s="5">
        <f t="shared" si="64"/>
        <v>1.3000180000000001</v>
      </c>
      <c r="B1036">
        <v>1034</v>
      </c>
      <c r="C1036" s="3" t="s">
        <v>1035</v>
      </c>
      <c r="D1036" s="3" t="s">
        <v>5144</v>
      </c>
      <c r="E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 s="22">
        <f t="shared" si="65"/>
        <v>42716.52407407407</v>
      </c>
      <c r="L1036">
        <v>1467604804</v>
      </c>
      <c r="M1036" s="22">
        <f t="shared" si="66"/>
        <v>42688.52407407407</v>
      </c>
      <c r="N1036" s="22" t="s">
        <v>8664</v>
      </c>
      <c r="O1036" s="24">
        <f t="shared" si="67"/>
        <v>2016</v>
      </c>
      <c r="P1036" t="b">
        <v>0</v>
      </c>
      <c r="Q1036">
        <v>166</v>
      </c>
      <c r="R1036" t="b">
        <v>1</v>
      </c>
      <c r="S1036" t="s">
        <v>8280</v>
      </c>
      <c r="T1036" s="7">
        <f>F1036/Q1036</f>
        <v>39.157168674698795</v>
      </c>
      <c r="U1036" t="s">
        <v>8323</v>
      </c>
      <c r="V1036" t="s">
        <v>8328</v>
      </c>
    </row>
    <row r="1037" spans="1:22" ht="43.2">
      <c r="A1037" s="5">
        <f t="shared" si="64"/>
        <v>1.0765217391304347</v>
      </c>
      <c r="B1037">
        <v>1035</v>
      </c>
      <c r="C1037" s="3" t="s">
        <v>1036</v>
      </c>
      <c r="D1037" s="3" t="s">
        <v>5145</v>
      </c>
      <c r="E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 s="22">
        <f t="shared" si="65"/>
        <v>42586.957638888889</v>
      </c>
      <c r="L1037">
        <v>1421076220</v>
      </c>
      <c r="M1037" s="22">
        <f t="shared" si="66"/>
        <v>42554.958379629628</v>
      </c>
      <c r="N1037" s="22" t="s">
        <v>9164</v>
      </c>
      <c r="O1037" s="24">
        <f t="shared" si="67"/>
        <v>2016</v>
      </c>
      <c r="P1037" t="b">
        <v>0</v>
      </c>
      <c r="Q1037">
        <v>76</v>
      </c>
      <c r="R1037" t="b">
        <v>1</v>
      </c>
      <c r="S1037" t="s">
        <v>8280</v>
      </c>
      <c r="T1037" s="7">
        <f>F1037/Q1037</f>
        <v>65.15789473684211</v>
      </c>
      <c r="U1037" t="s">
        <v>8323</v>
      </c>
      <c r="V1037" t="s">
        <v>8328</v>
      </c>
    </row>
    <row r="1038" spans="1:22" ht="43.2">
      <c r="A1038" s="5">
        <f t="shared" si="64"/>
        <v>1.1236044444444444</v>
      </c>
      <c r="B1038">
        <v>1036</v>
      </c>
      <c r="C1038" s="3" t="s">
        <v>1037</v>
      </c>
      <c r="D1038" s="3" t="s">
        <v>5146</v>
      </c>
      <c r="E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 s="22">
        <f t="shared" si="65"/>
        <v>42046.43310185185</v>
      </c>
      <c r="L1038">
        <v>1354790790</v>
      </c>
      <c r="M1038" s="22">
        <f t="shared" si="66"/>
        <v>42016.43310185185</v>
      </c>
      <c r="N1038" s="22" t="s">
        <v>9165</v>
      </c>
      <c r="O1038" s="24">
        <f t="shared" si="67"/>
        <v>2015</v>
      </c>
      <c r="P1038" t="b">
        <v>0</v>
      </c>
      <c r="Q1038">
        <v>211</v>
      </c>
      <c r="R1038" t="b">
        <v>1</v>
      </c>
      <c r="S1038" t="s">
        <v>8280</v>
      </c>
      <c r="T1038" s="7">
        <f>F1038/Q1038</f>
        <v>23.963127962085309</v>
      </c>
      <c r="U1038" t="s">
        <v>8323</v>
      </c>
      <c r="V1038" t="s">
        <v>8328</v>
      </c>
    </row>
    <row r="1039" spans="1:22" ht="43.2">
      <c r="A1039" s="5">
        <f t="shared" si="64"/>
        <v>1.0209999999999999</v>
      </c>
      <c r="B1039">
        <v>1037</v>
      </c>
      <c r="C1039" s="3" t="s">
        <v>1038</v>
      </c>
      <c r="D1039" s="3" t="s">
        <v>5147</v>
      </c>
      <c r="E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 s="22">
        <f t="shared" si="65"/>
        <v>41281.125</v>
      </c>
      <c r="L1039">
        <v>1429991062</v>
      </c>
      <c r="M1039" s="22">
        <f t="shared" si="66"/>
        <v>41249.240624999999</v>
      </c>
      <c r="N1039" s="22" t="s">
        <v>8979</v>
      </c>
      <c r="O1039" s="24">
        <f t="shared" si="67"/>
        <v>2012</v>
      </c>
      <c r="P1039" t="b">
        <v>0</v>
      </c>
      <c r="Q1039">
        <v>21</v>
      </c>
      <c r="R1039" t="b">
        <v>1</v>
      </c>
      <c r="S1039" t="s">
        <v>8280</v>
      </c>
      <c r="T1039" s="7">
        <f>F1039/Q1039</f>
        <v>48.61904761904762</v>
      </c>
      <c r="U1039" t="s">
        <v>8323</v>
      </c>
      <c r="V1039" t="s">
        <v>8328</v>
      </c>
    </row>
    <row r="1040" spans="1:22" ht="43.2">
      <c r="A1040" s="5">
        <f t="shared" si="64"/>
        <v>1.4533333333333334</v>
      </c>
      <c r="B1040">
        <v>1038</v>
      </c>
      <c r="C1040" s="3" t="s">
        <v>1039</v>
      </c>
      <c r="D1040" s="3" t="s">
        <v>5148</v>
      </c>
      <c r="E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 s="22">
        <f t="shared" si="65"/>
        <v>42141.999999999993</v>
      </c>
      <c r="L1040">
        <v>1455773623</v>
      </c>
      <c r="M1040" s="22">
        <f t="shared" si="66"/>
        <v>42119.61414351852</v>
      </c>
      <c r="N1040" s="22" t="s">
        <v>9166</v>
      </c>
      <c r="O1040" s="24">
        <f t="shared" si="67"/>
        <v>2015</v>
      </c>
      <c r="P1040" t="b">
        <v>0</v>
      </c>
      <c r="Q1040">
        <v>61</v>
      </c>
      <c r="R1040" t="b">
        <v>1</v>
      </c>
      <c r="S1040" t="s">
        <v>8280</v>
      </c>
      <c r="T1040" s="7">
        <f>F1040/Q1040</f>
        <v>35.73770491803279</v>
      </c>
      <c r="U1040" t="s">
        <v>8323</v>
      </c>
      <c r="V1040" t="s">
        <v>8328</v>
      </c>
    </row>
    <row r="1041" spans="1:22" ht="43.2">
      <c r="A1041" s="5">
        <f t="shared" si="64"/>
        <v>1.282</v>
      </c>
      <c r="B1041">
        <v>1039</v>
      </c>
      <c r="C1041" s="3" t="s">
        <v>1040</v>
      </c>
      <c r="D1041" s="3" t="s">
        <v>5149</v>
      </c>
      <c r="E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 s="22">
        <f t="shared" si="65"/>
        <v>42447.981747685182</v>
      </c>
      <c r="L1041">
        <v>1479436646</v>
      </c>
      <c r="M1041" s="22">
        <f t="shared" si="66"/>
        <v>42418.023414351854</v>
      </c>
      <c r="N1041" s="22" t="s">
        <v>9167</v>
      </c>
      <c r="O1041" s="24">
        <f t="shared" si="67"/>
        <v>2016</v>
      </c>
      <c r="P1041" t="b">
        <v>0</v>
      </c>
      <c r="Q1041">
        <v>30</v>
      </c>
      <c r="R1041" t="b">
        <v>1</v>
      </c>
      <c r="S1041" t="s">
        <v>8280</v>
      </c>
      <c r="T1041" s="7">
        <f>F1041/Q1041</f>
        <v>21.366666666666667</v>
      </c>
      <c r="U1041" t="s">
        <v>8323</v>
      </c>
      <c r="V1041" t="s">
        <v>8328</v>
      </c>
    </row>
    <row r="1042" spans="1:22" ht="43.2">
      <c r="A1042" s="5">
        <f t="shared" si="64"/>
        <v>2.9411764705882353E-3</v>
      </c>
      <c r="B1042">
        <v>1040</v>
      </c>
      <c r="C1042" s="3" t="s">
        <v>1041</v>
      </c>
      <c r="D1042" s="3" t="s">
        <v>5150</v>
      </c>
      <c r="E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 s="22">
        <f t="shared" si="65"/>
        <v>42717.124305555553</v>
      </c>
      <c r="L1042">
        <v>1469725209</v>
      </c>
      <c r="M1042" s="22">
        <f t="shared" si="66"/>
        <v>42691.900995370372</v>
      </c>
      <c r="N1042" s="22" t="s">
        <v>9168</v>
      </c>
      <c r="O1042" s="24">
        <f t="shared" si="67"/>
        <v>2016</v>
      </c>
      <c r="P1042" t="b">
        <v>0</v>
      </c>
      <c r="Q1042">
        <v>1</v>
      </c>
      <c r="R1042" t="b">
        <v>0</v>
      </c>
      <c r="S1042" t="s">
        <v>8281</v>
      </c>
      <c r="T1042" s="7">
        <f>F1042/Q1042</f>
        <v>250</v>
      </c>
      <c r="U1042" t="s">
        <v>8329</v>
      </c>
      <c r="V1042" t="s">
        <v>8330</v>
      </c>
    </row>
    <row r="1043" spans="1:22" ht="43.2">
      <c r="A1043" s="5">
        <f t="shared" si="64"/>
        <v>0</v>
      </c>
      <c r="B1043">
        <v>1041</v>
      </c>
      <c r="C1043" s="3" t="s">
        <v>1042</v>
      </c>
      <c r="D1043" s="3" t="s">
        <v>5151</v>
      </c>
      <c r="E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 s="22">
        <f t="shared" si="65"/>
        <v>42609.500104166662</v>
      </c>
      <c r="L1043">
        <v>1405041992</v>
      </c>
      <c r="M1043" s="22">
        <f t="shared" si="66"/>
        <v>42579.500104166662</v>
      </c>
      <c r="N1043" s="22" t="s">
        <v>8939</v>
      </c>
      <c r="O1043" s="24">
        <f t="shared" si="67"/>
        <v>2016</v>
      </c>
      <c r="P1043" t="b">
        <v>0</v>
      </c>
      <c r="Q1043">
        <v>0</v>
      </c>
      <c r="R1043" t="b">
        <v>0</v>
      </c>
      <c r="S1043" t="s">
        <v>8281</v>
      </c>
      <c r="T1043" s="7" t="e">
        <f>F1043/Q1043</f>
        <v>#DIV/0!</v>
      </c>
      <c r="U1043" t="s">
        <v>8329</v>
      </c>
      <c r="V1043" t="s">
        <v>8330</v>
      </c>
    </row>
    <row r="1044" spans="1:22" ht="43.2">
      <c r="A1044" s="5">
        <f t="shared" si="64"/>
        <v>1.5384615384615385E-2</v>
      </c>
      <c r="B1044">
        <v>1042</v>
      </c>
      <c r="C1044" s="3" t="s">
        <v>1043</v>
      </c>
      <c r="D1044" s="3" t="s">
        <v>5152</v>
      </c>
      <c r="E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 s="22">
        <f t="shared" si="65"/>
        <v>41850.851759259254</v>
      </c>
      <c r="L1044">
        <v>1406824948</v>
      </c>
      <c r="M1044" s="22">
        <f t="shared" si="66"/>
        <v>41830.851759259254</v>
      </c>
      <c r="N1044" s="22" t="s">
        <v>8817</v>
      </c>
      <c r="O1044" s="24">
        <f t="shared" si="67"/>
        <v>2014</v>
      </c>
      <c r="P1044" t="b">
        <v>0</v>
      </c>
      <c r="Q1044">
        <v>1</v>
      </c>
      <c r="R1044" t="b">
        <v>0</v>
      </c>
      <c r="S1044" t="s">
        <v>8281</v>
      </c>
      <c r="T1044" s="7">
        <f>F1044/Q1044</f>
        <v>10</v>
      </c>
      <c r="U1044" t="s">
        <v>8329</v>
      </c>
      <c r="V1044" t="s">
        <v>8330</v>
      </c>
    </row>
    <row r="1045" spans="1:22" ht="43.2">
      <c r="A1045" s="5">
        <f t="shared" si="64"/>
        <v>8.5370000000000001E-2</v>
      </c>
      <c r="B1045">
        <v>1043</v>
      </c>
      <c r="C1045" s="3" t="s">
        <v>1044</v>
      </c>
      <c r="D1045" s="3" t="s">
        <v>5153</v>
      </c>
      <c r="E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 s="22">
        <f t="shared" si="65"/>
        <v>41894.208333333328</v>
      </c>
      <c r="L1045">
        <v>1429509855</v>
      </c>
      <c r="M1045" s="22">
        <f t="shared" si="66"/>
        <v>41851.487824074073</v>
      </c>
      <c r="N1045" s="22" t="s">
        <v>9169</v>
      </c>
      <c r="O1045" s="24">
        <f t="shared" si="67"/>
        <v>2014</v>
      </c>
      <c r="P1045" t="b">
        <v>0</v>
      </c>
      <c r="Q1045">
        <v>292</v>
      </c>
      <c r="R1045" t="b">
        <v>0</v>
      </c>
      <c r="S1045" t="s">
        <v>8281</v>
      </c>
      <c r="T1045" s="7">
        <f>F1045/Q1045</f>
        <v>29.236301369863014</v>
      </c>
      <c r="U1045" t="s">
        <v>8329</v>
      </c>
      <c r="V1045" t="s">
        <v>8330</v>
      </c>
    </row>
    <row r="1046" spans="1:22" ht="43.2">
      <c r="A1046" s="5">
        <f t="shared" si="64"/>
        <v>8.571428571428571E-4</v>
      </c>
      <c r="B1046">
        <v>1044</v>
      </c>
      <c r="C1046" s="3" t="s">
        <v>1045</v>
      </c>
      <c r="D1046" s="3" t="s">
        <v>5154</v>
      </c>
      <c r="E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 s="22">
        <f t="shared" si="65"/>
        <v>42144.044618055552</v>
      </c>
      <c r="L1046">
        <v>1420668801</v>
      </c>
      <c r="M1046" s="22">
        <f t="shared" si="66"/>
        <v>42114.044618055552</v>
      </c>
      <c r="N1046" s="22" t="s">
        <v>8490</v>
      </c>
      <c r="O1046" s="24">
        <f t="shared" si="67"/>
        <v>2015</v>
      </c>
      <c r="P1046" t="b">
        <v>0</v>
      </c>
      <c r="Q1046">
        <v>2</v>
      </c>
      <c r="R1046" t="b">
        <v>0</v>
      </c>
      <c r="S1046" t="s">
        <v>8281</v>
      </c>
      <c r="T1046" s="7">
        <f>F1046/Q1046</f>
        <v>3</v>
      </c>
      <c r="U1046" t="s">
        <v>8329</v>
      </c>
      <c r="V1046" t="s">
        <v>8330</v>
      </c>
    </row>
    <row r="1047" spans="1:22" ht="43.2">
      <c r="A1047" s="5">
        <f t="shared" si="64"/>
        <v>2.6599999999999999E-2</v>
      </c>
      <c r="B1047">
        <v>1045</v>
      </c>
      <c r="C1047" s="3" t="s">
        <v>1046</v>
      </c>
      <c r="D1047" s="3" t="s">
        <v>5155</v>
      </c>
      <c r="E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 s="22">
        <f t="shared" si="65"/>
        <v>42068.643749999996</v>
      </c>
      <c r="L1047">
        <v>1406235550</v>
      </c>
      <c r="M1047" s="22">
        <f t="shared" si="66"/>
        <v>42011.717604166661</v>
      </c>
      <c r="N1047" s="22" t="s">
        <v>9170</v>
      </c>
      <c r="O1047" s="24">
        <f t="shared" si="67"/>
        <v>2015</v>
      </c>
      <c r="P1047" t="b">
        <v>0</v>
      </c>
      <c r="Q1047">
        <v>8</v>
      </c>
      <c r="R1047" t="b">
        <v>0</v>
      </c>
      <c r="S1047" t="s">
        <v>8281</v>
      </c>
      <c r="T1047" s="7">
        <f>F1047/Q1047</f>
        <v>33.25</v>
      </c>
      <c r="U1047" t="s">
        <v>8329</v>
      </c>
      <c r="V1047" t="s">
        <v>8330</v>
      </c>
    </row>
    <row r="1048" spans="1:22" ht="43.2">
      <c r="A1048" s="5">
        <f t="shared" si="64"/>
        <v>0</v>
      </c>
      <c r="B1048">
        <v>1046</v>
      </c>
      <c r="C1048" s="3" t="s">
        <v>1047</v>
      </c>
      <c r="D1048" s="3" t="s">
        <v>5156</v>
      </c>
      <c r="E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 s="22">
        <f t="shared" si="65"/>
        <v>41874.666087962956</v>
      </c>
      <c r="L1048">
        <v>1447273560</v>
      </c>
      <c r="M1048" s="22">
        <f t="shared" si="66"/>
        <v>41844.666087962956</v>
      </c>
      <c r="N1048" s="22" t="s">
        <v>8783</v>
      </c>
      <c r="O1048" s="24">
        <f t="shared" si="67"/>
        <v>2014</v>
      </c>
      <c r="P1048" t="b">
        <v>0</v>
      </c>
      <c r="Q1048">
        <v>0</v>
      </c>
      <c r="R1048" t="b">
        <v>0</v>
      </c>
      <c r="S1048" t="s">
        <v>8281</v>
      </c>
      <c r="T1048" s="7" t="e">
        <f>F1048/Q1048</f>
        <v>#DIV/0!</v>
      </c>
      <c r="U1048" t="s">
        <v>8329</v>
      </c>
      <c r="V1048" t="s">
        <v>8330</v>
      </c>
    </row>
    <row r="1049" spans="1:22" ht="43.2">
      <c r="A1049" s="5">
        <f t="shared" si="64"/>
        <v>5.0000000000000001E-4</v>
      </c>
      <c r="B1049">
        <v>1047</v>
      </c>
      <c r="C1049" s="3" t="s">
        <v>1048</v>
      </c>
      <c r="D1049" s="3" t="s">
        <v>5157</v>
      </c>
      <c r="E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 s="22">
        <f t="shared" si="65"/>
        <v>42364.643055555549</v>
      </c>
      <c r="L1049">
        <v>1412624315</v>
      </c>
      <c r="M1049" s="22">
        <f t="shared" si="66"/>
        <v>42319.643055555549</v>
      </c>
      <c r="N1049" s="22" t="s">
        <v>9171</v>
      </c>
      <c r="O1049" s="24">
        <f t="shared" si="67"/>
        <v>2015</v>
      </c>
      <c r="P1049" t="b">
        <v>0</v>
      </c>
      <c r="Q1049">
        <v>1</v>
      </c>
      <c r="R1049" t="b">
        <v>0</v>
      </c>
      <c r="S1049" t="s">
        <v>8281</v>
      </c>
      <c r="T1049" s="7">
        <f>F1049/Q1049</f>
        <v>1</v>
      </c>
      <c r="U1049" t="s">
        <v>8329</v>
      </c>
      <c r="V1049" t="s">
        <v>8330</v>
      </c>
    </row>
    <row r="1050" spans="1:22" ht="43.2">
      <c r="A1050" s="5">
        <f t="shared" si="64"/>
        <v>1.4133333333333333E-2</v>
      </c>
      <c r="B1050">
        <v>1048</v>
      </c>
      <c r="C1050" s="3" t="s">
        <v>1049</v>
      </c>
      <c r="D1050" s="3" t="s">
        <v>5158</v>
      </c>
      <c r="E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 s="22">
        <f t="shared" si="65"/>
        <v>41948.65179398148</v>
      </c>
      <c r="L1050">
        <v>1471310189</v>
      </c>
      <c r="M1050" s="22">
        <f t="shared" si="66"/>
        <v>41918.610127314816</v>
      </c>
      <c r="N1050" s="22" t="s">
        <v>9172</v>
      </c>
      <c r="O1050" s="24">
        <f t="shared" si="67"/>
        <v>2014</v>
      </c>
      <c r="P1050" t="b">
        <v>0</v>
      </c>
      <c r="Q1050">
        <v>4</v>
      </c>
      <c r="R1050" t="b">
        <v>0</v>
      </c>
      <c r="S1050" t="s">
        <v>8281</v>
      </c>
      <c r="T1050" s="7">
        <f>F1050/Q1050</f>
        <v>53</v>
      </c>
      <c r="U1050" t="s">
        <v>8329</v>
      </c>
      <c r="V1050" t="s">
        <v>8330</v>
      </c>
    </row>
    <row r="1051" spans="1:22">
      <c r="A1051" s="5">
        <f t="shared" si="64"/>
        <v>0</v>
      </c>
      <c r="B1051">
        <v>1049</v>
      </c>
      <c r="C1051" s="3" t="s">
        <v>1050</v>
      </c>
      <c r="D1051" s="3" t="s">
        <v>5159</v>
      </c>
      <c r="E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 s="22">
        <f t="shared" si="65"/>
        <v>42637.844780092586</v>
      </c>
      <c r="L1051">
        <v>1452680445</v>
      </c>
      <c r="M1051" s="22">
        <f t="shared" si="66"/>
        <v>42597.844780092586</v>
      </c>
      <c r="N1051" s="22" t="s">
        <v>9173</v>
      </c>
      <c r="O1051" s="24">
        <f t="shared" si="67"/>
        <v>2016</v>
      </c>
      <c r="P1051" t="b">
        <v>0</v>
      </c>
      <c r="Q1051">
        <v>0</v>
      </c>
      <c r="R1051" t="b">
        <v>0</v>
      </c>
      <c r="S1051" t="s">
        <v>8281</v>
      </c>
      <c r="T1051" s="7" t="e">
        <f>F1051/Q1051</f>
        <v>#DIV/0!</v>
      </c>
      <c r="U1051" t="s">
        <v>8329</v>
      </c>
      <c r="V1051" t="s">
        <v>8330</v>
      </c>
    </row>
    <row r="1052" spans="1:22" ht="28.8">
      <c r="A1052" s="5">
        <f t="shared" si="64"/>
        <v>0</v>
      </c>
      <c r="B1052">
        <v>1050</v>
      </c>
      <c r="C1052" s="3" t="s">
        <v>1051</v>
      </c>
      <c r="D1052" s="3" t="s">
        <v>5160</v>
      </c>
      <c r="E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 s="22">
        <f t="shared" si="65"/>
        <v>42412.222743055558</v>
      </c>
      <c r="L1052">
        <v>1439665677</v>
      </c>
      <c r="M1052" s="22">
        <f t="shared" si="66"/>
        <v>42382.222743055558</v>
      </c>
      <c r="N1052" s="22" t="s">
        <v>9113</v>
      </c>
      <c r="O1052" s="24">
        <f t="shared" si="67"/>
        <v>2016</v>
      </c>
      <c r="P1052" t="b">
        <v>0</v>
      </c>
      <c r="Q1052">
        <v>0</v>
      </c>
      <c r="R1052" t="b">
        <v>0</v>
      </c>
      <c r="S1052" t="s">
        <v>8281</v>
      </c>
      <c r="T1052" s="7" t="e">
        <f>F1052/Q1052</f>
        <v>#DIV/0!</v>
      </c>
      <c r="U1052" t="s">
        <v>8329</v>
      </c>
      <c r="V1052" t="s">
        <v>8330</v>
      </c>
    </row>
    <row r="1053" spans="1:22" ht="43.2">
      <c r="A1053" s="5">
        <f t="shared" si="64"/>
        <v>0</v>
      </c>
      <c r="B1053">
        <v>1051</v>
      </c>
      <c r="C1053" s="3" t="s">
        <v>1052</v>
      </c>
      <c r="D1053" s="3" t="s">
        <v>5161</v>
      </c>
      <c r="E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 s="22">
        <f t="shared" si="65"/>
        <v>42261.588854166665</v>
      </c>
      <c r="L1053">
        <v>1406679625</v>
      </c>
      <c r="M1053" s="22">
        <f t="shared" si="66"/>
        <v>42231.588854166665</v>
      </c>
      <c r="N1053" s="22" t="s">
        <v>9174</v>
      </c>
      <c r="O1053" s="24">
        <f t="shared" si="67"/>
        <v>2015</v>
      </c>
      <c r="P1053" t="b">
        <v>0</v>
      </c>
      <c r="Q1053">
        <v>0</v>
      </c>
      <c r="R1053" t="b">
        <v>0</v>
      </c>
      <c r="S1053" t="s">
        <v>8281</v>
      </c>
      <c r="T1053" s="7" t="e">
        <f>F1053/Q1053</f>
        <v>#DIV/0!</v>
      </c>
      <c r="U1053" t="s">
        <v>8329</v>
      </c>
      <c r="V1053" t="s">
        <v>8330</v>
      </c>
    </row>
    <row r="1054" spans="1:22" ht="57.6">
      <c r="A1054" s="5">
        <f t="shared" si="64"/>
        <v>0</v>
      </c>
      <c r="B1054">
        <v>1052</v>
      </c>
      <c r="C1054" s="3" t="s">
        <v>1053</v>
      </c>
      <c r="D1054" s="3" t="s">
        <v>5162</v>
      </c>
      <c r="E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 s="22">
        <f t="shared" si="65"/>
        <v>41877.805844907409</v>
      </c>
      <c r="L1054">
        <v>1461438495</v>
      </c>
      <c r="M1054" s="22">
        <f t="shared" si="66"/>
        <v>41849.805844907409</v>
      </c>
      <c r="N1054" s="22" t="s">
        <v>9175</v>
      </c>
      <c r="O1054" s="24">
        <f t="shared" si="67"/>
        <v>2014</v>
      </c>
      <c r="P1054" t="b">
        <v>0</v>
      </c>
      <c r="Q1054">
        <v>0</v>
      </c>
      <c r="R1054" t="b">
        <v>0</v>
      </c>
      <c r="S1054" t="s">
        <v>8281</v>
      </c>
      <c r="T1054" s="7" t="e">
        <f>F1054/Q1054</f>
        <v>#DIV/0!</v>
      </c>
      <c r="U1054" t="s">
        <v>8329</v>
      </c>
      <c r="V1054" t="s">
        <v>8330</v>
      </c>
    </row>
    <row r="1055" spans="1:22" ht="43.2">
      <c r="A1055" s="5">
        <f t="shared" si="64"/>
        <v>0.01</v>
      </c>
      <c r="B1055">
        <v>1053</v>
      </c>
      <c r="C1055" s="3" t="s">
        <v>1054</v>
      </c>
      <c r="D1055" s="3" t="s">
        <v>5163</v>
      </c>
      <c r="E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 s="22">
        <f t="shared" si="65"/>
        <v>42527.631249999999</v>
      </c>
      <c r="L1055">
        <v>1486613332</v>
      </c>
      <c r="M1055" s="22">
        <f t="shared" si="66"/>
        <v>42483.589062499996</v>
      </c>
      <c r="N1055" s="22" t="s">
        <v>9176</v>
      </c>
      <c r="O1055" s="24">
        <f t="shared" si="67"/>
        <v>2016</v>
      </c>
      <c r="P1055" t="b">
        <v>0</v>
      </c>
      <c r="Q1055">
        <v>1</v>
      </c>
      <c r="R1055" t="b">
        <v>0</v>
      </c>
      <c r="S1055" t="s">
        <v>8281</v>
      </c>
      <c r="T1055" s="7">
        <f>F1055/Q1055</f>
        <v>15</v>
      </c>
      <c r="U1055" t="s">
        <v>8329</v>
      </c>
      <c r="V1055" t="s">
        <v>8330</v>
      </c>
    </row>
    <row r="1056" spans="1:22" ht="57.6">
      <c r="A1056" s="5">
        <f t="shared" si="64"/>
        <v>0</v>
      </c>
      <c r="B1056">
        <v>1054</v>
      </c>
      <c r="C1056" s="3" t="s">
        <v>1055</v>
      </c>
      <c r="D1056" s="3" t="s">
        <v>5164</v>
      </c>
      <c r="E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 s="22">
        <f t="shared" si="65"/>
        <v>42799.964490740742</v>
      </c>
      <c r="L1056">
        <v>1405110399</v>
      </c>
      <c r="M1056" s="22">
        <f t="shared" si="66"/>
        <v>42774.964490740742</v>
      </c>
      <c r="N1056" s="22" t="s">
        <v>9177</v>
      </c>
      <c r="O1056" s="24">
        <f t="shared" si="67"/>
        <v>2017</v>
      </c>
      <c r="P1056" t="b">
        <v>0</v>
      </c>
      <c r="Q1056">
        <v>0</v>
      </c>
      <c r="R1056" t="b">
        <v>0</v>
      </c>
      <c r="S1056" t="s">
        <v>8281</v>
      </c>
      <c r="T1056" s="7" t="e">
        <f>F1056/Q1056</f>
        <v>#DIV/0!</v>
      </c>
      <c r="U1056" t="s">
        <v>8329</v>
      </c>
      <c r="V1056" t="s">
        <v>8330</v>
      </c>
    </row>
    <row r="1057" spans="1:22" ht="43.2">
      <c r="A1057" s="5">
        <f t="shared" si="64"/>
        <v>0</v>
      </c>
      <c r="B1057">
        <v>1055</v>
      </c>
      <c r="C1057" s="3" t="s">
        <v>1056</v>
      </c>
      <c r="D1057" s="3" t="s">
        <v>5165</v>
      </c>
      <c r="E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 s="22">
        <f t="shared" si="65"/>
        <v>41861.708333333328</v>
      </c>
      <c r="L1057">
        <v>1454802545</v>
      </c>
      <c r="M1057" s="22">
        <f t="shared" si="66"/>
        <v>41831.643506944441</v>
      </c>
      <c r="N1057" s="22" t="s">
        <v>8895</v>
      </c>
      <c r="O1057" s="24">
        <f t="shared" si="67"/>
        <v>2014</v>
      </c>
      <c r="P1057" t="b">
        <v>0</v>
      </c>
      <c r="Q1057">
        <v>0</v>
      </c>
      <c r="R1057" t="b">
        <v>0</v>
      </c>
      <c r="S1057" t="s">
        <v>8281</v>
      </c>
      <c r="T1057" s="7" t="e">
        <f>F1057/Q1057</f>
        <v>#DIV/0!</v>
      </c>
      <c r="U1057" t="s">
        <v>8329</v>
      </c>
      <c r="V1057" t="s">
        <v>8330</v>
      </c>
    </row>
    <row r="1058" spans="1:22" ht="43.2">
      <c r="A1058" s="5">
        <f t="shared" si="64"/>
        <v>0</v>
      </c>
      <c r="B1058">
        <v>1056</v>
      </c>
      <c r="C1058" s="3" t="s">
        <v>1057</v>
      </c>
      <c r="D1058" s="3" t="s">
        <v>5166</v>
      </c>
      <c r="E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 s="22">
        <f t="shared" si="65"/>
        <v>42436.784085648142</v>
      </c>
      <c r="L1058">
        <v>1424711777</v>
      </c>
      <c r="M1058" s="22">
        <f t="shared" si="66"/>
        <v>42406.784085648142</v>
      </c>
      <c r="N1058" s="22" t="s">
        <v>9178</v>
      </c>
      <c r="O1058" s="24">
        <f t="shared" si="67"/>
        <v>2016</v>
      </c>
      <c r="P1058" t="b">
        <v>0</v>
      </c>
      <c r="Q1058">
        <v>0</v>
      </c>
      <c r="R1058" t="b">
        <v>0</v>
      </c>
      <c r="S1058" t="s">
        <v>8281</v>
      </c>
      <c r="T1058" s="7" t="e">
        <f>F1058/Q1058</f>
        <v>#DIV/0!</v>
      </c>
      <c r="U1058" t="s">
        <v>8329</v>
      </c>
      <c r="V1058" t="s">
        <v>8330</v>
      </c>
    </row>
    <row r="1059" spans="1:22" ht="43.2">
      <c r="A1059" s="5">
        <f t="shared" si="64"/>
        <v>0</v>
      </c>
      <c r="B1059">
        <v>1057</v>
      </c>
      <c r="C1059" s="3" t="s">
        <v>1058</v>
      </c>
      <c r="D1059" s="3" t="s">
        <v>5167</v>
      </c>
      <c r="E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 s="22">
        <f t="shared" si="65"/>
        <v>42118.469641203701</v>
      </c>
      <c r="L1059">
        <v>1478292883</v>
      </c>
      <c r="M1059" s="22">
        <f t="shared" si="66"/>
        <v>42058.511307870365</v>
      </c>
      <c r="N1059" s="22" t="s">
        <v>8666</v>
      </c>
      <c r="O1059" s="24">
        <f t="shared" si="67"/>
        <v>2015</v>
      </c>
      <c r="P1059" t="b">
        <v>0</v>
      </c>
      <c r="Q1059">
        <v>0</v>
      </c>
      <c r="R1059" t="b">
        <v>0</v>
      </c>
      <c r="S1059" t="s">
        <v>8281</v>
      </c>
      <c r="T1059" s="7" t="e">
        <f>F1059/Q1059</f>
        <v>#DIV/0!</v>
      </c>
      <c r="U1059" t="s">
        <v>8329</v>
      </c>
      <c r="V1059" t="s">
        <v>8330</v>
      </c>
    </row>
    <row r="1060" spans="1:22" ht="43.2">
      <c r="A1060" s="5">
        <f t="shared" si="64"/>
        <v>0</v>
      </c>
      <c r="B1060">
        <v>1058</v>
      </c>
      <c r="C1060" s="3" t="s">
        <v>1059</v>
      </c>
      <c r="D1060" s="3" t="s">
        <v>5168</v>
      </c>
      <c r="E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 s="22">
        <f t="shared" si="65"/>
        <v>42708.704664351848</v>
      </c>
      <c r="L1060">
        <v>1423777043</v>
      </c>
      <c r="M1060" s="22">
        <f t="shared" si="66"/>
        <v>42678.662997685184</v>
      </c>
      <c r="N1060" s="22" t="s">
        <v>8950</v>
      </c>
      <c r="O1060" s="24">
        <f t="shared" si="67"/>
        <v>2016</v>
      </c>
      <c r="P1060" t="b">
        <v>0</v>
      </c>
      <c r="Q1060">
        <v>0</v>
      </c>
      <c r="R1060" t="b">
        <v>0</v>
      </c>
      <c r="S1060" t="s">
        <v>8281</v>
      </c>
      <c r="T1060" s="7" t="e">
        <f>F1060/Q1060</f>
        <v>#DIV/0!</v>
      </c>
      <c r="U1060" t="s">
        <v>8329</v>
      </c>
      <c r="V1060" t="s">
        <v>8330</v>
      </c>
    </row>
    <row r="1061" spans="1:22">
      <c r="A1061" s="5">
        <f t="shared" si="64"/>
        <v>0</v>
      </c>
      <c r="B1061">
        <v>1059</v>
      </c>
      <c r="C1061" s="3" t="s">
        <v>1060</v>
      </c>
      <c r="D1061" s="3" t="s">
        <v>5169</v>
      </c>
      <c r="E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 s="22">
        <f t="shared" si="65"/>
        <v>42088.791666666664</v>
      </c>
      <c r="L1061">
        <v>1423681056</v>
      </c>
      <c r="M1061" s="22">
        <f t="shared" si="66"/>
        <v>42047.692627314813</v>
      </c>
      <c r="N1061" s="22" t="s">
        <v>8509</v>
      </c>
      <c r="O1061" s="24">
        <f t="shared" si="67"/>
        <v>2015</v>
      </c>
      <c r="P1061" t="b">
        <v>0</v>
      </c>
      <c r="Q1061">
        <v>0</v>
      </c>
      <c r="R1061" t="b">
        <v>0</v>
      </c>
      <c r="S1061" t="s">
        <v>8281</v>
      </c>
      <c r="T1061" s="7" t="e">
        <f>F1061/Q1061</f>
        <v>#DIV/0!</v>
      </c>
      <c r="U1061" t="s">
        <v>8329</v>
      </c>
      <c r="V1061" t="s">
        <v>8330</v>
      </c>
    </row>
    <row r="1062" spans="1:22" ht="43.2">
      <c r="A1062" s="5">
        <f t="shared" si="64"/>
        <v>0.01</v>
      </c>
      <c r="B1062">
        <v>1060</v>
      </c>
      <c r="C1062" s="3" t="s">
        <v>1061</v>
      </c>
      <c r="D1062" s="3" t="s">
        <v>5170</v>
      </c>
      <c r="E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 s="22">
        <f t="shared" si="65"/>
        <v>42076.54</v>
      </c>
      <c r="L1062">
        <v>1426542893</v>
      </c>
      <c r="M1062" s="22">
        <f t="shared" si="66"/>
        <v>42046.581666666665</v>
      </c>
      <c r="N1062" s="22" t="s">
        <v>8672</v>
      </c>
      <c r="O1062" s="24">
        <f t="shared" si="67"/>
        <v>2015</v>
      </c>
      <c r="P1062" t="b">
        <v>0</v>
      </c>
      <c r="Q1062">
        <v>1</v>
      </c>
      <c r="R1062" t="b">
        <v>0</v>
      </c>
      <c r="S1062" t="s">
        <v>8281</v>
      </c>
      <c r="T1062" s="7">
        <f>F1062/Q1062</f>
        <v>50</v>
      </c>
      <c r="U1062" t="s">
        <v>8329</v>
      </c>
      <c r="V1062" t="s">
        <v>8330</v>
      </c>
    </row>
    <row r="1063" spans="1:22" ht="28.8">
      <c r="A1063" s="5">
        <f t="shared" si="64"/>
        <v>0</v>
      </c>
      <c r="B1063">
        <v>1061</v>
      </c>
      <c r="C1063" s="3" t="s">
        <v>1062</v>
      </c>
      <c r="D1063" s="3" t="s">
        <v>5171</v>
      </c>
      <c r="E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 s="22">
        <f t="shared" si="65"/>
        <v>42109.704780092587</v>
      </c>
      <c r="L1063">
        <v>1456987108</v>
      </c>
      <c r="M1063" s="22">
        <f t="shared" si="66"/>
        <v>42079.704780092587</v>
      </c>
      <c r="N1063" s="22" t="s">
        <v>8568</v>
      </c>
      <c r="O1063" s="24">
        <f t="shared" si="67"/>
        <v>2015</v>
      </c>
      <c r="P1063" t="b">
        <v>0</v>
      </c>
      <c r="Q1063">
        <v>0</v>
      </c>
      <c r="R1063" t="b">
        <v>0</v>
      </c>
      <c r="S1063" t="s">
        <v>8281</v>
      </c>
      <c r="T1063" s="7" t="e">
        <f>F1063/Q1063</f>
        <v>#DIV/0!</v>
      </c>
      <c r="U1063" t="s">
        <v>8329</v>
      </c>
      <c r="V1063" t="s">
        <v>8330</v>
      </c>
    </row>
    <row r="1064" spans="1:22">
      <c r="A1064" s="5">
        <f t="shared" si="64"/>
        <v>0.95477386934673369</v>
      </c>
      <c r="B1064">
        <v>1062</v>
      </c>
      <c r="C1064" s="3" t="s">
        <v>1063</v>
      </c>
      <c r="D1064" s="3" t="s">
        <v>5172</v>
      </c>
      <c r="E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 s="22">
        <f t="shared" si="65"/>
        <v>42491.833333333336</v>
      </c>
      <c r="L1064">
        <v>1467746541</v>
      </c>
      <c r="M1064" s="22">
        <f t="shared" si="66"/>
        <v>42432.068379629629</v>
      </c>
      <c r="N1064" s="22" t="s">
        <v>9179</v>
      </c>
      <c r="O1064" s="24">
        <f t="shared" si="67"/>
        <v>2016</v>
      </c>
      <c r="P1064" t="b">
        <v>0</v>
      </c>
      <c r="Q1064">
        <v>4</v>
      </c>
      <c r="R1064" t="b">
        <v>0</v>
      </c>
      <c r="S1064" t="s">
        <v>8281</v>
      </c>
      <c r="T1064" s="7">
        <f>F1064/Q1064</f>
        <v>47.5</v>
      </c>
      <c r="U1064" t="s">
        <v>8329</v>
      </c>
      <c r="V1064" t="s">
        <v>8330</v>
      </c>
    </row>
    <row r="1065" spans="1:22" ht="43.2">
      <c r="A1065" s="5">
        <f t="shared" si="64"/>
        <v>0</v>
      </c>
      <c r="B1065">
        <v>1063</v>
      </c>
      <c r="C1065" s="3" t="s">
        <v>1064</v>
      </c>
      <c r="D1065" s="3" t="s">
        <v>5173</v>
      </c>
      <c r="E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 s="22">
        <f t="shared" si="65"/>
        <v>42563.598854166667</v>
      </c>
      <c r="L1065">
        <v>1470012262</v>
      </c>
      <c r="M1065" s="22">
        <f t="shared" si="66"/>
        <v>42556.598854166667</v>
      </c>
      <c r="N1065" s="22" t="s">
        <v>8545</v>
      </c>
      <c r="O1065" s="24">
        <f t="shared" si="67"/>
        <v>2016</v>
      </c>
      <c r="P1065" t="b">
        <v>0</v>
      </c>
      <c r="Q1065">
        <v>0</v>
      </c>
      <c r="R1065" t="b">
        <v>0</v>
      </c>
      <c r="S1065" t="s">
        <v>8281</v>
      </c>
      <c r="T1065" s="7" t="e">
        <f>F1065/Q1065</f>
        <v>#DIV/0!</v>
      </c>
      <c r="U1065" t="s">
        <v>8329</v>
      </c>
      <c r="V1065" t="s">
        <v>8330</v>
      </c>
    </row>
    <row r="1066" spans="1:22" ht="43.2">
      <c r="A1066" s="5">
        <f t="shared" si="64"/>
        <v>8.9744444444444446E-2</v>
      </c>
      <c r="B1066">
        <v>1064</v>
      </c>
      <c r="C1066" s="3" t="s">
        <v>1065</v>
      </c>
      <c r="D1066" s="3" t="s">
        <v>5174</v>
      </c>
      <c r="E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 s="22">
        <f t="shared" si="65"/>
        <v>42612.822476851848</v>
      </c>
      <c r="L1066">
        <v>1369286903</v>
      </c>
      <c r="M1066" s="22">
        <f t="shared" si="66"/>
        <v>42582.822476851848</v>
      </c>
      <c r="N1066" s="22" t="s">
        <v>9180</v>
      </c>
      <c r="O1066" s="24">
        <f t="shared" si="67"/>
        <v>2016</v>
      </c>
      <c r="P1066" t="b">
        <v>0</v>
      </c>
      <c r="Q1066">
        <v>123</v>
      </c>
      <c r="R1066" t="b">
        <v>0</v>
      </c>
      <c r="S1066" t="s">
        <v>8282</v>
      </c>
      <c r="T1066" s="7">
        <f>F1066/Q1066</f>
        <v>65.666666666666671</v>
      </c>
      <c r="U1066" t="s">
        <v>8331</v>
      </c>
      <c r="V1066" t="s">
        <v>8332</v>
      </c>
    </row>
    <row r="1067" spans="1:22" ht="43.2">
      <c r="A1067" s="5">
        <f t="shared" si="64"/>
        <v>2.7E-2</v>
      </c>
      <c r="B1067">
        <v>1065</v>
      </c>
      <c r="C1067" s="3" t="s">
        <v>1066</v>
      </c>
      <c r="D1067" s="3" t="s">
        <v>5175</v>
      </c>
      <c r="E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 s="22">
        <f t="shared" si="65"/>
        <v>41462.019710648143</v>
      </c>
      <c r="L1067">
        <v>1390381722</v>
      </c>
      <c r="M1067" s="22">
        <f t="shared" si="66"/>
        <v>41417.019710648143</v>
      </c>
      <c r="N1067" s="22" t="s">
        <v>9181</v>
      </c>
      <c r="O1067" s="24">
        <f t="shared" si="67"/>
        <v>2013</v>
      </c>
      <c r="P1067" t="b">
        <v>0</v>
      </c>
      <c r="Q1067">
        <v>5</v>
      </c>
      <c r="R1067" t="b">
        <v>0</v>
      </c>
      <c r="S1067" t="s">
        <v>8282</v>
      </c>
      <c r="T1067" s="7">
        <f>F1067/Q1067</f>
        <v>16.2</v>
      </c>
      <c r="U1067" t="s">
        <v>8331</v>
      </c>
      <c r="V1067" t="s">
        <v>8332</v>
      </c>
    </row>
    <row r="1068" spans="1:22" ht="43.2">
      <c r="A1068" s="5">
        <f t="shared" si="64"/>
        <v>3.3673333333333333E-2</v>
      </c>
      <c r="B1068">
        <v>1066</v>
      </c>
      <c r="C1068" s="3" t="s">
        <v>1067</v>
      </c>
      <c r="D1068" s="3" t="s">
        <v>5176</v>
      </c>
      <c r="E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 s="22">
        <f t="shared" si="65"/>
        <v>41689.172708333332</v>
      </c>
      <c r="L1068">
        <v>1371769582</v>
      </c>
      <c r="M1068" s="22">
        <f t="shared" si="66"/>
        <v>41661.172708333332</v>
      </c>
      <c r="N1068" s="22" t="s">
        <v>8587</v>
      </c>
      <c r="O1068" s="24">
        <f t="shared" si="67"/>
        <v>2014</v>
      </c>
      <c r="P1068" t="b">
        <v>0</v>
      </c>
      <c r="Q1068">
        <v>148</v>
      </c>
      <c r="R1068" t="b">
        <v>0</v>
      </c>
      <c r="S1068" t="s">
        <v>8282</v>
      </c>
      <c r="T1068" s="7">
        <f>F1068/Q1068</f>
        <v>34.128378378378379</v>
      </c>
      <c r="U1068" t="s">
        <v>8331</v>
      </c>
      <c r="V1068" t="s">
        <v>8332</v>
      </c>
    </row>
    <row r="1069" spans="1:22" ht="43.2">
      <c r="A1069" s="5">
        <f t="shared" si="64"/>
        <v>0.26</v>
      </c>
      <c r="B1069">
        <v>1067</v>
      </c>
      <c r="C1069" s="3" t="s">
        <v>1068</v>
      </c>
      <c r="D1069" s="3" t="s">
        <v>5177</v>
      </c>
      <c r="E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 s="22">
        <f t="shared" si="65"/>
        <v>41490.754421296289</v>
      </c>
      <c r="L1069">
        <v>1385065931</v>
      </c>
      <c r="M1069" s="22">
        <f t="shared" si="66"/>
        <v>41445.754421296289</v>
      </c>
      <c r="N1069" s="22" t="s">
        <v>9182</v>
      </c>
      <c r="O1069" s="24">
        <f t="shared" si="67"/>
        <v>2013</v>
      </c>
      <c r="P1069" t="b">
        <v>0</v>
      </c>
      <c r="Q1069">
        <v>10</v>
      </c>
      <c r="R1069" t="b">
        <v>0</v>
      </c>
      <c r="S1069" t="s">
        <v>8282</v>
      </c>
      <c r="T1069" s="7">
        <f>F1069/Q1069</f>
        <v>13</v>
      </c>
      <c r="U1069" t="s">
        <v>8331</v>
      </c>
      <c r="V1069" t="s">
        <v>8332</v>
      </c>
    </row>
    <row r="1070" spans="1:22" ht="57.6">
      <c r="A1070" s="5">
        <f t="shared" si="64"/>
        <v>1.5E-3</v>
      </c>
      <c r="B1070">
        <v>1068</v>
      </c>
      <c r="C1070" s="3" t="s">
        <v>1069</v>
      </c>
      <c r="D1070" s="3" t="s">
        <v>5178</v>
      </c>
      <c r="E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 s="22">
        <f t="shared" si="65"/>
        <v>41629.647349537037</v>
      </c>
      <c r="L1070">
        <v>1457686464</v>
      </c>
      <c r="M1070" s="22">
        <f t="shared" si="66"/>
        <v>41599.647349537037</v>
      </c>
      <c r="N1070" s="22" t="s">
        <v>9183</v>
      </c>
      <c r="O1070" s="24">
        <f t="shared" si="67"/>
        <v>2013</v>
      </c>
      <c r="P1070" t="b">
        <v>0</v>
      </c>
      <c r="Q1070">
        <v>4</v>
      </c>
      <c r="R1070" t="b">
        <v>0</v>
      </c>
      <c r="S1070" t="s">
        <v>8282</v>
      </c>
      <c r="T1070" s="7">
        <f>F1070/Q1070</f>
        <v>11.25</v>
      </c>
      <c r="U1070" t="s">
        <v>8331</v>
      </c>
      <c r="V1070" t="s">
        <v>8332</v>
      </c>
    </row>
    <row r="1071" spans="1:22" ht="43.2">
      <c r="A1071" s="5">
        <f t="shared" si="64"/>
        <v>0.38636363636363635</v>
      </c>
      <c r="B1071">
        <v>1069</v>
      </c>
      <c r="C1071" s="3" t="s">
        <v>1070</v>
      </c>
      <c r="D1071" s="3" t="s">
        <v>5179</v>
      </c>
      <c r="E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 s="22">
        <f t="shared" si="65"/>
        <v>42470.121111111112</v>
      </c>
      <c r="L1071">
        <v>1382679059</v>
      </c>
      <c r="M1071" s="22">
        <f t="shared" si="66"/>
        <v>42440.162777777776</v>
      </c>
      <c r="N1071" s="22" t="s">
        <v>9184</v>
      </c>
      <c r="O1071" s="24">
        <f t="shared" si="67"/>
        <v>2016</v>
      </c>
      <c r="P1071" t="b">
        <v>0</v>
      </c>
      <c r="Q1071">
        <v>21</v>
      </c>
      <c r="R1071" t="b">
        <v>0</v>
      </c>
      <c r="S1071" t="s">
        <v>8282</v>
      </c>
      <c r="T1071" s="7">
        <f>F1071/Q1071</f>
        <v>40.476190476190474</v>
      </c>
      <c r="U1071" t="s">
        <v>8331</v>
      </c>
      <c r="V1071" t="s">
        <v>8332</v>
      </c>
    </row>
    <row r="1072" spans="1:22" ht="43.2">
      <c r="A1072" s="5">
        <f t="shared" si="64"/>
        <v>7.0000000000000001E-3</v>
      </c>
      <c r="B1072">
        <v>1070</v>
      </c>
      <c r="C1072" s="3" t="s">
        <v>1071</v>
      </c>
      <c r="D1072" s="3" t="s">
        <v>5180</v>
      </c>
      <c r="E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 s="22">
        <f t="shared" si="65"/>
        <v>41604.06318287037</v>
      </c>
      <c r="L1072">
        <v>1347322622</v>
      </c>
      <c r="M1072" s="22">
        <f t="shared" si="66"/>
        <v>41572.021516203698</v>
      </c>
      <c r="N1072" s="22" t="s">
        <v>9185</v>
      </c>
      <c r="O1072" s="24">
        <f t="shared" si="67"/>
        <v>2013</v>
      </c>
      <c r="P1072" t="b">
        <v>0</v>
      </c>
      <c r="Q1072">
        <v>2</v>
      </c>
      <c r="R1072" t="b">
        <v>0</v>
      </c>
      <c r="S1072" t="s">
        <v>8282</v>
      </c>
      <c r="T1072" s="7">
        <f>F1072/Q1072</f>
        <v>35</v>
      </c>
      <c r="U1072" t="s">
        <v>8331</v>
      </c>
      <c r="V1072" t="s">
        <v>8332</v>
      </c>
    </row>
    <row r="1073" spans="1:22" ht="43.2">
      <c r="A1073" s="5">
        <f t="shared" si="64"/>
        <v>0</v>
      </c>
      <c r="B1073">
        <v>1071</v>
      </c>
      <c r="C1073" s="3" t="s">
        <v>1072</v>
      </c>
      <c r="D1073" s="3" t="s">
        <v>5181</v>
      </c>
      <c r="E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 s="22">
        <f t="shared" si="65"/>
        <v>41182.803495370368</v>
      </c>
      <c r="L1073">
        <v>1445191493</v>
      </c>
      <c r="M1073" s="22">
        <f t="shared" si="66"/>
        <v>41162.803495370368</v>
      </c>
      <c r="N1073" s="22" t="s">
        <v>8789</v>
      </c>
      <c r="O1073" s="24">
        <f t="shared" si="67"/>
        <v>2012</v>
      </c>
      <c r="P1073" t="b">
        <v>0</v>
      </c>
      <c r="Q1073">
        <v>0</v>
      </c>
      <c r="R1073" t="b">
        <v>0</v>
      </c>
      <c r="S1073" t="s">
        <v>8282</v>
      </c>
      <c r="T1073" s="7" t="e">
        <f>F1073/Q1073</f>
        <v>#DIV/0!</v>
      </c>
      <c r="U1073" t="s">
        <v>8331</v>
      </c>
      <c r="V1073" t="s">
        <v>8332</v>
      </c>
    </row>
    <row r="1074" spans="1:22" ht="43.2">
      <c r="A1074" s="5">
        <f t="shared" si="64"/>
        <v>6.8000000000000005E-4</v>
      </c>
      <c r="B1074">
        <v>1072</v>
      </c>
      <c r="C1074" s="3" t="s">
        <v>1073</v>
      </c>
      <c r="D1074" s="3" t="s">
        <v>5182</v>
      </c>
      <c r="E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 s="22">
        <f t="shared" si="65"/>
        <v>42325.586724537039</v>
      </c>
      <c r="L1074">
        <v>1389038297</v>
      </c>
      <c r="M1074" s="22">
        <f t="shared" si="66"/>
        <v>42295.545057870368</v>
      </c>
      <c r="N1074" s="22" t="s">
        <v>9186</v>
      </c>
      <c r="O1074" s="24">
        <f t="shared" si="67"/>
        <v>2015</v>
      </c>
      <c r="P1074" t="b">
        <v>0</v>
      </c>
      <c r="Q1074">
        <v>4</v>
      </c>
      <c r="R1074" t="b">
        <v>0</v>
      </c>
      <c r="S1074" t="s">
        <v>8282</v>
      </c>
      <c r="T1074" s="7">
        <f>F1074/Q1074</f>
        <v>12.75</v>
      </c>
      <c r="U1074" t="s">
        <v>8331</v>
      </c>
      <c r="V1074" t="s">
        <v>8332</v>
      </c>
    </row>
    <row r="1075" spans="1:22" ht="28.8">
      <c r="A1075" s="5">
        <f t="shared" si="64"/>
        <v>1.3333333333333334E-2</v>
      </c>
      <c r="B1075">
        <v>1073</v>
      </c>
      <c r="C1075" s="3" t="s">
        <v>1074</v>
      </c>
      <c r="D1075" s="3" t="s">
        <v>5183</v>
      </c>
      <c r="E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 s="22">
        <f t="shared" si="65"/>
        <v>41675.623807870368</v>
      </c>
      <c r="L1075">
        <v>1316214541</v>
      </c>
      <c r="M1075" s="22">
        <f t="shared" si="66"/>
        <v>41645.623807870368</v>
      </c>
      <c r="N1075" s="22" t="s">
        <v>9187</v>
      </c>
      <c r="O1075" s="24">
        <f t="shared" si="67"/>
        <v>2014</v>
      </c>
      <c r="P1075" t="b">
        <v>0</v>
      </c>
      <c r="Q1075">
        <v>1</v>
      </c>
      <c r="R1075" t="b">
        <v>0</v>
      </c>
      <c r="S1075" t="s">
        <v>8282</v>
      </c>
      <c r="T1075" s="7">
        <f>F1075/Q1075</f>
        <v>10</v>
      </c>
      <c r="U1075" t="s">
        <v>8331</v>
      </c>
      <c r="V1075" t="s">
        <v>8332</v>
      </c>
    </row>
    <row r="1076" spans="1:22" ht="57.6">
      <c r="A1076" s="5">
        <f t="shared" si="64"/>
        <v>6.3092592592592589E-2</v>
      </c>
      <c r="B1076">
        <v>1074</v>
      </c>
      <c r="C1076" s="3" t="s">
        <v>1075</v>
      </c>
      <c r="D1076" s="3" t="s">
        <v>5184</v>
      </c>
      <c r="E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 s="22">
        <f t="shared" si="65"/>
        <v>40832.756261574068</v>
      </c>
      <c r="L1076">
        <v>1386216545</v>
      </c>
      <c r="M1076" s="22">
        <f t="shared" si="66"/>
        <v>40802.756261574068</v>
      </c>
      <c r="N1076" s="22" t="s">
        <v>9188</v>
      </c>
      <c r="O1076" s="24">
        <f t="shared" si="67"/>
        <v>2011</v>
      </c>
      <c r="P1076" t="b">
        <v>0</v>
      </c>
      <c r="Q1076">
        <v>30</v>
      </c>
      <c r="R1076" t="b">
        <v>0</v>
      </c>
      <c r="S1076" t="s">
        <v>8282</v>
      </c>
      <c r="T1076" s="7">
        <f>F1076/Q1076</f>
        <v>113.56666666666666</v>
      </c>
      <c r="U1076" t="s">
        <v>8331</v>
      </c>
      <c r="V1076" t="s">
        <v>8332</v>
      </c>
    </row>
    <row r="1077" spans="1:22" ht="28.8">
      <c r="A1077" s="5">
        <f t="shared" si="64"/>
        <v>4.4999999999999998E-2</v>
      </c>
      <c r="B1077">
        <v>1075</v>
      </c>
      <c r="C1077" s="3" t="s">
        <v>1076</v>
      </c>
      <c r="D1077" s="3" t="s">
        <v>5185</v>
      </c>
      <c r="E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 s="22">
        <f t="shared" si="65"/>
        <v>41642.964641203704</v>
      </c>
      <c r="L1077">
        <v>1333748516</v>
      </c>
      <c r="M1077" s="22">
        <f t="shared" si="66"/>
        <v>41612.964641203704</v>
      </c>
      <c r="N1077" s="22" t="s">
        <v>8429</v>
      </c>
      <c r="O1077" s="24">
        <f t="shared" si="67"/>
        <v>2013</v>
      </c>
      <c r="P1077" t="b">
        <v>0</v>
      </c>
      <c r="Q1077">
        <v>3</v>
      </c>
      <c r="R1077" t="b">
        <v>0</v>
      </c>
      <c r="S1077" t="s">
        <v>8282</v>
      </c>
      <c r="T1077" s="7">
        <f>F1077/Q1077</f>
        <v>15</v>
      </c>
      <c r="U1077" t="s">
        <v>8331</v>
      </c>
      <c r="V1077" t="s">
        <v>8332</v>
      </c>
    </row>
    <row r="1078" spans="1:22" ht="43.2">
      <c r="A1078" s="5">
        <f t="shared" si="64"/>
        <v>0.62765333333333329</v>
      </c>
      <c r="B1078">
        <v>1076</v>
      </c>
      <c r="C1078" s="3" t="s">
        <v>1077</v>
      </c>
      <c r="D1078" s="3" t="s">
        <v>5186</v>
      </c>
      <c r="E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 s="22">
        <f t="shared" si="65"/>
        <v>41035.695787037032</v>
      </c>
      <c r="L1078">
        <v>1405674250</v>
      </c>
      <c r="M1078" s="22">
        <f t="shared" si="66"/>
        <v>41005.695787037032</v>
      </c>
      <c r="N1078" s="22" t="s">
        <v>9037</v>
      </c>
      <c r="O1078" s="24">
        <f t="shared" si="67"/>
        <v>2012</v>
      </c>
      <c r="P1078" t="b">
        <v>0</v>
      </c>
      <c r="Q1078">
        <v>975</v>
      </c>
      <c r="R1078" t="b">
        <v>0</v>
      </c>
      <c r="S1078" t="s">
        <v>8282</v>
      </c>
      <c r="T1078" s="7">
        <f>F1078/Q1078</f>
        <v>48.281025641025643</v>
      </c>
      <c r="U1078" t="s">
        <v>8331</v>
      </c>
      <c r="V1078" t="s">
        <v>8332</v>
      </c>
    </row>
    <row r="1079" spans="1:22" ht="43.2">
      <c r="A1079" s="5">
        <f t="shared" si="64"/>
        <v>0.29376000000000002</v>
      </c>
      <c r="B1079">
        <v>1077</v>
      </c>
      <c r="C1079" s="3" t="s">
        <v>1078</v>
      </c>
      <c r="D1079" s="3" t="s">
        <v>5187</v>
      </c>
      <c r="E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 s="22">
        <f t="shared" si="65"/>
        <v>41893.169560185182</v>
      </c>
      <c r="L1079">
        <v>1450152011</v>
      </c>
      <c r="M1079" s="22">
        <f t="shared" si="66"/>
        <v>41838.169560185182</v>
      </c>
      <c r="N1079" s="22" t="s">
        <v>8926</v>
      </c>
      <c r="O1079" s="24">
        <f t="shared" si="67"/>
        <v>2014</v>
      </c>
      <c r="P1079" t="b">
        <v>0</v>
      </c>
      <c r="Q1079">
        <v>167</v>
      </c>
      <c r="R1079" t="b">
        <v>0</v>
      </c>
      <c r="S1079" t="s">
        <v>8282</v>
      </c>
      <c r="T1079" s="7">
        <f>F1079/Q1079</f>
        <v>43.976047904191617</v>
      </c>
      <c r="U1079" t="s">
        <v>8331</v>
      </c>
      <c r="V1079" t="s">
        <v>8332</v>
      </c>
    </row>
    <row r="1080" spans="1:22" ht="57.6">
      <c r="A1080" s="5">
        <f t="shared" si="64"/>
        <v>7.4999999999999997E-2</v>
      </c>
      <c r="B1080">
        <v>1078</v>
      </c>
      <c r="C1080" s="3" t="s">
        <v>1079</v>
      </c>
      <c r="D1080" s="3" t="s">
        <v>5188</v>
      </c>
      <c r="E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 s="22">
        <f t="shared" si="65"/>
        <v>42382.958460648144</v>
      </c>
      <c r="L1080">
        <v>1307421721</v>
      </c>
      <c r="M1080" s="22">
        <f t="shared" si="66"/>
        <v>42352.958460648144</v>
      </c>
      <c r="N1080" s="22" t="s">
        <v>9189</v>
      </c>
      <c r="O1080" s="24">
        <f t="shared" si="67"/>
        <v>2015</v>
      </c>
      <c r="P1080" t="b">
        <v>0</v>
      </c>
      <c r="Q1080">
        <v>5</v>
      </c>
      <c r="R1080" t="b">
        <v>0</v>
      </c>
      <c r="S1080" t="s">
        <v>8282</v>
      </c>
      <c r="T1080" s="7">
        <f>F1080/Q1080</f>
        <v>9</v>
      </c>
      <c r="U1080" t="s">
        <v>8331</v>
      </c>
      <c r="V1080" t="s">
        <v>8332</v>
      </c>
    </row>
    <row r="1081" spans="1:22" ht="43.2">
      <c r="A1081" s="5">
        <f t="shared" si="64"/>
        <v>2.6076923076923077E-2</v>
      </c>
      <c r="B1081">
        <v>1079</v>
      </c>
      <c r="C1081" s="3" t="s">
        <v>1080</v>
      </c>
      <c r="D1081" s="3" t="s">
        <v>5189</v>
      </c>
      <c r="E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 s="22">
        <f t="shared" si="65"/>
        <v>40745.987511574072</v>
      </c>
      <c r="L1081">
        <v>1461072936</v>
      </c>
      <c r="M1081" s="22">
        <f t="shared" si="66"/>
        <v>40700.987511574072</v>
      </c>
      <c r="N1081" s="22" t="s">
        <v>9190</v>
      </c>
      <c r="O1081" s="24">
        <f t="shared" si="67"/>
        <v>2011</v>
      </c>
      <c r="P1081" t="b">
        <v>0</v>
      </c>
      <c r="Q1081">
        <v>18</v>
      </c>
      <c r="R1081" t="b">
        <v>0</v>
      </c>
      <c r="S1081" t="s">
        <v>8282</v>
      </c>
      <c r="T1081" s="7">
        <f>F1081/Q1081</f>
        <v>37.666666666666664</v>
      </c>
      <c r="U1081" t="s">
        <v>8331</v>
      </c>
      <c r="V1081" t="s">
        <v>8332</v>
      </c>
    </row>
    <row r="1082" spans="1:22" ht="43.2">
      <c r="A1082" s="5">
        <f t="shared" si="64"/>
        <v>9.1050000000000006E-2</v>
      </c>
      <c r="B1082">
        <v>1080</v>
      </c>
      <c r="C1082" s="3" t="s">
        <v>1081</v>
      </c>
      <c r="D1082" s="3" t="s">
        <v>5190</v>
      </c>
      <c r="E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 s="22">
        <f t="shared" si="65"/>
        <v>42504.358055555553</v>
      </c>
      <c r="L1082">
        <v>1397186333</v>
      </c>
      <c r="M1082" s="22">
        <f t="shared" si="66"/>
        <v>42479.358055555553</v>
      </c>
      <c r="N1082" s="22" t="s">
        <v>8601</v>
      </c>
      <c r="O1082" s="24">
        <f t="shared" si="67"/>
        <v>2016</v>
      </c>
      <c r="P1082" t="b">
        <v>0</v>
      </c>
      <c r="Q1082">
        <v>98</v>
      </c>
      <c r="R1082" t="b">
        <v>0</v>
      </c>
      <c r="S1082" t="s">
        <v>8282</v>
      </c>
      <c r="T1082" s="7">
        <f>F1082/Q1082</f>
        <v>18.581632653061224</v>
      </c>
      <c r="U1082" t="s">
        <v>8331</v>
      </c>
      <c r="V1082" t="s">
        <v>8332</v>
      </c>
    </row>
    <row r="1083" spans="1:22" ht="43.2">
      <c r="A1083" s="5">
        <f t="shared" si="64"/>
        <v>1.7647058823529413E-4</v>
      </c>
      <c r="B1083">
        <v>1081</v>
      </c>
      <c r="C1083" s="3" t="s">
        <v>1082</v>
      </c>
      <c r="D1083" s="3" t="s">
        <v>5191</v>
      </c>
      <c r="E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 s="22">
        <f t="shared" si="65"/>
        <v>41769.929780092592</v>
      </c>
      <c r="L1083">
        <v>1419891292</v>
      </c>
      <c r="M1083" s="22">
        <f t="shared" si="66"/>
        <v>41739.929780092592</v>
      </c>
      <c r="N1083" s="22" t="s">
        <v>9191</v>
      </c>
      <c r="O1083" s="24">
        <f t="shared" si="67"/>
        <v>2014</v>
      </c>
      <c r="P1083" t="b">
        <v>0</v>
      </c>
      <c r="Q1083">
        <v>4</v>
      </c>
      <c r="R1083" t="b">
        <v>0</v>
      </c>
      <c r="S1083" t="s">
        <v>8282</v>
      </c>
      <c r="T1083" s="7">
        <f>F1083/Q1083</f>
        <v>3</v>
      </c>
      <c r="U1083" t="s">
        <v>8331</v>
      </c>
      <c r="V1083" t="s">
        <v>8332</v>
      </c>
    </row>
    <row r="1084" spans="1:22" ht="43.2">
      <c r="A1084" s="5">
        <f t="shared" si="64"/>
        <v>5.5999999999999999E-3</v>
      </c>
      <c r="B1084">
        <v>1082</v>
      </c>
      <c r="C1084" s="3" t="s">
        <v>1083</v>
      </c>
      <c r="D1084" s="3" t="s">
        <v>5192</v>
      </c>
      <c r="E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 s="22">
        <f t="shared" si="65"/>
        <v>42032.718657407408</v>
      </c>
      <c r="L1084">
        <v>1342043088</v>
      </c>
      <c r="M1084" s="22">
        <f t="shared" si="66"/>
        <v>42002.718657407408</v>
      </c>
      <c r="N1084" s="22" t="s">
        <v>9192</v>
      </c>
      <c r="O1084" s="24">
        <f t="shared" si="67"/>
        <v>2014</v>
      </c>
      <c r="P1084" t="b">
        <v>0</v>
      </c>
      <c r="Q1084">
        <v>3</v>
      </c>
      <c r="R1084" t="b">
        <v>0</v>
      </c>
      <c r="S1084" t="s">
        <v>8282</v>
      </c>
      <c r="T1084" s="7">
        <f>F1084/Q1084</f>
        <v>18.666666666666668</v>
      </c>
      <c r="U1084" t="s">
        <v>8331</v>
      </c>
      <c r="V1084" t="s">
        <v>8332</v>
      </c>
    </row>
    <row r="1085" spans="1:22" ht="43.2">
      <c r="A1085" s="5">
        <f t="shared" si="64"/>
        <v>8.2000000000000007E-3</v>
      </c>
      <c r="B1085">
        <v>1083</v>
      </c>
      <c r="C1085" s="3" t="s">
        <v>1084</v>
      </c>
      <c r="D1085" s="3" t="s">
        <v>5193</v>
      </c>
      <c r="E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 s="22">
        <f t="shared" si="65"/>
        <v>41131.697777777772</v>
      </c>
      <c r="L1085">
        <v>1401810583</v>
      </c>
      <c r="M1085" s="22">
        <f t="shared" si="66"/>
        <v>41101.697777777772</v>
      </c>
      <c r="N1085" s="22" t="s">
        <v>9193</v>
      </c>
      <c r="O1085" s="24">
        <f t="shared" si="67"/>
        <v>2012</v>
      </c>
      <c r="P1085" t="b">
        <v>0</v>
      </c>
      <c r="Q1085">
        <v>1</v>
      </c>
      <c r="R1085" t="b">
        <v>0</v>
      </c>
      <c r="S1085" t="s">
        <v>8282</v>
      </c>
      <c r="T1085" s="7">
        <f>F1085/Q1085</f>
        <v>410</v>
      </c>
      <c r="U1085" t="s">
        <v>8331</v>
      </c>
      <c r="V1085" t="s">
        <v>8332</v>
      </c>
    </row>
    <row r="1086" spans="1:22">
      <c r="A1086" s="5">
        <f t="shared" si="64"/>
        <v>0</v>
      </c>
      <c r="B1086">
        <v>1084</v>
      </c>
      <c r="C1086" s="3" t="s">
        <v>1085</v>
      </c>
      <c r="D1086" s="3" t="s">
        <v>5194</v>
      </c>
      <c r="E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 s="22">
        <f t="shared" si="65"/>
        <v>41853.451192129629</v>
      </c>
      <c r="L1086">
        <v>1404942804</v>
      </c>
      <c r="M1086" s="22">
        <f t="shared" si="66"/>
        <v>41793.451192129629</v>
      </c>
      <c r="N1086" s="22" t="s">
        <v>8375</v>
      </c>
      <c r="O1086" s="24">
        <f t="shared" si="67"/>
        <v>2014</v>
      </c>
      <c r="P1086" t="b">
        <v>0</v>
      </c>
      <c r="Q1086">
        <v>0</v>
      </c>
      <c r="R1086" t="b">
        <v>0</v>
      </c>
      <c r="S1086" t="s">
        <v>8282</v>
      </c>
      <c r="T1086" s="7" t="e">
        <f>F1086/Q1086</f>
        <v>#DIV/0!</v>
      </c>
      <c r="U1086" t="s">
        <v>8331</v>
      </c>
      <c r="V1086" t="s">
        <v>8332</v>
      </c>
    </row>
    <row r="1087" spans="1:22" ht="43.2">
      <c r="A1087" s="5">
        <f t="shared" si="64"/>
        <v>3.4200000000000001E-2</v>
      </c>
      <c r="B1087">
        <v>1085</v>
      </c>
      <c r="C1087" s="3" t="s">
        <v>1086</v>
      </c>
      <c r="D1087" s="3" t="s">
        <v>5195</v>
      </c>
      <c r="E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 s="22">
        <f t="shared" si="65"/>
        <v>41859.703749999993</v>
      </c>
      <c r="L1087">
        <v>1455379575</v>
      </c>
      <c r="M1087" s="22">
        <f t="shared" si="66"/>
        <v>41829.703749999993</v>
      </c>
      <c r="N1087" s="22" t="s">
        <v>8969</v>
      </c>
      <c r="O1087" s="24">
        <f t="shared" si="67"/>
        <v>2014</v>
      </c>
      <c r="P1087" t="b">
        <v>0</v>
      </c>
      <c r="Q1087">
        <v>9</v>
      </c>
      <c r="R1087" t="b">
        <v>0</v>
      </c>
      <c r="S1087" t="s">
        <v>8282</v>
      </c>
      <c r="T1087" s="7">
        <f>F1087/Q1087</f>
        <v>114</v>
      </c>
      <c r="U1087" t="s">
        <v>8331</v>
      </c>
      <c r="V1087" t="s">
        <v>8332</v>
      </c>
    </row>
    <row r="1088" spans="1:22">
      <c r="A1088" s="5">
        <f t="shared" si="64"/>
        <v>8.3333333333333339E-4</v>
      </c>
      <c r="B1088">
        <v>1086</v>
      </c>
      <c r="C1088" s="3" t="s">
        <v>1087</v>
      </c>
      <c r="D1088" s="3" t="s">
        <v>5196</v>
      </c>
      <c r="E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 s="22">
        <f t="shared" si="65"/>
        <v>42443.421006944445</v>
      </c>
      <c r="L1088">
        <v>1406321291</v>
      </c>
      <c r="M1088" s="22">
        <f t="shared" si="66"/>
        <v>42413.462673611109</v>
      </c>
      <c r="N1088" s="22" t="s">
        <v>9194</v>
      </c>
      <c r="O1088" s="24">
        <f t="shared" si="67"/>
        <v>2016</v>
      </c>
      <c r="P1088" t="b">
        <v>0</v>
      </c>
      <c r="Q1088">
        <v>2</v>
      </c>
      <c r="R1088" t="b">
        <v>0</v>
      </c>
      <c r="S1088" t="s">
        <v>8282</v>
      </c>
      <c r="T1088" s="7">
        <f>F1088/Q1088</f>
        <v>7.5</v>
      </c>
      <c r="U1088" t="s">
        <v>8331</v>
      </c>
      <c r="V1088" t="s">
        <v>8332</v>
      </c>
    </row>
    <row r="1089" spans="1:22" ht="43.2">
      <c r="A1089" s="5">
        <f t="shared" si="64"/>
        <v>0</v>
      </c>
      <c r="B1089">
        <v>1087</v>
      </c>
      <c r="C1089" s="3" t="s">
        <v>1088</v>
      </c>
      <c r="D1089" s="3" t="s">
        <v>5197</v>
      </c>
      <c r="E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 s="22">
        <f t="shared" si="65"/>
        <v>41875.658460648148</v>
      </c>
      <c r="L1089">
        <v>1400260087</v>
      </c>
      <c r="M1089" s="22">
        <f t="shared" si="66"/>
        <v>41845.658460648148</v>
      </c>
      <c r="N1089" s="22" t="s">
        <v>9195</v>
      </c>
      <c r="O1089" s="24">
        <f t="shared" si="67"/>
        <v>2014</v>
      </c>
      <c r="P1089" t="b">
        <v>0</v>
      </c>
      <c r="Q1089">
        <v>0</v>
      </c>
      <c r="R1089" t="b">
        <v>0</v>
      </c>
      <c r="S1089" t="s">
        <v>8282</v>
      </c>
      <c r="T1089" s="7" t="e">
        <f>F1089/Q1089</f>
        <v>#DIV/0!</v>
      </c>
      <c r="U1089" t="s">
        <v>8331</v>
      </c>
      <c r="V1089" t="s">
        <v>8332</v>
      </c>
    </row>
    <row r="1090" spans="1:22" ht="28.8">
      <c r="A1090" s="5">
        <f t="shared" si="64"/>
        <v>0.14182977777777778</v>
      </c>
      <c r="B1090">
        <v>1088</v>
      </c>
      <c r="C1090" s="3" t="s">
        <v>1089</v>
      </c>
      <c r="D1090" s="3" t="s">
        <v>5198</v>
      </c>
      <c r="E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 s="22">
        <f t="shared" si="65"/>
        <v>41805.505636574067</v>
      </c>
      <c r="L1090">
        <v>1395774667</v>
      </c>
      <c r="M1090" s="22">
        <f t="shared" si="66"/>
        <v>41775.505636574067</v>
      </c>
      <c r="N1090" s="22" t="s">
        <v>9196</v>
      </c>
      <c r="O1090" s="24">
        <f t="shared" si="67"/>
        <v>2014</v>
      </c>
      <c r="P1090" t="b">
        <v>0</v>
      </c>
      <c r="Q1090">
        <v>147</v>
      </c>
      <c r="R1090" t="b">
        <v>0</v>
      </c>
      <c r="S1090" t="s">
        <v>8282</v>
      </c>
      <c r="T1090" s="7">
        <f>F1090/Q1090</f>
        <v>43.41727891156463</v>
      </c>
      <c r="U1090" t="s">
        <v>8331</v>
      </c>
      <c r="V1090" t="s">
        <v>8332</v>
      </c>
    </row>
    <row r="1091" spans="1:22" ht="28.8">
      <c r="A1091" s="5">
        <f t="shared" ref="A1091:A1154" si="68">F1091/E1091</f>
        <v>7.8266666666666665E-2</v>
      </c>
      <c r="B1091">
        <v>1089</v>
      </c>
      <c r="C1091" s="3" t="s">
        <v>1090</v>
      </c>
      <c r="D1091" s="3" t="s">
        <v>5199</v>
      </c>
      <c r="E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 s="22">
        <f t="shared" ref="K1091:K1154" si="69">(J1090/86400)+25569+(-5/24)</f>
        <v>41753.591053240736</v>
      </c>
      <c r="L1091">
        <v>1432701175</v>
      </c>
      <c r="M1091" s="22">
        <f t="shared" ref="M1091:M1154" si="70">(L1090/86400)+25569+(-5/24)</f>
        <v>41723.591053240736</v>
      </c>
      <c r="N1091" s="22" t="s">
        <v>9197</v>
      </c>
      <c r="O1091" s="24">
        <f t="shared" si="67"/>
        <v>2014</v>
      </c>
      <c r="P1091" t="b">
        <v>0</v>
      </c>
      <c r="Q1091">
        <v>49</v>
      </c>
      <c r="R1091" t="b">
        <v>0</v>
      </c>
      <c r="S1091" t="s">
        <v>8282</v>
      </c>
      <c r="T1091" s="7">
        <f>F1091/Q1091</f>
        <v>23.959183673469386</v>
      </c>
      <c r="U1091" t="s">
        <v>8331</v>
      </c>
      <c r="V1091" t="s">
        <v>8332</v>
      </c>
    </row>
    <row r="1092" spans="1:22" ht="43.2">
      <c r="A1092" s="5">
        <f t="shared" si="68"/>
        <v>3.8464497269020693E-4</v>
      </c>
      <c r="B1092">
        <v>1090</v>
      </c>
      <c r="C1092" s="3" t="s">
        <v>1091</v>
      </c>
      <c r="D1092" s="3" t="s">
        <v>5200</v>
      </c>
      <c r="E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 s="22">
        <f t="shared" si="69"/>
        <v>42180.981192129628</v>
      </c>
      <c r="L1092">
        <v>1430281653</v>
      </c>
      <c r="M1092" s="22">
        <f t="shared" si="70"/>
        <v>42150.981192129628</v>
      </c>
      <c r="N1092" s="22" t="s">
        <v>9198</v>
      </c>
      <c r="O1092" s="24">
        <f t="shared" ref="O1092:O1155" si="71">YEAR(N1092)</f>
        <v>2015</v>
      </c>
      <c r="P1092" t="b">
        <v>0</v>
      </c>
      <c r="Q1092">
        <v>1</v>
      </c>
      <c r="R1092" t="b">
        <v>0</v>
      </c>
      <c r="S1092" t="s">
        <v>8282</v>
      </c>
      <c r="T1092" s="7">
        <f>F1092/Q1092</f>
        <v>5</v>
      </c>
      <c r="U1092" t="s">
        <v>8331</v>
      </c>
      <c r="V1092" t="s">
        <v>8332</v>
      </c>
    </row>
    <row r="1093" spans="1:22" ht="43.2">
      <c r="A1093" s="5">
        <f t="shared" si="68"/>
        <v>0.125</v>
      </c>
      <c r="B1093">
        <v>1091</v>
      </c>
      <c r="C1093" s="3" t="s">
        <v>1092</v>
      </c>
      <c r="D1093" s="3" t="s">
        <v>5201</v>
      </c>
      <c r="E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 s="22">
        <f t="shared" si="69"/>
        <v>42152.977465277778</v>
      </c>
      <c r="L1093">
        <v>1457725272</v>
      </c>
      <c r="M1093" s="22">
        <f t="shared" si="70"/>
        <v>42122.977465277778</v>
      </c>
      <c r="N1093" s="22" t="s">
        <v>9199</v>
      </c>
      <c r="O1093" s="24">
        <f t="shared" si="71"/>
        <v>2015</v>
      </c>
      <c r="P1093" t="b">
        <v>0</v>
      </c>
      <c r="Q1093">
        <v>2</v>
      </c>
      <c r="R1093" t="b">
        <v>0</v>
      </c>
      <c r="S1093" t="s">
        <v>8282</v>
      </c>
      <c r="T1093" s="7">
        <f>F1093/Q1093</f>
        <v>12.5</v>
      </c>
      <c r="U1093" t="s">
        <v>8331</v>
      </c>
      <c r="V1093" t="s">
        <v>8332</v>
      </c>
    </row>
    <row r="1094" spans="1:22" ht="57.6">
      <c r="A1094" s="5">
        <f t="shared" si="68"/>
        <v>1.0500000000000001E-2</v>
      </c>
      <c r="B1094">
        <v>1092</v>
      </c>
      <c r="C1094" s="3" t="s">
        <v>1093</v>
      </c>
      <c r="D1094" s="3" t="s">
        <v>5202</v>
      </c>
      <c r="E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 s="22">
        <f t="shared" si="69"/>
        <v>42470.570277777777</v>
      </c>
      <c r="L1094">
        <v>1354840638</v>
      </c>
      <c r="M1094" s="22">
        <f t="shared" si="70"/>
        <v>42440.611944444441</v>
      </c>
      <c r="N1094" s="22" t="s">
        <v>9184</v>
      </c>
      <c r="O1094" s="24">
        <f t="shared" si="71"/>
        <v>2016</v>
      </c>
      <c r="P1094" t="b">
        <v>0</v>
      </c>
      <c r="Q1094">
        <v>7</v>
      </c>
      <c r="R1094" t="b">
        <v>0</v>
      </c>
      <c r="S1094" t="s">
        <v>8282</v>
      </c>
      <c r="T1094" s="7">
        <f>F1094/Q1094</f>
        <v>3</v>
      </c>
      <c r="U1094" t="s">
        <v>8331</v>
      </c>
      <c r="V1094" t="s">
        <v>8332</v>
      </c>
    </row>
    <row r="1095" spans="1:22" ht="43.2">
      <c r="A1095" s="5">
        <f t="shared" si="68"/>
        <v>0.14083333333333334</v>
      </c>
      <c r="B1095">
        <v>1093</v>
      </c>
      <c r="C1095" s="3" t="s">
        <v>1094</v>
      </c>
      <c r="D1095" s="3" t="s">
        <v>5203</v>
      </c>
      <c r="E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 s="22">
        <f t="shared" si="69"/>
        <v>41279.817569444444</v>
      </c>
      <c r="L1095">
        <v>1453936937</v>
      </c>
      <c r="M1095" s="22">
        <f t="shared" si="70"/>
        <v>41249.817569444444</v>
      </c>
      <c r="N1095" s="22" t="s">
        <v>8979</v>
      </c>
      <c r="O1095" s="24">
        <f t="shared" si="71"/>
        <v>2012</v>
      </c>
      <c r="P1095" t="b">
        <v>0</v>
      </c>
      <c r="Q1095">
        <v>4</v>
      </c>
      <c r="R1095" t="b">
        <v>0</v>
      </c>
      <c r="S1095" t="s">
        <v>8282</v>
      </c>
      <c r="T1095" s="7">
        <f>F1095/Q1095</f>
        <v>10.5625</v>
      </c>
      <c r="U1095" t="s">
        <v>8331</v>
      </c>
      <c r="V1095" t="s">
        <v>8332</v>
      </c>
    </row>
    <row r="1096" spans="1:22" ht="43.2">
      <c r="A1096" s="5">
        <f t="shared" si="68"/>
        <v>0.18300055555555556</v>
      </c>
      <c r="B1096">
        <v>1094</v>
      </c>
      <c r="C1096" s="3" t="s">
        <v>1095</v>
      </c>
      <c r="D1096" s="3" t="s">
        <v>5204</v>
      </c>
      <c r="E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 s="22">
        <f t="shared" si="69"/>
        <v>42411.765474537031</v>
      </c>
      <c r="L1096">
        <v>1315588033</v>
      </c>
      <c r="M1096" s="22">
        <f t="shared" si="70"/>
        <v>42396.765474537031</v>
      </c>
      <c r="N1096" s="22" t="s">
        <v>8519</v>
      </c>
      <c r="O1096" s="24">
        <f t="shared" si="71"/>
        <v>2016</v>
      </c>
      <c r="P1096" t="b">
        <v>0</v>
      </c>
      <c r="Q1096">
        <v>27</v>
      </c>
      <c r="R1096" t="b">
        <v>0</v>
      </c>
      <c r="S1096" t="s">
        <v>8282</v>
      </c>
      <c r="T1096" s="7">
        <f>F1096/Q1096</f>
        <v>122.00037037037038</v>
      </c>
      <c r="U1096" t="s">
        <v>8331</v>
      </c>
      <c r="V1096" t="s">
        <v>8332</v>
      </c>
    </row>
    <row r="1097" spans="1:22" ht="43.2">
      <c r="A1097" s="5">
        <f t="shared" si="68"/>
        <v>5.0347999999999997E-2</v>
      </c>
      <c r="B1097">
        <v>1095</v>
      </c>
      <c r="C1097" s="3" t="s">
        <v>1096</v>
      </c>
      <c r="D1097" s="3" t="s">
        <v>5205</v>
      </c>
      <c r="E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 s="22">
        <f t="shared" si="69"/>
        <v>40825.505011574074</v>
      </c>
      <c r="L1097">
        <v>1375275220</v>
      </c>
      <c r="M1097" s="22">
        <f t="shared" si="70"/>
        <v>40795.505011574074</v>
      </c>
      <c r="N1097" s="22" t="s">
        <v>8448</v>
      </c>
      <c r="O1097" s="24">
        <f t="shared" si="71"/>
        <v>2011</v>
      </c>
      <c r="P1097" t="b">
        <v>0</v>
      </c>
      <c r="Q1097">
        <v>94</v>
      </c>
      <c r="R1097" t="b">
        <v>0</v>
      </c>
      <c r="S1097" t="s">
        <v>8282</v>
      </c>
      <c r="T1097" s="7">
        <f>F1097/Q1097</f>
        <v>267.80851063829789</v>
      </c>
      <c r="U1097" t="s">
        <v>8331</v>
      </c>
      <c r="V1097" t="s">
        <v>8332</v>
      </c>
    </row>
    <row r="1098" spans="1:22" ht="43.2">
      <c r="A1098" s="5">
        <f t="shared" si="68"/>
        <v>0.17933333333333334</v>
      </c>
      <c r="B1098">
        <v>1096</v>
      </c>
      <c r="C1098" s="3" t="s">
        <v>1097</v>
      </c>
      <c r="D1098" s="3" t="s">
        <v>5206</v>
      </c>
      <c r="E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 s="22">
        <f t="shared" si="69"/>
        <v>41516.328935185185</v>
      </c>
      <c r="L1098">
        <v>1409747154</v>
      </c>
      <c r="M1098" s="22">
        <f t="shared" si="70"/>
        <v>41486.328935185185</v>
      </c>
      <c r="N1098" s="22" t="s">
        <v>8964</v>
      </c>
      <c r="O1098" s="24">
        <f t="shared" si="71"/>
        <v>2013</v>
      </c>
      <c r="P1098" t="b">
        <v>0</v>
      </c>
      <c r="Q1098">
        <v>29</v>
      </c>
      <c r="R1098" t="b">
        <v>0</v>
      </c>
      <c r="S1098" t="s">
        <v>8282</v>
      </c>
      <c r="T1098" s="7">
        <f>F1098/Q1098</f>
        <v>74.206896551724142</v>
      </c>
      <c r="U1098" t="s">
        <v>8331</v>
      </c>
      <c r="V1098" t="s">
        <v>8332</v>
      </c>
    </row>
    <row r="1099" spans="1:22" ht="43.2">
      <c r="A1099" s="5">
        <f t="shared" si="68"/>
        <v>4.6999999999999999E-4</v>
      </c>
      <c r="B1099">
        <v>1097</v>
      </c>
      <c r="C1099" s="3" t="s">
        <v>1098</v>
      </c>
      <c r="D1099" s="3" t="s">
        <v>5207</v>
      </c>
      <c r="E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 s="22">
        <f t="shared" si="69"/>
        <v>41915.9375</v>
      </c>
      <c r="L1099">
        <v>1390330877</v>
      </c>
      <c r="M1099" s="22">
        <f t="shared" si="70"/>
        <v>41885.309652777774</v>
      </c>
      <c r="N1099" s="22" t="s">
        <v>9200</v>
      </c>
      <c r="O1099" s="24">
        <f t="shared" si="71"/>
        <v>2014</v>
      </c>
      <c r="P1099" t="b">
        <v>0</v>
      </c>
      <c r="Q1099">
        <v>7</v>
      </c>
      <c r="R1099" t="b">
        <v>0</v>
      </c>
      <c r="S1099" t="s">
        <v>8282</v>
      </c>
      <c r="T1099" s="7">
        <f>F1099/Q1099</f>
        <v>6.7142857142857144</v>
      </c>
      <c r="U1099" t="s">
        <v>8331</v>
      </c>
      <c r="V1099" t="s">
        <v>8332</v>
      </c>
    </row>
    <row r="1100" spans="1:22" ht="28.8">
      <c r="A1100" s="5">
        <f t="shared" si="68"/>
        <v>7.2120000000000004E-2</v>
      </c>
      <c r="B1100">
        <v>1098</v>
      </c>
      <c r="C1100" s="3" t="s">
        <v>1099</v>
      </c>
      <c r="D1100" s="3" t="s">
        <v>5208</v>
      </c>
      <c r="E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 s="22">
        <f t="shared" si="69"/>
        <v>41700.584224537037</v>
      </c>
      <c r="L1100">
        <v>1394821095</v>
      </c>
      <c r="M1100" s="22">
        <f t="shared" si="70"/>
        <v>41660.584224537037</v>
      </c>
      <c r="N1100" s="22" t="s">
        <v>9201</v>
      </c>
      <c r="O1100" s="24">
        <f t="shared" si="71"/>
        <v>2014</v>
      </c>
      <c r="P1100" t="b">
        <v>0</v>
      </c>
      <c r="Q1100">
        <v>22</v>
      </c>
      <c r="R1100" t="b">
        <v>0</v>
      </c>
      <c r="S1100" t="s">
        <v>8282</v>
      </c>
      <c r="T1100" s="7">
        <f>F1100/Q1100</f>
        <v>81.954545454545453</v>
      </c>
      <c r="U1100" t="s">
        <v>8331</v>
      </c>
      <c r="V1100" t="s">
        <v>8332</v>
      </c>
    </row>
    <row r="1101" spans="1:22" ht="57.6">
      <c r="A1101" s="5">
        <f t="shared" si="68"/>
        <v>5.0000000000000001E-3</v>
      </c>
      <c r="B1101">
        <v>1099</v>
      </c>
      <c r="C1101" s="3" t="s">
        <v>1100</v>
      </c>
      <c r="D1101" s="3" t="s">
        <v>5209</v>
      </c>
      <c r="E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 s="22">
        <f t="shared" si="69"/>
        <v>41742.554340277777</v>
      </c>
      <c r="L1101">
        <v>1428955468</v>
      </c>
      <c r="M1101" s="22">
        <f t="shared" si="70"/>
        <v>41712.554340277777</v>
      </c>
      <c r="N1101" s="22" t="s">
        <v>9202</v>
      </c>
      <c r="O1101" s="24">
        <f t="shared" si="71"/>
        <v>2014</v>
      </c>
      <c r="P1101" t="b">
        <v>0</v>
      </c>
      <c r="Q1101">
        <v>1</v>
      </c>
      <c r="R1101" t="b">
        <v>0</v>
      </c>
      <c r="S1101" t="s">
        <v>8282</v>
      </c>
      <c r="T1101" s="7">
        <f>F1101/Q1101</f>
        <v>25</v>
      </c>
      <c r="U1101" t="s">
        <v>8331</v>
      </c>
      <c r="V1101" t="s">
        <v>8332</v>
      </c>
    </row>
    <row r="1102" spans="1:22" ht="43.2">
      <c r="A1102" s="5">
        <f t="shared" si="68"/>
        <v>2.5000000000000001E-2</v>
      </c>
      <c r="B1102">
        <v>1100</v>
      </c>
      <c r="C1102" s="3" t="s">
        <v>1101</v>
      </c>
      <c r="D1102" s="3" t="s">
        <v>5210</v>
      </c>
      <c r="E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 s="22">
        <f t="shared" si="69"/>
        <v>42137.628101851849</v>
      </c>
      <c r="L1102">
        <v>1452825571</v>
      </c>
      <c r="M1102" s="22">
        <f t="shared" si="70"/>
        <v>42107.628101851849</v>
      </c>
      <c r="N1102" s="22" t="s">
        <v>8765</v>
      </c>
      <c r="O1102" s="24">
        <f t="shared" si="71"/>
        <v>2015</v>
      </c>
      <c r="P1102" t="b">
        <v>0</v>
      </c>
      <c r="Q1102">
        <v>10</v>
      </c>
      <c r="R1102" t="b">
        <v>0</v>
      </c>
      <c r="S1102" t="s">
        <v>8282</v>
      </c>
      <c r="T1102" s="7">
        <f>F1102/Q1102</f>
        <v>10</v>
      </c>
      <c r="U1102" t="s">
        <v>8331</v>
      </c>
      <c r="V1102" t="s">
        <v>8332</v>
      </c>
    </row>
    <row r="1103" spans="1:22" ht="28.8">
      <c r="A1103" s="5">
        <f t="shared" si="68"/>
        <v>4.0999999999999999E-4</v>
      </c>
      <c r="B1103">
        <v>1101</v>
      </c>
      <c r="C1103" s="3" t="s">
        <v>1102</v>
      </c>
      <c r="D1103" s="3" t="s">
        <v>5211</v>
      </c>
      <c r="E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 s="22">
        <f t="shared" si="69"/>
        <v>42413.902442129627</v>
      </c>
      <c r="L1103">
        <v>1466188338</v>
      </c>
      <c r="M1103" s="22">
        <f t="shared" si="70"/>
        <v>42383.902442129627</v>
      </c>
      <c r="N1103" s="22" t="s">
        <v>8576</v>
      </c>
      <c r="O1103" s="24">
        <f t="shared" si="71"/>
        <v>2016</v>
      </c>
      <c r="P1103" t="b">
        <v>0</v>
      </c>
      <c r="Q1103">
        <v>6</v>
      </c>
      <c r="R1103" t="b">
        <v>0</v>
      </c>
      <c r="S1103" t="s">
        <v>8282</v>
      </c>
      <c r="T1103" s="7">
        <f>F1103/Q1103</f>
        <v>6.833333333333333</v>
      </c>
      <c r="U1103" t="s">
        <v>8331</v>
      </c>
      <c r="V1103" t="s">
        <v>8332</v>
      </c>
    </row>
    <row r="1104" spans="1:22" ht="43.2">
      <c r="A1104" s="5">
        <f t="shared" si="68"/>
        <v>5.3124999999999999E-2</v>
      </c>
      <c r="B1104">
        <v>1102</v>
      </c>
      <c r="C1104" s="3" t="s">
        <v>1103</v>
      </c>
      <c r="D1104" s="3" t="s">
        <v>5212</v>
      </c>
      <c r="E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 s="22">
        <f t="shared" si="69"/>
        <v>42565.549999999996</v>
      </c>
      <c r="L1104">
        <v>1383095125</v>
      </c>
      <c r="M1104" s="22">
        <f t="shared" si="70"/>
        <v>42538.564097222225</v>
      </c>
      <c r="N1104" s="22" t="s">
        <v>9143</v>
      </c>
      <c r="O1104" s="24">
        <f t="shared" si="71"/>
        <v>2016</v>
      </c>
      <c r="P1104" t="b">
        <v>0</v>
      </c>
      <c r="Q1104">
        <v>24</v>
      </c>
      <c r="R1104" t="b">
        <v>0</v>
      </c>
      <c r="S1104" t="s">
        <v>8282</v>
      </c>
      <c r="T1104" s="7">
        <f>F1104/Q1104</f>
        <v>17.708333333333332</v>
      </c>
      <c r="U1104" t="s">
        <v>8331</v>
      </c>
      <c r="V1104" t="s">
        <v>8332</v>
      </c>
    </row>
    <row r="1105" spans="1:22" ht="43.2">
      <c r="A1105" s="5">
        <f t="shared" si="68"/>
        <v>1.6199999999999999E-2</v>
      </c>
      <c r="B1105">
        <v>1103</v>
      </c>
      <c r="C1105" s="3" t="s">
        <v>1104</v>
      </c>
      <c r="D1105" s="3" t="s">
        <v>5213</v>
      </c>
      <c r="E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 s="22">
        <f t="shared" si="69"/>
        <v>41617.040972222218</v>
      </c>
      <c r="L1105">
        <v>1461043190</v>
      </c>
      <c r="M1105" s="22">
        <f t="shared" si="70"/>
        <v>41576.837094907409</v>
      </c>
      <c r="N1105" s="22" t="s">
        <v>8750</v>
      </c>
      <c r="O1105" s="24">
        <f t="shared" si="71"/>
        <v>2013</v>
      </c>
      <c r="P1105" t="b">
        <v>0</v>
      </c>
      <c r="Q1105">
        <v>15</v>
      </c>
      <c r="R1105" t="b">
        <v>0</v>
      </c>
      <c r="S1105" t="s">
        <v>8282</v>
      </c>
      <c r="T1105" s="7">
        <f>F1105/Q1105</f>
        <v>16.2</v>
      </c>
      <c r="U1105" t="s">
        <v>8331</v>
      </c>
      <c r="V1105" t="s">
        <v>8332</v>
      </c>
    </row>
    <row r="1106" spans="1:22" ht="43.2">
      <c r="A1106" s="5">
        <f t="shared" si="68"/>
        <v>4.9516666666666667E-2</v>
      </c>
      <c r="B1106">
        <v>1104</v>
      </c>
      <c r="C1106" s="3" t="s">
        <v>1105</v>
      </c>
      <c r="D1106" s="3" t="s">
        <v>5214</v>
      </c>
      <c r="E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 s="22">
        <f t="shared" si="69"/>
        <v>42539.013773148145</v>
      </c>
      <c r="L1106">
        <v>1399888221</v>
      </c>
      <c r="M1106" s="22">
        <f t="shared" si="70"/>
        <v>42479.013773148145</v>
      </c>
      <c r="N1106" s="22" t="s">
        <v>8601</v>
      </c>
      <c r="O1106" s="24">
        <f t="shared" si="71"/>
        <v>2016</v>
      </c>
      <c r="P1106" t="b">
        <v>0</v>
      </c>
      <c r="Q1106">
        <v>37</v>
      </c>
      <c r="R1106" t="b">
        <v>0</v>
      </c>
      <c r="S1106" t="s">
        <v>8282</v>
      </c>
      <c r="T1106" s="7">
        <f>F1106/Q1106</f>
        <v>80.297297297297291</v>
      </c>
      <c r="U1106" t="s">
        <v>8331</v>
      </c>
      <c r="V1106" t="s">
        <v>8332</v>
      </c>
    </row>
    <row r="1107" spans="1:22" ht="57.6">
      <c r="A1107" s="5">
        <f t="shared" si="68"/>
        <v>1.5900000000000001E-3</v>
      </c>
      <c r="B1107">
        <v>1105</v>
      </c>
      <c r="C1107" s="3" t="s">
        <v>1106</v>
      </c>
      <c r="D1107" s="3" t="s">
        <v>5215</v>
      </c>
      <c r="E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 s="22">
        <f t="shared" si="69"/>
        <v>41801.201631944445</v>
      </c>
      <c r="L1107">
        <v>1393038927</v>
      </c>
      <c r="M1107" s="22">
        <f t="shared" si="70"/>
        <v>41771.201631944445</v>
      </c>
      <c r="N1107" s="22" t="s">
        <v>9203</v>
      </c>
      <c r="O1107" s="24">
        <f t="shared" si="71"/>
        <v>2014</v>
      </c>
      <c r="P1107" t="b">
        <v>0</v>
      </c>
      <c r="Q1107">
        <v>20</v>
      </c>
      <c r="R1107" t="b">
        <v>0</v>
      </c>
      <c r="S1107" t="s">
        <v>8282</v>
      </c>
      <c r="T1107" s="7">
        <f>F1107/Q1107</f>
        <v>71.55</v>
      </c>
      <c r="U1107" t="s">
        <v>8331</v>
      </c>
      <c r="V1107" t="s">
        <v>8332</v>
      </c>
    </row>
    <row r="1108" spans="1:22" ht="43.2">
      <c r="A1108" s="5">
        <f t="shared" si="68"/>
        <v>0.41249999999999998</v>
      </c>
      <c r="B1108">
        <v>1106</v>
      </c>
      <c r="C1108" s="3" t="s">
        <v>1107</v>
      </c>
      <c r="D1108" s="3" t="s">
        <v>5216</v>
      </c>
      <c r="E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 s="22">
        <f t="shared" si="69"/>
        <v>41721.885729166665</v>
      </c>
      <c r="L1108">
        <v>1330969575</v>
      </c>
      <c r="M1108" s="22">
        <f t="shared" si="70"/>
        <v>41691.927395833329</v>
      </c>
      <c r="N1108" s="22" t="s">
        <v>9204</v>
      </c>
      <c r="O1108" s="24">
        <f t="shared" si="71"/>
        <v>2014</v>
      </c>
      <c r="P1108" t="b">
        <v>0</v>
      </c>
      <c r="Q1108">
        <v>7</v>
      </c>
      <c r="R1108" t="b">
        <v>0</v>
      </c>
      <c r="S1108" t="s">
        <v>8282</v>
      </c>
      <c r="T1108" s="7">
        <f>F1108/Q1108</f>
        <v>23.571428571428573</v>
      </c>
      <c r="U1108" t="s">
        <v>8331</v>
      </c>
      <c r="V1108" t="s">
        <v>8332</v>
      </c>
    </row>
    <row r="1109" spans="1:22" ht="57.6">
      <c r="A1109" s="5">
        <f t="shared" si="68"/>
        <v>0</v>
      </c>
      <c r="B1109">
        <v>1107</v>
      </c>
      <c r="C1109" s="3" t="s">
        <v>1108</v>
      </c>
      <c r="D1109" s="3" t="s">
        <v>5217</v>
      </c>
      <c r="E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 s="22">
        <f t="shared" si="69"/>
        <v>41003.490451388883</v>
      </c>
      <c r="L1109">
        <v>1403556024</v>
      </c>
      <c r="M1109" s="22">
        <f t="shared" si="70"/>
        <v>40973.532118055555</v>
      </c>
      <c r="N1109" s="22" t="s">
        <v>9205</v>
      </c>
      <c r="O1109" s="24">
        <f t="shared" si="71"/>
        <v>2012</v>
      </c>
      <c r="P1109" t="b">
        <v>0</v>
      </c>
      <c r="Q1109">
        <v>0</v>
      </c>
      <c r="R1109" t="b">
        <v>0</v>
      </c>
      <c r="S1109" t="s">
        <v>8282</v>
      </c>
      <c r="T1109" s="7" t="e">
        <f>F1109/Q1109</f>
        <v>#DIV/0!</v>
      </c>
      <c r="U1109" t="s">
        <v>8331</v>
      </c>
      <c r="V1109" t="s">
        <v>8332</v>
      </c>
    </row>
    <row r="1110" spans="1:22" ht="57.6">
      <c r="A1110" s="5">
        <f t="shared" si="68"/>
        <v>2.93E-2</v>
      </c>
      <c r="B1110">
        <v>1108</v>
      </c>
      <c r="C1110" s="3" t="s">
        <v>1109</v>
      </c>
      <c r="D1110" s="3" t="s">
        <v>5218</v>
      </c>
      <c r="E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 s="22">
        <f t="shared" si="69"/>
        <v>41843.653055555551</v>
      </c>
      <c r="L1110">
        <v>1329146235</v>
      </c>
      <c r="M1110" s="22">
        <f t="shared" si="70"/>
        <v>41813.653055555551</v>
      </c>
      <c r="N1110" s="22" t="s">
        <v>8946</v>
      </c>
      <c r="O1110" s="24">
        <f t="shared" si="71"/>
        <v>2014</v>
      </c>
      <c r="P1110" t="b">
        <v>0</v>
      </c>
      <c r="Q1110">
        <v>21</v>
      </c>
      <c r="R1110" t="b">
        <v>0</v>
      </c>
      <c r="S1110" t="s">
        <v>8282</v>
      </c>
      <c r="T1110" s="7">
        <f>F1110/Q1110</f>
        <v>34.88095238095238</v>
      </c>
      <c r="U1110" t="s">
        <v>8331</v>
      </c>
      <c r="V1110" t="s">
        <v>8332</v>
      </c>
    </row>
    <row r="1111" spans="1:22" ht="43.2">
      <c r="A1111" s="5">
        <f t="shared" si="68"/>
        <v>4.4999999999999997E-3</v>
      </c>
      <c r="B1111">
        <v>1109</v>
      </c>
      <c r="C1111" s="3" t="s">
        <v>1110</v>
      </c>
      <c r="D1111" s="3" t="s">
        <v>5219</v>
      </c>
      <c r="E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 s="22">
        <f t="shared" si="69"/>
        <v>41012.386979166666</v>
      </c>
      <c r="L1111">
        <v>1476900190</v>
      </c>
      <c r="M1111" s="22">
        <f t="shared" si="70"/>
        <v>40952.42864583333</v>
      </c>
      <c r="N1111" s="22" t="s">
        <v>9206</v>
      </c>
      <c r="O1111" s="24">
        <f t="shared" si="71"/>
        <v>2012</v>
      </c>
      <c r="P1111" t="b">
        <v>0</v>
      </c>
      <c r="Q1111">
        <v>3</v>
      </c>
      <c r="R1111" t="b">
        <v>0</v>
      </c>
      <c r="S1111" t="s">
        <v>8282</v>
      </c>
      <c r="T1111" s="7">
        <f>F1111/Q1111</f>
        <v>15</v>
      </c>
      <c r="U1111" t="s">
        <v>8331</v>
      </c>
      <c r="V1111" t="s">
        <v>8332</v>
      </c>
    </row>
    <row r="1112" spans="1:22" ht="43.2">
      <c r="A1112" s="5">
        <f t="shared" si="68"/>
        <v>5.1000000000000004E-3</v>
      </c>
      <c r="B1112">
        <v>1110</v>
      </c>
      <c r="C1112" s="3" t="s">
        <v>1111</v>
      </c>
      <c r="D1112" s="3" t="s">
        <v>5220</v>
      </c>
      <c r="E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 s="22">
        <f t="shared" si="69"/>
        <v>42692.5855324074</v>
      </c>
      <c r="L1112">
        <v>1352327022</v>
      </c>
      <c r="M1112" s="22">
        <f t="shared" si="70"/>
        <v>42662.543865740743</v>
      </c>
      <c r="N1112" s="22" t="s">
        <v>9120</v>
      </c>
      <c r="O1112" s="24">
        <f t="shared" si="71"/>
        <v>2016</v>
      </c>
      <c r="P1112" t="b">
        <v>0</v>
      </c>
      <c r="Q1112">
        <v>11</v>
      </c>
      <c r="R1112" t="b">
        <v>0</v>
      </c>
      <c r="S1112" t="s">
        <v>8282</v>
      </c>
      <c r="T1112" s="7">
        <f>F1112/Q1112</f>
        <v>23.181818181818183</v>
      </c>
      <c r="U1112" t="s">
        <v>8331</v>
      </c>
      <c r="V1112" t="s">
        <v>8332</v>
      </c>
    </row>
    <row r="1113" spans="1:22" ht="43.2">
      <c r="A1113" s="5">
        <f t="shared" si="68"/>
        <v>4.0000000000000002E-4</v>
      </c>
      <c r="B1113">
        <v>1111</v>
      </c>
      <c r="C1113" s="3" t="s">
        <v>1112</v>
      </c>
      <c r="D1113" s="3" t="s">
        <v>5221</v>
      </c>
      <c r="E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 s="22">
        <f t="shared" si="69"/>
        <v>41250.72479166666</v>
      </c>
      <c r="L1113">
        <v>1449636790</v>
      </c>
      <c r="M1113" s="22">
        <f t="shared" si="70"/>
        <v>41220.72479166666</v>
      </c>
      <c r="N1113" s="22" t="s">
        <v>9207</v>
      </c>
      <c r="O1113" s="24">
        <f t="shared" si="71"/>
        <v>2012</v>
      </c>
      <c r="P1113" t="b">
        <v>0</v>
      </c>
      <c r="Q1113">
        <v>1</v>
      </c>
      <c r="R1113" t="b">
        <v>0</v>
      </c>
      <c r="S1113" t="s">
        <v>8282</v>
      </c>
      <c r="T1113" s="7">
        <f>F1113/Q1113</f>
        <v>1</v>
      </c>
      <c r="U1113" t="s">
        <v>8331</v>
      </c>
      <c r="V1113" t="s">
        <v>8332</v>
      </c>
    </row>
    <row r="1114" spans="1:22" ht="43.2">
      <c r="A1114" s="5">
        <f t="shared" si="68"/>
        <v>0.35537409090909089</v>
      </c>
      <c r="B1114">
        <v>1112</v>
      </c>
      <c r="C1114" s="3" t="s">
        <v>1113</v>
      </c>
      <c r="D1114" s="3" t="s">
        <v>5222</v>
      </c>
      <c r="E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 s="22">
        <f t="shared" si="69"/>
        <v>42376.995254629626</v>
      </c>
      <c r="L1114">
        <v>1416507211</v>
      </c>
      <c r="M1114" s="22">
        <f t="shared" si="70"/>
        <v>42346.995254629626</v>
      </c>
      <c r="N1114" s="22" t="s">
        <v>9208</v>
      </c>
      <c r="O1114" s="24">
        <f t="shared" si="71"/>
        <v>2015</v>
      </c>
      <c r="P1114" t="b">
        <v>0</v>
      </c>
      <c r="Q1114">
        <v>312</v>
      </c>
      <c r="R1114" t="b">
        <v>0</v>
      </c>
      <c r="S1114" t="s">
        <v>8282</v>
      </c>
      <c r="T1114" s="7">
        <f>F1114/Q1114</f>
        <v>100.23371794871794</v>
      </c>
      <c r="U1114" t="s">
        <v>8331</v>
      </c>
      <c r="V1114" t="s">
        <v>8332</v>
      </c>
    </row>
    <row r="1115" spans="1:22" ht="43.2">
      <c r="A1115" s="5">
        <f t="shared" si="68"/>
        <v>5.0000000000000001E-3</v>
      </c>
      <c r="B1115">
        <v>1113</v>
      </c>
      <c r="C1115" s="3" t="s">
        <v>1114</v>
      </c>
      <c r="D1115" s="3" t="s">
        <v>5223</v>
      </c>
      <c r="E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 s="22">
        <f t="shared" si="69"/>
        <v>42023.145833333336</v>
      </c>
      <c r="L1115">
        <v>1405466820</v>
      </c>
      <c r="M1115" s="22">
        <f t="shared" si="70"/>
        <v>41963.551053240742</v>
      </c>
      <c r="N1115" s="22" t="s">
        <v>9209</v>
      </c>
      <c r="O1115" s="24">
        <f t="shared" si="71"/>
        <v>2014</v>
      </c>
      <c r="P1115" t="b">
        <v>0</v>
      </c>
      <c r="Q1115">
        <v>1</v>
      </c>
      <c r="R1115" t="b">
        <v>0</v>
      </c>
      <c r="S1115" t="s">
        <v>8282</v>
      </c>
      <c r="T1115" s="7">
        <f>F1115/Q1115</f>
        <v>5</v>
      </c>
      <c r="U1115" t="s">
        <v>8331</v>
      </c>
      <c r="V1115" t="s">
        <v>8332</v>
      </c>
    </row>
    <row r="1116" spans="1:22" ht="43.2">
      <c r="A1116" s="5">
        <f t="shared" si="68"/>
        <v>1.6666666666666668E-3</v>
      </c>
      <c r="B1116">
        <v>1114</v>
      </c>
      <c r="C1116" s="3" t="s">
        <v>1115</v>
      </c>
      <c r="D1116" s="3" t="s">
        <v>5224</v>
      </c>
      <c r="E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 s="22">
        <f t="shared" si="69"/>
        <v>41865.768749999996</v>
      </c>
      <c r="L1116">
        <v>1378714687</v>
      </c>
      <c r="M1116" s="22">
        <f t="shared" si="70"/>
        <v>41835.768749999996</v>
      </c>
      <c r="N1116" s="22" t="s">
        <v>8431</v>
      </c>
      <c r="O1116" s="24">
        <f t="shared" si="71"/>
        <v>2014</v>
      </c>
      <c r="P1116" t="b">
        <v>0</v>
      </c>
      <c r="Q1116">
        <v>3</v>
      </c>
      <c r="R1116" t="b">
        <v>0</v>
      </c>
      <c r="S1116" t="s">
        <v>8282</v>
      </c>
      <c r="T1116" s="7">
        <f>F1116/Q1116</f>
        <v>3.3333333333333335</v>
      </c>
      <c r="U1116" t="s">
        <v>8331</v>
      </c>
      <c r="V1116" t="s">
        <v>8332</v>
      </c>
    </row>
    <row r="1117" spans="1:22" ht="43.2">
      <c r="A1117" s="5">
        <f t="shared" si="68"/>
        <v>1.325E-3</v>
      </c>
      <c r="B1117">
        <v>1115</v>
      </c>
      <c r="C1117" s="3" t="s">
        <v>1116</v>
      </c>
      <c r="D1117" s="3" t="s">
        <v>5225</v>
      </c>
      <c r="E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 s="22">
        <f t="shared" si="69"/>
        <v>41556.13758101852</v>
      </c>
      <c r="L1117">
        <v>1456764095</v>
      </c>
      <c r="M1117" s="22">
        <f t="shared" si="70"/>
        <v>41526.13758101852</v>
      </c>
      <c r="N1117" s="22" t="s">
        <v>8719</v>
      </c>
      <c r="O1117" s="24">
        <f t="shared" si="71"/>
        <v>2013</v>
      </c>
      <c r="P1117" t="b">
        <v>0</v>
      </c>
      <c r="Q1117">
        <v>4</v>
      </c>
      <c r="R1117" t="b">
        <v>0</v>
      </c>
      <c r="S1117" t="s">
        <v>8282</v>
      </c>
      <c r="T1117" s="7">
        <f>F1117/Q1117</f>
        <v>13.25</v>
      </c>
      <c r="U1117" t="s">
        <v>8331</v>
      </c>
      <c r="V1117" t="s">
        <v>8332</v>
      </c>
    </row>
    <row r="1118" spans="1:22" ht="43.2">
      <c r="A1118" s="5">
        <f t="shared" si="68"/>
        <v>3.5704000000000004E-4</v>
      </c>
      <c r="B1118">
        <v>1116</v>
      </c>
      <c r="C1118" s="3" t="s">
        <v>1117</v>
      </c>
      <c r="D1118" s="3" t="s">
        <v>5226</v>
      </c>
      <c r="E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 s="22">
        <f t="shared" si="69"/>
        <v>42459.445543981477</v>
      </c>
      <c r="L1118">
        <v>1334089208</v>
      </c>
      <c r="M1118" s="22">
        <f t="shared" si="70"/>
        <v>42429.487210648142</v>
      </c>
      <c r="N1118" s="22" t="s">
        <v>8569</v>
      </c>
      <c r="O1118" s="24">
        <f t="shared" si="71"/>
        <v>2016</v>
      </c>
      <c r="P1118" t="b">
        <v>0</v>
      </c>
      <c r="Q1118">
        <v>10</v>
      </c>
      <c r="R1118" t="b">
        <v>0</v>
      </c>
      <c r="S1118" t="s">
        <v>8282</v>
      </c>
      <c r="T1118" s="7">
        <f>F1118/Q1118</f>
        <v>17.852</v>
      </c>
      <c r="U1118" t="s">
        <v>8331</v>
      </c>
      <c r="V1118" t="s">
        <v>8332</v>
      </c>
    </row>
    <row r="1119" spans="1:22" ht="43.2">
      <c r="A1119" s="5">
        <f t="shared" si="68"/>
        <v>8.3000000000000004E-2</v>
      </c>
      <c r="B1119">
        <v>1117</v>
      </c>
      <c r="C1119" s="3" t="s">
        <v>1118</v>
      </c>
      <c r="D1119" s="3" t="s">
        <v>5227</v>
      </c>
      <c r="E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 s="22">
        <f t="shared" si="69"/>
        <v>41069.638981481483</v>
      </c>
      <c r="L1119">
        <v>1448461313</v>
      </c>
      <c r="M1119" s="22">
        <f t="shared" si="70"/>
        <v>41009.638981481483</v>
      </c>
      <c r="N1119" s="22" t="s">
        <v>9210</v>
      </c>
      <c r="O1119" s="24">
        <f t="shared" si="71"/>
        <v>2012</v>
      </c>
      <c r="P1119" t="b">
        <v>0</v>
      </c>
      <c r="Q1119">
        <v>8</v>
      </c>
      <c r="R1119" t="b">
        <v>0</v>
      </c>
      <c r="S1119" t="s">
        <v>8282</v>
      </c>
      <c r="T1119" s="7">
        <f>F1119/Q1119</f>
        <v>10.375</v>
      </c>
      <c r="U1119" t="s">
        <v>8331</v>
      </c>
      <c r="V1119" t="s">
        <v>8332</v>
      </c>
    </row>
    <row r="1120" spans="1:22" ht="43.2">
      <c r="A1120" s="5">
        <f t="shared" si="68"/>
        <v>2.4222222222222221E-2</v>
      </c>
      <c r="B1120">
        <v>1118</v>
      </c>
      <c r="C1120" s="3" t="s">
        <v>1119</v>
      </c>
      <c r="D1120" s="3" t="s">
        <v>5228</v>
      </c>
      <c r="E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 s="22">
        <f t="shared" si="69"/>
        <v>42363.390196759261</v>
      </c>
      <c r="L1120">
        <v>1394078379</v>
      </c>
      <c r="M1120" s="22">
        <f t="shared" si="70"/>
        <v>42333.390196759261</v>
      </c>
      <c r="N1120" s="22" t="s">
        <v>8421</v>
      </c>
      <c r="O1120" s="24">
        <f t="shared" si="71"/>
        <v>2015</v>
      </c>
      <c r="P1120" t="b">
        <v>0</v>
      </c>
      <c r="Q1120">
        <v>3</v>
      </c>
      <c r="R1120" t="b">
        <v>0</v>
      </c>
      <c r="S1120" t="s">
        <v>8282</v>
      </c>
      <c r="T1120" s="7">
        <f>F1120/Q1120</f>
        <v>36.333333333333336</v>
      </c>
      <c r="U1120" t="s">
        <v>8331</v>
      </c>
      <c r="V1120" t="s">
        <v>8332</v>
      </c>
    </row>
    <row r="1121" spans="1:22" ht="57.6">
      <c r="A1121" s="5">
        <f t="shared" si="68"/>
        <v>2.3809523809523812E-3</v>
      </c>
      <c r="B1121">
        <v>1119</v>
      </c>
      <c r="C1121" s="3" t="s">
        <v>1120</v>
      </c>
      <c r="D1121" s="3" t="s">
        <v>5229</v>
      </c>
      <c r="E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 s="22">
        <f t="shared" si="69"/>
        <v>41733.91642361111</v>
      </c>
      <c r="L1121">
        <v>1395687664</v>
      </c>
      <c r="M1121" s="22">
        <f t="shared" si="70"/>
        <v>41703.958090277774</v>
      </c>
      <c r="N1121" s="22" t="s">
        <v>8782</v>
      </c>
      <c r="O1121" s="24">
        <f t="shared" si="71"/>
        <v>2014</v>
      </c>
      <c r="P1121" t="b">
        <v>0</v>
      </c>
      <c r="Q1121">
        <v>1</v>
      </c>
      <c r="R1121" t="b">
        <v>0</v>
      </c>
      <c r="S1121" t="s">
        <v>8282</v>
      </c>
      <c r="T1121" s="7">
        <f>F1121/Q1121</f>
        <v>5</v>
      </c>
      <c r="U1121" t="s">
        <v>8331</v>
      </c>
      <c r="V1121" t="s">
        <v>8332</v>
      </c>
    </row>
    <row r="1122" spans="1:22" ht="43.2">
      <c r="A1122" s="5">
        <f t="shared" si="68"/>
        <v>0</v>
      </c>
      <c r="B1122">
        <v>1120</v>
      </c>
      <c r="C1122" s="3" t="s">
        <v>1121</v>
      </c>
      <c r="D1122" s="3" t="s">
        <v>5230</v>
      </c>
      <c r="E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 s="22">
        <f t="shared" si="69"/>
        <v>41735.584074074075</v>
      </c>
      <c r="L1122">
        <v>1315947400</v>
      </c>
      <c r="M1122" s="22">
        <f t="shared" si="70"/>
        <v>41722.584074074075</v>
      </c>
      <c r="N1122" s="22" t="s">
        <v>9211</v>
      </c>
      <c r="O1122" s="24">
        <f t="shared" si="71"/>
        <v>2014</v>
      </c>
      <c r="P1122" t="b">
        <v>0</v>
      </c>
      <c r="Q1122">
        <v>0</v>
      </c>
      <c r="R1122" t="b">
        <v>0</v>
      </c>
      <c r="S1122" t="s">
        <v>8282</v>
      </c>
      <c r="T1122" s="7" t="e">
        <f>F1122/Q1122</f>
        <v>#DIV/0!</v>
      </c>
      <c r="U1122" t="s">
        <v>8331</v>
      </c>
      <c r="V1122" t="s">
        <v>8332</v>
      </c>
    </row>
    <row r="1123" spans="1:22" ht="43.2">
      <c r="A1123" s="5">
        <f t="shared" si="68"/>
        <v>1.16E-4</v>
      </c>
      <c r="B1123">
        <v>1121</v>
      </c>
      <c r="C1123" s="3" t="s">
        <v>1122</v>
      </c>
      <c r="D1123" s="3" t="s">
        <v>5231</v>
      </c>
      <c r="E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 s="22">
        <f t="shared" si="69"/>
        <v>40844.664351851847</v>
      </c>
      <c r="L1123">
        <v>1455315916</v>
      </c>
      <c r="M1123" s="22">
        <f t="shared" si="70"/>
        <v>40799.664351851847</v>
      </c>
      <c r="N1123" s="22" t="s">
        <v>9212</v>
      </c>
      <c r="O1123" s="24">
        <f t="shared" si="71"/>
        <v>2011</v>
      </c>
      <c r="P1123" t="b">
        <v>0</v>
      </c>
      <c r="Q1123">
        <v>5</v>
      </c>
      <c r="R1123" t="b">
        <v>0</v>
      </c>
      <c r="S1123" t="s">
        <v>8282</v>
      </c>
      <c r="T1123" s="7">
        <f>F1123/Q1123</f>
        <v>5.8</v>
      </c>
      <c r="U1123" t="s">
        <v>8331</v>
      </c>
      <c r="V1123" t="s">
        <v>8332</v>
      </c>
    </row>
    <row r="1124" spans="1:22" ht="57.6">
      <c r="A1124" s="5">
        <f t="shared" si="68"/>
        <v>0</v>
      </c>
      <c r="B1124">
        <v>1122</v>
      </c>
      <c r="C1124" s="3" t="s">
        <v>1123</v>
      </c>
      <c r="D1124" s="3" t="s">
        <v>5232</v>
      </c>
      <c r="E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 s="22">
        <f t="shared" si="69"/>
        <v>42442.684212962959</v>
      </c>
      <c r="L1124">
        <v>1368723225</v>
      </c>
      <c r="M1124" s="22">
        <f t="shared" si="70"/>
        <v>42412.72587962963</v>
      </c>
      <c r="N1124" s="22" t="s">
        <v>9213</v>
      </c>
      <c r="O1124" s="24">
        <f t="shared" si="71"/>
        <v>2016</v>
      </c>
      <c r="P1124" t="b">
        <v>0</v>
      </c>
      <c r="Q1124">
        <v>0</v>
      </c>
      <c r="R1124" t="b">
        <v>0</v>
      </c>
      <c r="S1124" t="s">
        <v>8282</v>
      </c>
      <c r="T1124" s="7" t="e">
        <f>F1124/Q1124</f>
        <v>#DIV/0!</v>
      </c>
      <c r="U1124" t="s">
        <v>8331</v>
      </c>
      <c r="V1124" t="s">
        <v>8332</v>
      </c>
    </row>
    <row r="1125" spans="1:22" ht="43.2">
      <c r="A1125" s="5">
        <f t="shared" si="68"/>
        <v>2.2000000000000001E-3</v>
      </c>
      <c r="B1125">
        <v>1123</v>
      </c>
      <c r="C1125" s="3" t="s">
        <v>1124</v>
      </c>
      <c r="D1125" s="3" t="s">
        <v>5233</v>
      </c>
      <c r="E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 s="22">
        <f t="shared" si="69"/>
        <v>41424.495659722219</v>
      </c>
      <c r="L1125">
        <v>1395318848</v>
      </c>
      <c r="M1125" s="22">
        <f t="shared" si="70"/>
        <v>41410.495659722219</v>
      </c>
      <c r="N1125" s="22" t="s">
        <v>9214</v>
      </c>
      <c r="O1125" s="24">
        <f t="shared" si="71"/>
        <v>2013</v>
      </c>
      <c r="P1125" t="b">
        <v>0</v>
      </c>
      <c r="Q1125">
        <v>3</v>
      </c>
      <c r="R1125" t="b">
        <v>0</v>
      </c>
      <c r="S1125" t="s">
        <v>8282</v>
      </c>
      <c r="T1125" s="7">
        <f>F1125/Q1125</f>
        <v>3.6666666666666665</v>
      </c>
      <c r="U1125" t="s">
        <v>8331</v>
      </c>
      <c r="V1125" t="s">
        <v>8332</v>
      </c>
    </row>
    <row r="1126" spans="1:22" ht="43.2">
      <c r="A1126" s="5">
        <f t="shared" si="68"/>
        <v>4.7222222222222223E-3</v>
      </c>
      <c r="B1126">
        <v>1124</v>
      </c>
      <c r="C1126" s="3" t="s">
        <v>1125</v>
      </c>
      <c r="D1126" s="3" t="s">
        <v>5234</v>
      </c>
      <c r="E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 s="22">
        <f t="shared" si="69"/>
        <v>41748.315370370365</v>
      </c>
      <c r="L1126">
        <v>1427817651</v>
      </c>
      <c r="M1126" s="22">
        <f t="shared" si="70"/>
        <v>41718.315370370365</v>
      </c>
      <c r="N1126" s="22" t="s">
        <v>9035</v>
      </c>
      <c r="O1126" s="24">
        <f t="shared" si="71"/>
        <v>2014</v>
      </c>
      <c r="P1126" t="b">
        <v>0</v>
      </c>
      <c r="Q1126">
        <v>7</v>
      </c>
      <c r="R1126" t="b">
        <v>0</v>
      </c>
      <c r="S1126" t="s">
        <v>8283</v>
      </c>
      <c r="T1126" s="7">
        <f>F1126/Q1126</f>
        <v>60.714285714285715</v>
      </c>
      <c r="U1126" t="s">
        <v>8331</v>
      </c>
      <c r="V1126" t="s">
        <v>8333</v>
      </c>
    </row>
    <row r="1127" spans="1:22" ht="43.2">
      <c r="A1127" s="5">
        <f t="shared" si="68"/>
        <v>0</v>
      </c>
      <c r="B1127">
        <v>1125</v>
      </c>
      <c r="C1127" s="3" t="s">
        <v>1126</v>
      </c>
      <c r="D1127" s="3" t="s">
        <v>5235</v>
      </c>
      <c r="E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 s="22">
        <f t="shared" si="69"/>
        <v>42124.458923611113</v>
      </c>
      <c r="L1127">
        <v>1438009130</v>
      </c>
      <c r="M1127" s="22">
        <f t="shared" si="70"/>
        <v>42094.458923611113</v>
      </c>
      <c r="N1127" s="22" t="s">
        <v>8941</v>
      </c>
      <c r="O1127" s="24">
        <f t="shared" si="71"/>
        <v>2015</v>
      </c>
      <c r="P1127" t="b">
        <v>0</v>
      </c>
      <c r="Q1127">
        <v>0</v>
      </c>
      <c r="R1127" t="b">
        <v>0</v>
      </c>
      <c r="S1127" t="s">
        <v>8283</v>
      </c>
      <c r="T1127" s="7" t="e">
        <f>F1127/Q1127</f>
        <v>#DIV/0!</v>
      </c>
      <c r="U1127" t="s">
        <v>8331</v>
      </c>
      <c r="V1127" t="s">
        <v>8333</v>
      </c>
    </row>
    <row r="1128" spans="1:22" ht="43.2">
      <c r="A1128" s="5">
        <f t="shared" si="68"/>
        <v>5.0000000000000001E-3</v>
      </c>
      <c r="B1128">
        <v>1126</v>
      </c>
      <c r="C1128" s="3" t="s">
        <v>1127</v>
      </c>
      <c r="D1128" s="3" t="s">
        <v>5236</v>
      </c>
      <c r="E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 s="22">
        <f t="shared" si="69"/>
        <v>42272.415856481479</v>
      </c>
      <c r="L1128">
        <v>1465890694</v>
      </c>
      <c r="M1128" s="22">
        <f t="shared" si="70"/>
        <v>42212.415856481479</v>
      </c>
      <c r="N1128" s="22" t="s">
        <v>9215</v>
      </c>
      <c r="O1128" s="24">
        <f t="shared" si="71"/>
        <v>2015</v>
      </c>
      <c r="P1128" t="b">
        <v>0</v>
      </c>
      <c r="Q1128">
        <v>2</v>
      </c>
      <c r="R1128" t="b">
        <v>0</v>
      </c>
      <c r="S1128" t="s">
        <v>8283</v>
      </c>
      <c r="T1128" s="7">
        <f>F1128/Q1128</f>
        <v>5</v>
      </c>
      <c r="U1128" t="s">
        <v>8331</v>
      </c>
      <c r="V1128" t="s">
        <v>8333</v>
      </c>
    </row>
    <row r="1129" spans="1:22" ht="57.6">
      <c r="A1129" s="5">
        <f t="shared" si="68"/>
        <v>1.6714285714285713E-2</v>
      </c>
      <c r="B1129">
        <v>1127</v>
      </c>
      <c r="C1129" s="3" t="s">
        <v>1128</v>
      </c>
      <c r="D1129" s="3" t="s">
        <v>5237</v>
      </c>
      <c r="E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 s="22">
        <f t="shared" si="69"/>
        <v>42565.119143518517</v>
      </c>
      <c r="L1129">
        <v>1413318600</v>
      </c>
      <c r="M1129" s="22">
        <f t="shared" si="70"/>
        <v>42535.119143518517</v>
      </c>
      <c r="N1129" s="22" t="s">
        <v>8857</v>
      </c>
      <c r="O1129" s="24">
        <f t="shared" si="71"/>
        <v>2016</v>
      </c>
      <c r="P1129" t="b">
        <v>0</v>
      </c>
      <c r="Q1129">
        <v>23</v>
      </c>
      <c r="R1129" t="b">
        <v>0</v>
      </c>
      <c r="S1129" t="s">
        <v>8283</v>
      </c>
      <c r="T1129" s="7">
        <f>F1129/Q1129</f>
        <v>25.434782608695652</v>
      </c>
      <c r="U1129" t="s">
        <v>8331</v>
      </c>
      <c r="V1129" t="s">
        <v>8333</v>
      </c>
    </row>
    <row r="1130" spans="1:22">
      <c r="A1130" s="5">
        <f t="shared" si="68"/>
        <v>1E-3</v>
      </c>
      <c r="B1130">
        <v>1128</v>
      </c>
      <c r="C1130" s="3" t="s">
        <v>1129</v>
      </c>
      <c r="D1130" s="3" t="s">
        <v>5238</v>
      </c>
      <c r="E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 s="22">
        <f t="shared" si="69"/>
        <v>41957.687499999993</v>
      </c>
      <c r="L1130">
        <v>1404833717</v>
      </c>
      <c r="M1130" s="22">
        <f t="shared" si="70"/>
        <v>41926.645833333328</v>
      </c>
      <c r="N1130" s="22" t="s">
        <v>8678</v>
      </c>
      <c r="O1130" s="24">
        <f t="shared" si="71"/>
        <v>2014</v>
      </c>
      <c r="P1130" t="b">
        <v>0</v>
      </c>
      <c r="Q1130">
        <v>1</v>
      </c>
      <c r="R1130" t="b">
        <v>0</v>
      </c>
      <c r="S1130" t="s">
        <v>8283</v>
      </c>
      <c r="T1130" s="7">
        <f>F1130/Q1130</f>
        <v>1</v>
      </c>
      <c r="U1130" t="s">
        <v>8331</v>
      </c>
      <c r="V1130" t="s">
        <v>8333</v>
      </c>
    </row>
    <row r="1131" spans="1:22" ht="43.2">
      <c r="A1131" s="5">
        <f t="shared" si="68"/>
        <v>1.0499999999999999E-3</v>
      </c>
      <c r="B1131">
        <v>1129</v>
      </c>
      <c r="C1131" s="3" t="s">
        <v>1130</v>
      </c>
      <c r="D1131" s="3" t="s">
        <v>5239</v>
      </c>
      <c r="E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 s="22">
        <f t="shared" si="69"/>
        <v>41858.441168981481</v>
      </c>
      <c r="L1131">
        <v>1462515693</v>
      </c>
      <c r="M1131" s="22">
        <f t="shared" si="70"/>
        <v>41828.441168981481</v>
      </c>
      <c r="N1131" s="22" t="s">
        <v>8372</v>
      </c>
      <c r="O1131" s="24">
        <f t="shared" si="71"/>
        <v>2014</v>
      </c>
      <c r="P1131" t="b">
        <v>0</v>
      </c>
      <c r="Q1131">
        <v>2</v>
      </c>
      <c r="R1131" t="b">
        <v>0</v>
      </c>
      <c r="S1131" t="s">
        <v>8283</v>
      </c>
      <c r="T1131" s="7">
        <f>F1131/Q1131</f>
        <v>10.5</v>
      </c>
      <c r="U1131" t="s">
        <v>8331</v>
      </c>
      <c r="V1131" t="s">
        <v>8333</v>
      </c>
    </row>
    <row r="1132" spans="1:22" ht="43.2">
      <c r="A1132" s="5">
        <f t="shared" si="68"/>
        <v>2.2000000000000001E-3</v>
      </c>
      <c r="B1132">
        <v>1130</v>
      </c>
      <c r="C1132" s="3" t="s">
        <v>1131</v>
      </c>
      <c r="D1132" s="3" t="s">
        <v>5240</v>
      </c>
      <c r="E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 s="22">
        <f t="shared" si="69"/>
        <v>42526.056631944441</v>
      </c>
      <c r="L1132">
        <v>1411775700</v>
      </c>
      <c r="M1132" s="22">
        <f t="shared" si="70"/>
        <v>42496.056631944441</v>
      </c>
      <c r="N1132" s="22" t="s">
        <v>8422</v>
      </c>
      <c r="O1132" s="24">
        <f t="shared" si="71"/>
        <v>2016</v>
      </c>
      <c r="P1132" t="b">
        <v>0</v>
      </c>
      <c r="Q1132">
        <v>3</v>
      </c>
      <c r="R1132" t="b">
        <v>0</v>
      </c>
      <c r="S1132" t="s">
        <v>8283</v>
      </c>
      <c r="T1132" s="7">
        <f>F1132/Q1132</f>
        <v>3.6666666666666665</v>
      </c>
      <c r="U1132" t="s">
        <v>8331</v>
      </c>
      <c r="V1132" t="s">
        <v>8333</v>
      </c>
    </row>
    <row r="1133" spans="1:22" ht="43.2">
      <c r="A1133" s="5">
        <f t="shared" si="68"/>
        <v>0</v>
      </c>
      <c r="B1133">
        <v>1131</v>
      </c>
      <c r="C1133" s="3" t="s">
        <v>1132</v>
      </c>
      <c r="D1133" s="3" t="s">
        <v>5241</v>
      </c>
      <c r="E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 s="22">
        <f t="shared" si="69"/>
        <v>41968.829861111109</v>
      </c>
      <c r="L1133">
        <v>1448401668</v>
      </c>
      <c r="M1133" s="22">
        <f t="shared" si="70"/>
        <v>41908.788194444445</v>
      </c>
      <c r="N1133" s="22" t="s">
        <v>8894</v>
      </c>
      <c r="O1133" s="24">
        <f t="shared" si="71"/>
        <v>2014</v>
      </c>
      <c r="P1133" t="b">
        <v>0</v>
      </c>
      <c r="Q1133">
        <v>0</v>
      </c>
      <c r="R1133" t="b">
        <v>0</v>
      </c>
      <c r="S1133" t="s">
        <v>8283</v>
      </c>
      <c r="T1133" s="7" t="e">
        <f>F1133/Q1133</f>
        <v>#DIV/0!</v>
      </c>
      <c r="U1133" t="s">
        <v>8331</v>
      </c>
      <c r="V1133" t="s">
        <v>8333</v>
      </c>
    </row>
    <row r="1134" spans="1:22" ht="43.2">
      <c r="A1134" s="5">
        <f t="shared" si="68"/>
        <v>0.14380000000000001</v>
      </c>
      <c r="B1134">
        <v>1132</v>
      </c>
      <c r="C1134" s="3" t="s">
        <v>1133</v>
      </c>
      <c r="D1134" s="3" t="s">
        <v>5242</v>
      </c>
      <c r="E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 s="22">
        <f t="shared" si="69"/>
        <v>42362.699861111112</v>
      </c>
      <c r="L1134">
        <v>1480646771</v>
      </c>
      <c r="M1134" s="22">
        <f t="shared" si="70"/>
        <v>42332.699861111112</v>
      </c>
      <c r="N1134" s="22" t="s">
        <v>9216</v>
      </c>
      <c r="O1134" s="24">
        <f t="shared" si="71"/>
        <v>2015</v>
      </c>
      <c r="P1134" t="b">
        <v>0</v>
      </c>
      <c r="Q1134">
        <v>13</v>
      </c>
      <c r="R1134" t="b">
        <v>0</v>
      </c>
      <c r="S1134" t="s">
        <v>8283</v>
      </c>
      <c r="T1134" s="7">
        <f>F1134/Q1134</f>
        <v>110.61538461538461</v>
      </c>
      <c r="U1134" t="s">
        <v>8331</v>
      </c>
      <c r="V1134" t="s">
        <v>8333</v>
      </c>
    </row>
    <row r="1135" spans="1:22" ht="43.2">
      <c r="A1135" s="5">
        <f t="shared" si="68"/>
        <v>6.6666666666666671E-3</v>
      </c>
      <c r="B1135">
        <v>1133</v>
      </c>
      <c r="C1135" s="3" t="s">
        <v>1134</v>
      </c>
      <c r="D1135" s="3" t="s">
        <v>5243</v>
      </c>
      <c r="E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 s="22">
        <f t="shared" si="69"/>
        <v>42735.907071759262</v>
      </c>
      <c r="L1135">
        <v>1404207981</v>
      </c>
      <c r="M1135" s="22">
        <f t="shared" si="70"/>
        <v>42705.907071759262</v>
      </c>
      <c r="N1135" s="22" t="s">
        <v>9217</v>
      </c>
      <c r="O1135" s="24">
        <f t="shared" si="71"/>
        <v>2016</v>
      </c>
      <c r="P1135" t="b">
        <v>0</v>
      </c>
      <c r="Q1135">
        <v>1</v>
      </c>
      <c r="R1135" t="b">
        <v>0</v>
      </c>
      <c r="S1135" t="s">
        <v>8283</v>
      </c>
      <c r="T1135" s="7">
        <f>F1135/Q1135</f>
        <v>20</v>
      </c>
      <c r="U1135" t="s">
        <v>8331</v>
      </c>
      <c r="V1135" t="s">
        <v>8333</v>
      </c>
    </row>
    <row r="1136" spans="1:22" ht="43.2">
      <c r="A1136" s="5">
        <f t="shared" si="68"/>
        <v>4.0000000000000003E-5</v>
      </c>
      <c r="B1136">
        <v>1134</v>
      </c>
      <c r="C1136" s="3" t="s">
        <v>1135</v>
      </c>
      <c r="D1136" s="3" t="s">
        <v>5244</v>
      </c>
      <c r="E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 s="22">
        <f t="shared" si="69"/>
        <v>41851.198854166665</v>
      </c>
      <c r="L1136">
        <v>1416034228</v>
      </c>
      <c r="M1136" s="22">
        <f t="shared" si="70"/>
        <v>41821.198854166665</v>
      </c>
      <c r="N1136" s="22" t="s">
        <v>9218</v>
      </c>
      <c r="O1136" s="24">
        <f t="shared" si="71"/>
        <v>2014</v>
      </c>
      <c r="P1136" t="b">
        <v>0</v>
      </c>
      <c r="Q1136">
        <v>1</v>
      </c>
      <c r="R1136" t="b">
        <v>0</v>
      </c>
      <c r="S1136" t="s">
        <v>8283</v>
      </c>
      <c r="T1136" s="7">
        <f>F1136/Q1136</f>
        <v>1</v>
      </c>
      <c r="U1136" t="s">
        <v>8331</v>
      </c>
      <c r="V1136" t="s">
        <v>8333</v>
      </c>
    </row>
    <row r="1137" spans="1:22" ht="57.6">
      <c r="A1137" s="5">
        <f t="shared" si="68"/>
        <v>0.05</v>
      </c>
      <c r="B1137">
        <v>1135</v>
      </c>
      <c r="C1137" s="3" t="s">
        <v>1136</v>
      </c>
      <c r="D1137" s="3" t="s">
        <v>5245</v>
      </c>
      <c r="E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 s="22">
        <f t="shared" si="69"/>
        <v>41971.981249999997</v>
      </c>
      <c r="L1137">
        <v>1467935094</v>
      </c>
      <c r="M1137" s="22">
        <f t="shared" si="70"/>
        <v>41958.07671296296</v>
      </c>
      <c r="N1137" s="22" t="s">
        <v>9219</v>
      </c>
      <c r="O1137" s="24">
        <f t="shared" si="71"/>
        <v>2014</v>
      </c>
      <c r="P1137" t="b">
        <v>0</v>
      </c>
      <c r="Q1137">
        <v>1</v>
      </c>
      <c r="R1137" t="b">
        <v>0</v>
      </c>
      <c r="S1137" t="s">
        <v>8283</v>
      </c>
      <c r="T1137" s="7">
        <f>F1137/Q1137</f>
        <v>50</v>
      </c>
      <c r="U1137" t="s">
        <v>8331</v>
      </c>
      <c r="V1137" t="s">
        <v>8333</v>
      </c>
    </row>
    <row r="1138" spans="1:22" ht="43.2">
      <c r="A1138" s="5">
        <f t="shared" si="68"/>
        <v>6.4439140811455853E-2</v>
      </c>
      <c r="B1138">
        <v>1136</v>
      </c>
      <c r="C1138" s="3" t="s">
        <v>1137</v>
      </c>
      <c r="D1138" s="3" t="s">
        <v>5246</v>
      </c>
      <c r="E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 s="22">
        <f t="shared" si="69"/>
        <v>42588.781180555554</v>
      </c>
      <c r="L1138">
        <v>1447949229</v>
      </c>
      <c r="M1138" s="22">
        <f t="shared" si="70"/>
        <v>42558.781180555554</v>
      </c>
      <c r="N1138" s="22" t="s">
        <v>8508</v>
      </c>
      <c r="O1138" s="24">
        <f t="shared" si="71"/>
        <v>2016</v>
      </c>
      <c r="P1138" t="b">
        <v>0</v>
      </c>
      <c r="Q1138">
        <v>6</v>
      </c>
      <c r="R1138" t="b">
        <v>0</v>
      </c>
      <c r="S1138" t="s">
        <v>8283</v>
      </c>
      <c r="T1138" s="7">
        <f>F1138/Q1138</f>
        <v>45</v>
      </c>
      <c r="U1138" t="s">
        <v>8331</v>
      </c>
      <c r="V1138" t="s">
        <v>8333</v>
      </c>
    </row>
    <row r="1139" spans="1:22" ht="43.2">
      <c r="A1139" s="5">
        <f t="shared" si="68"/>
        <v>0.39500000000000002</v>
      </c>
      <c r="B1139">
        <v>1137</v>
      </c>
      <c r="C1139" s="3" t="s">
        <v>1138</v>
      </c>
      <c r="D1139" s="3" t="s">
        <v>5247</v>
      </c>
      <c r="E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 s="22">
        <f t="shared" si="69"/>
        <v>42357.46329861111</v>
      </c>
      <c r="L1139">
        <v>1458848421</v>
      </c>
      <c r="M1139" s="22">
        <f t="shared" si="70"/>
        <v>42327.46329861111</v>
      </c>
      <c r="N1139" s="22" t="s">
        <v>8373</v>
      </c>
      <c r="O1139" s="24">
        <f t="shared" si="71"/>
        <v>2015</v>
      </c>
      <c r="P1139" t="b">
        <v>0</v>
      </c>
      <c r="Q1139">
        <v>39</v>
      </c>
      <c r="R1139" t="b">
        <v>0</v>
      </c>
      <c r="S1139" t="s">
        <v>8283</v>
      </c>
      <c r="T1139" s="7">
        <f>F1139/Q1139</f>
        <v>253.2051282051282</v>
      </c>
      <c r="U1139" t="s">
        <v>8331</v>
      </c>
      <c r="V1139" t="s">
        <v>8333</v>
      </c>
    </row>
    <row r="1140" spans="1:22" ht="43.2">
      <c r="A1140" s="5">
        <f t="shared" si="68"/>
        <v>3.5714285714285713E-3</v>
      </c>
      <c r="B1140">
        <v>1138</v>
      </c>
      <c r="C1140" s="3" t="s">
        <v>1139</v>
      </c>
      <c r="D1140" s="3" t="s">
        <v>5248</v>
      </c>
      <c r="E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 s="22">
        <f t="shared" si="69"/>
        <v>42483.611354166664</v>
      </c>
      <c r="L1140">
        <v>1483307131</v>
      </c>
      <c r="M1140" s="22">
        <f t="shared" si="70"/>
        <v>42453.611354166664</v>
      </c>
      <c r="N1140" s="22" t="s">
        <v>9220</v>
      </c>
      <c r="O1140" s="24">
        <f t="shared" si="71"/>
        <v>2016</v>
      </c>
      <c r="P1140" t="b">
        <v>0</v>
      </c>
      <c r="Q1140">
        <v>4</v>
      </c>
      <c r="R1140" t="b">
        <v>0</v>
      </c>
      <c r="S1140" t="s">
        <v>8283</v>
      </c>
      <c r="T1140" s="7">
        <f>F1140/Q1140</f>
        <v>31.25</v>
      </c>
      <c r="U1140" t="s">
        <v>8331</v>
      </c>
      <c r="V1140" t="s">
        <v>8333</v>
      </c>
    </row>
    <row r="1141" spans="1:22" ht="43.2">
      <c r="A1141" s="5">
        <f t="shared" si="68"/>
        <v>6.2500000000000001E-4</v>
      </c>
      <c r="B1141">
        <v>1139</v>
      </c>
      <c r="C1141" s="3" t="s">
        <v>1140</v>
      </c>
      <c r="D1141" s="3" t="s">
        <v>5249</v>
      </c>
      <c r="E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 s="22">
        <f t="shared" si="69"/>
        <v>42756.698275462964</v>
      </c>
      <c r="L1141">
        <v>1417508426</v>
      </c>
      <c r="M1141" s="22">
        <f t="shared" si="70"/>
        <v>42736.698275462964</v>
      </c>
      <c r="N1141" s="22" t="s">
        <v>9221</v>
      </c>
      <c r="O1141" s="24">
        <f t="shared" si="71"/>
        <v>2017</v>
      </c>
      <c r="P1141" t="b">
        <v>0</v>
      </c>
      <c r="Q1141">
        <v>1</v>
      </c>
      <c r="R1141" t="b">
        <v>0</v>
      </c>
      <c r="S1141" t="s">
        <v>8283</v>
      </c>
      <c r="T1141" s="7">
        <f>F1141/Q1141</f>
        <v>5</v>
      </c>
      <c r="U1141" t="s">
        <v>8331</v>
      </c>
      <c r="V1141" t="s">
        <v>8333</v>
      </c>
    </row>
    <row r="1142" spans="1:22" ht="43.2">
      <c r="A1142" s="5">
        <f t="shared" si="68"/>
        <v>0</v>
      </c>
      <c r="B1142">
        <v>1140</v>
      </c>
      <c r="C1142" s="3" t="s">
        <v>1141</v>
      </c>
      <c r="D1142" s="3" t="s">
        <v>5250</v>
      </c>
      <c r="E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 s="22">
        <f t="shared" si="69"/>
        <v>42005.139189814814</v>
      </c>
      <c r="L1142">
        <v>1436267121</v>
      </c>
      <c r="M1142" s="22">
        <f t="shared" si="70"/>
        <v>41975.139189814814</v>
      </c>
      <c r="N1142" s="22" t="s">
        <v>8858</v>
      </c>
      <c r="O1142" s="24">
        <f t="shared" si="71"/>
        <v>2014</v>
      </c>
      <c r="P1142" t="b">
        <v>0</v>
      </c>
      <c r="Q1142">
        <v>0</v>
      </c>
      <c r="R1142" t="b">
        <v>0</v>
      </c>
      <c r="S1142" t="s">
        <v>8283</v>
      </c>
      <c r="T1142" s="7" t="e">
        <f>F1142/Q1142</f>
        <v>#DIV/0!</v>
      </c>
      <c r="U1142" t="s">
        <v>8331</v>
      </c>
      <c r="V1142" t="s">
        <v>8333</v>
      </c>
    </row>
    <row r="1143" spans="1:22">
      <c r="A1143" s="5">
        <f t="shared" si="68"/>
        <v>0</v>
      </c>
      <c r="B1143">
        <v>1141</v>
      </c>
      <c r="C1143" s="3" t="s">
        <v>1142</v>
      </c>
      <c r="D1143" s="3" t="s">
        <v>5251</v>
      </c>
      <c r="E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 s="22">
        <f t="shared" si="69"/>
        <v>42222.253715277773</v>
      </c>
      <c r="L1143">
        <v>1433868450</v>
      </c>
      <c r="M1143" s="22">
        <f t="shared" si="70"/>
        <v>42192.253715277773</v>
      </c>
      <c r="N1143" s="22" t="s">
        <v>8827</v>
      </c>
      <c r="O1143" s="24">
        <f t="shared" si="71"/>
        <v>2015</v>
      </c>
      <c r="P1143" t="b">
        <v>0</v>
      </c>
      <c r="Q1143">
        <v>0</v>
      </c>
      <c r="R1143" t="b">
        <v>0</v>
      </c>
      <c r="S1143" t="s">
        <v>8283</v>
      </c>
      <c r="T1143" s="7" t="e">
        <f>F1143/Q1143</f>
        <v>#DIV/0!</v>
      </c>
      <c r="U1143" t="s">
        <v>8331</v>
      </c>
      <c r="V1143" t="s">
        <v>8333</v>
      </c>
    </row>
    <row r="1144" spans="1:22" ht="43.2">
      <c r="A1144" s="5">
        <f t="shared" si="68"/>
        <v>0</v>
      </c>
      <c r="B1144">
        <v>1142</v>
      </c>
      <c r="C1144" s="3" t="s">
        <v>1143</v>
      </c>
      <c r="D1144" s="3" t="s">
        <v>5252</v>
      </c>
      <c r="E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 s="22">
        <f t="shared" si="69"/>
        <v>42194.491319444445</v>
      </c>
      <c r="L1144">
        <v>1421539727</v>
      </c>
      <c r="M1144" s="22">
        <f t="shared" si="70"/>
        <v>42164.491319444445</v>
      </c>
      <c r="N1144" s="22" t="s">
        <v>8575</v>
      </c>
      <c r="O1144" s="24">
        <f t="shared" si="71"/>
        <v>2015</v>
      </c>
      <c r="P1144" t="b">
        <v>0</v>
      </c>
      <c r="Q1144">
        <v>0</v>
      </c>
      <c r="R1144" t="b">
        <v>0</v>
      </c>
      <c r="S1144" t="s">
        <v>8283</v>
      </c>
      <c r="T1144" s="7" t="e">
        <f>F1144/Q1144</f>
        <v>#DIV/0!</v>
      </c>
      <c r="U1144" t="s">
        <v>8331</v>
      </c>
      <c r="V1144" t="s">
        <v>8333</v>
      </c>
    </row>
    <row r="1145" spans="1:22" ht="43.2">
      <c r="A1145" s="5">
        <f t="shared" si="68"/>
        <v>4.1333333333333335E-3</v>
      </c>
      <c r="B1145">
        <v>1143</v>
      </c>
      <c r="C1145" s="3" t="s">
        <v>1144</v>
      </c>
      <c r="D1145" s="3" t="s">
        <v>5253</v>
      </c>
      <c r="E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 s="22">
        <f t="shared" si="69"/>
        <v>42051.797766203701</v>
      </c>
      <c r="L1145">
        <v>1447735126</v>
      </c>
      <c r="M1145" s="22">
        <f t="shared" si="70"/>
        <v>42021.797766203701</v>
      </c>
      <c r="N1145" s="22" t="s">
        <v>8855</v>
      </c>
      <c r="O1145" s="24">
        <f t="shared" si="71"/>
        <v>2015</v>
      </c>
      <c r="P1145" t="b">
        <v>0</v>
      </c>
      <c r="Q1145">
        <v>8</v>
      </c>
      <c r="R1145" t="b">
        <v>0</v>
      </c>
      <c r="S1145" t="s">
        <v>8283</v>
      </c>
      <c r="T1145" s="7">
        <f>F1145/Q1145</f>
        <v>23.25</v>
      </c>
      <c r="U1145" t="s">
        <v>8331</v>
      </c>
      <c r="V1145" t="s">
        <v>8333</v>
      </c>
    </row>
    <row r="1146" spans="1:22" ht="43.2">
      <c r="A1146" s="5">
        <f t="shared" si="68"/>
        <v>0</v>
      </c>
      <c r="B1146">
        <v>1144</v>
      </c>
      <c r="C1146" s="3" t="s">
        <v>1145</v>
      </c>
      <c r="D1146" s="3" t="s">
        <v>5254</v>
      </c>
      <c r="E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 s="22">
        <f t="shared" si="69"/>
        <v>42354.985254629624</v>
      </c>
      <c r="L1146">
        <v>1427689320</v>
      </c>
      <c r="M1146" s="22">
        <f t="shared" si="70"/>
        <v>42324.985254629624</v>
      </c>
      <c r="N1146" s="22" t="s">
        <v>8396</v>
      </c>
      <c r="O1146" s="24">
        <f t="shared" si="71"/>
        <v>2015</v>
      </c>
      <c r="P1146" t="b">
        <v>0</v>
      </c>
      <c r="Q1146">
        <v>0</v>
      </c>
      <c r="R1146" t="b">
        <v>0</v>
      </c>
      <c r="S1146" t="s">
        <v>8284</v>
      </c>
      <c r="T1146" s="7" t="e">
        <f>F1146/Q1146</f>
        <v>#DIV/0!</v>
      </c>
      <c r="U1146" t="s">
        <v>8334</v>
      </c>
      <c r="V1146" t="s">
        <v>8335</v>
      </c>
    </row>
    <row r="1147" spans="1:22" ht="43.2">
      <c r="A1147" s="5">
        <f t="shared" si="68"/>
        <v>1.25E-3</v>
      </c>
      <c r="B1147">
        <v>1145</v>
      </c>
      <c r="C1147" s="3" t="s">
        <v>1146</v>
      </c>
      <c r="D1147" s="3" t="s">
        <v>5255</v>
      </c>
      <c r="E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 s="22">
        <f t="shared" si="69"/>
        <v>42122.973611111105</v>
      </c>
      <c r="L1147">
        <v>1407088592</v>
      </c>
      <c r="M1147" s="22">
        <f t="shared" si="70"/>
        <v>42092.973611111105</v>
      </c>
      <c r="N1147" s="22" t="s">
        <v>9222</v>
      </c>
      <c r="O1147" s="24">
        <f t="shared" si="71"/>
        <v>2015</v>
      </c>
      <c r="P1147" t="b">
        <v>0</v>
      </c>
      <c r="Q1147">
        <v>1</v>
      </c>
      <c r="R1147" t="b">
        <v>0</v>
      </c>
      <c r="S1147" t="s">
        <v>8284</v>
      </c>
      <c r="T1147" s="7">
        <f>F1147/Q1147</f>
        <v>100</v>
      </c>
      <c r="U1147" t="s">
        <v>8334</v>
      </c>
      <c r="V1147" t="s">
        <v>8335</v>
      </c>
    </row>
    <row r="1148" spans="1:22" ht="43.2">
      <c r="A1148" s="5">
        <f t="shared" si="68"/>
        <v>8.8333333333333333E-2</v>
      </c>
      <c r="B1148">
        <v>1146</v>
      </c>
      <c r="C1148" s="3" t="s">
        <v>1147</v>
      </c>
      <c r="D1148" s="3" t="s">
        <v>5256</v>
      </c>
      <c r="E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 s="22">
        <f t="shared" si="69"/>
        <v>41914.539259259254</v>
      </c>
      <c r="L1148">
        <v>1395787973</v>
      </c>
      <c r="M1148" s="22">
        <f t="shared" si="70"/>
        <v>41854.539259259254</v>
      </c>
      <c r="N1148" s="22" t="s">
        <v>9223</v>
      </c>
      <c r="O1148" s="24">
        <f t="shared" si="71"/>
        <v>2014</v>
      </c>
      <c r="P1148" t="b">
        <v>0</v>
      </c>
      <c r="Q1148">
        <v>12</v>
      </c>
      <c r="R1148" t="b">
        <v>0</v>
      </c>
      <c r="S1148" t="s">
        <v>8284</v>
      </c>
      <c r="T1148" s="7">
        <f>F1148/Q1148</f>
        <v>44.166666666666664</v>
      </c>
      <c r="U1148" t="s">
        <v>8334</v>
      </c>
      <c r="V1148" t="s">
        <v>8335</v>
      </c>
    </row>
    <row r="1149" spans="1:22" ht="43.2">
      <c r="A1149" s="5">
        <f t="shared" si="68"/>
        <v>0</v>
      </c>
      <c r="B1149">
        <v>1147</v>
      </c>
      <c r="C1149" s="3" t="s">
        <v>1148</v>
      </c>
      <c r="D1149" s="3" t="s">
        <v>5257</v>
      </c>
      <c r="E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 s="22">
        <f t="shared" si="69"/>
        <v>41761.745057870365</v>
      </c>
      <c r="L1149">
        <v>1408576783</v>
      </c>
      <c r="M1149" s="22">
        <f t="shared" si="70"/>
        <v>41723.745057870365</v>
      </c>
      <c r="N1149" s="22" t="s">
        <v>9197</v>
      </c>
      <c r="O1149" s="24">
        <f t="shared" si="71"/>
        <v>2014</v>
      </c>
      <c r="P1149" t="b">
        <v>0</v>
      </c>
      <c r="Q1149">
        <v>0</v>
      </c>
      <c r="R1149" t="b">
        <v>0</v>
      </c>
      <c r="S1149" t="s">
        <v>8284</v>
      </c>
      <c r="T1149" s="7" t="e">
        <f>F1149/Q1149</f>
        <v>#DIV/0!</v>
      </c>
      <c r="U1149" t="s">
        <v>8334</v>
      </c>
      <c r="V1149" t="s">
        <v>8335</v>
      </c>
    </row>
    <row r="1150" spans="1:22" ht="28.8">
      <c r="A1150" s="5">
        <f t="shared" si="68"/>
        <v>4.8666666666666667E-3</v>
      </c>
      <c r="B1150">
        <v>1148</v>
      </c>
      <c r="C1150" s="3" t="s">
        <v>1149</v>
      </c>
      <c r="D1150" s="3" t="s">
        <v>5258</v>
      </c>
      <c r="E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 s="22">
        <f t="shared" si="69"/>
        <v>41931.763692129629</v>
      </c>
      <c r="L1150">
        <v>1477973181</v>
      </c>
      <c r="M1150" s="22">
        <f t="shared" si="70"/>
        <v>41871.763692129629</v>
      </c>
      <c r="N1150" s="22" t="s">
        <v>9224</v>
      </c>
      <c r="O1150" s="24">
        <f t="shared" si="71"/>
        <v>2014</v>
      </c>
      <c r="P1150" t="b">
        <v>0</v>
      </c>
      <c r="Q1150">
        <v>3</v>
      </c>
      <c r="R1150" t="b">
        <v>0</v>
      </c>
      <c r="S1150" t="s">
        <v>8284</v>
      </c>
      <c r="T1150" s="7">
        <f>F1150/Q1150</f>
        <v>24.333333333333332</v>
      </c>
      <c r="U1150" t="s">
        <v>8334</v>
      </c>
      <c r="V1150" t="s">
        <v>8335</v>
      </c>
    </row>
    <row r="1151" spans="1:22" ht="28.8">
      <c r="A1151" s="5">
        <f t="shared" si="68"/>
        <v>1.5E-3</v>
      </c>
      <c r="B1151">
        <v>1149</v>
      </c>
      <c r="C1151" s="3" t="s">
        <v>1150</v>
      </c>
      <c r="D1151" s="3" t="s">
        <v>5259</v>
      </c>
      <c r="E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 s="22">
        <f t="shared" si="69"/>
        <v>42705.00440972222</v>
      </c>
      <c r="L1151">
        <v>1463504566</v>
      </c>
      <c r="M1151" s="22">
        <f t="shared" si="70"/>
        <v>42674.962743055548</v>
      </c>
      <c r="N1151" s="22" t="s">
        <v>9225</v>
      </c>
      <c r="O1151" s="24">
        <f t="shared" si="71"/>
        <v>2016</v>
      </c>
      <c r="P1151" t="b">
        <v>0</v>
      </c>
      <c r="Q1151">
        <v>2</v>
      </c>
      <c r="R1151" t="b">
        <v>0</v>
      </c>
      <c r="S1151" t="s">
        <v>8284</v>
      </c>
      <c r="T1151" s="7">
        <f>F1151/Q1151</f>
        <v>37.5</v>
      </c>
      <c r="U1151" t="s">
        <v>8334</v>
      </c>
      <c r="V1151" t="s">
        <v>8335</v>
      </c>
    </row>
    <row r="1152" spans="1:22" ht="28.8">
      <c r="A1152" s="5">
        <f t="shared" si="68"/>
        <v>0.1008</v>
      </c>
      <c r="B1152">
        <v>1150</v>
      </c>
      <c r="C1152" s="3" t="s">
        <v>1151</v>
      </c>
      <c r="D1152" s="3" t="s">
        <v>5260</v>
      </c>
      <c r="E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 s="22">
        <f t="shared" si="69"/>
        <v>42537.501921296294</v>
      </c>
      <c r="L1152">
        <v>1447109675</v>
      </c>
      <c r="M1152" s="22">
        <f t="shared" si="70"/>
        <v>42507.501921296294</v>
      </c>
      <c r="N1152" s="22" t="s">
        <v>8669</v>
      </c>
      <c r="O1152" s="24">
        <f t="shared" si="71"/>
        <v>2016</v>
      </c>
      <c r="P1152" t="b">
        <v>0</v>
      </c>
      <c r="Q1152">
        <v>6</v>
      </c>
      <c r="R1152" t="b">
        <v>0</v>
      </c>
      <c r="S1152" t="s">
        <v>8284</v>
      </c>
      <c r="T1152" s="7">
        <f>F1152/Q1152</f>
        <v>42</v>
      </c>
      <c r="U1152" t="s">
        <v>8334</v>
      </c>
      <c r="V1152" t="s">
        <v>8335</v>
      </c>
    </row>
    <row r="1153" spans="1:22" ht="57.6">
      <c r="A1153" s="5">
        <f t="shared" si="68"/>
        <v>0</v>
      </c>
      <c r="B1153">
        <v>1151</v>
      </c>
      <c r="C1153" s="3" t="s">
        <v>1152</v>
      </c>
      <c r="D1153" s="3" t="s">
        <v>5261</v>
      </c>
      <c r="E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 s="22">
        <f t="shared" si="69"/>
        <v>42377.74623842592</v>
      </c>
      <c r="L1153">
        <v>1439000863</v>
      </c>
      <c r="M1153" s="22">
        <f t="shared" si="70"/>
        <v>42317.74623842592</v>
      </c>
      <c r="N1153" s="22" t="s">
        <v>8394</v>
      </c>
      <c r="O1153" s="24">
        <f t="shared" si="71"/>
        <v>2015</v>
      </c>
      <c r="P1153" t="b">
        <v>0</v>
      </c>
      <c r="Q1153">
        <v>0</v>
      </c>
      <c r="R1153" t="b">
        <v>0</v>
      </c>
      <c r="S1153" t="s">
        <v>8284</v>
      </c>
      <c r="T1153" s="7" t="e">
        <f>F1153/Q1153</f>
        <v>#DIV/0!</v>
      </c>
      <c r="U1153" t="s">
        <v>8334</v>
      </c>
      <c r="V1153" t="s">
        <v>8335</v>
      </c>
    </row>
    <row r="1154" spans="1:22">
      <c r="A1154" s="5">
        <f t="shared" si="68"/>
        <v>5.6937500000000002E-2</v>
      </c>
      <c r="B1154">
        <v>1152</v>
      </c>
      <c r="C1154" s="3" t="s">
        <v>1153</v>
      </c>
      <c r="D1154" s="3" t="s">
        <v>5262</v>
      </c>
      <c r="E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 s="22">
        <f t="shared" si="69"/>
        <v>42253.894247685188</v>
      </c>
      <c r="L1154">
        <v>1429117312</v>
      </c>
      <c r="M1154" s="22">
        <f t="shared" si="70"/>
        <v>42223.894247685188</v>
      </c>
      <c r="N1154" s="22" t="s">
        <v>8820</v>
      </c>
      <c r="O1154" s="24">
        <f t="shared" si="71"/>
        <v>2015</v>
      </c>
      <c r="P1154" t="b">
        <v>0</v>
      </c>
      <c r="Q1154">
        <v>15</v>
      </c>
      <c r="R1154" t="b">
        <v>0</v>
      </c>
      <c r="S1154" t="s">
        <v>8284</v>
      </c>
      <c r="T1154" s="7">
        <f>F1154/Q1154</f>
        <v>60.733333333333334</v>
      </c>
      <c r="U1154" t="s">
        <v>8334</v>
      </c>
      <c r="V1154" t="s">
        <v>8335</v>
      </c>
    </row>
    <row r="1155" spans="1:22" ht="28.8">
      <c r="A1155" s="5">
        <f t="shared" ref="A1155:A1218" si="72">F1155/E1155</f>
        <v>6.2500000000000003E-3</v>
      </c>
      <c r="B1155">
        <v>1153</v>
      </c>
      <c r="C1155" s="3" t="s">
        <v>1154</v>
      </c>
      <c r="D1155" s="3" t="s">
        <v>5263</v>
      </c>
      <c r="E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 s="22">
        <f t="shared" ref="K1155:K1218" si="73">(J1154/86400)+25569+(-5/24)</f>
        <v>42139.501296296294</v>
      </c>
      <c r="L1155">
        <v>1432055305</v>
      </c>
      <c r="M1155" s="22">
        <f t="shared" ref="M1155:M1218" si="74">(L1154/86400)+25569+(-5/24)</f>
        <v>42109.501296296294</v>
      </c>
      <c r="N1155" s="22" t="s">
        <v>8506</v>
      </c>
      <c r="O1155" s="24">
        <f t="shared" si="71"/>
        <v>2015</v>
      </c>
      <c r="P1155" t="b">
        <v>0</v>
      </c>
      <c r="Q1155">
        <v>1</v>
      </c>
      <c r="R1155" t="b">
        <v>0</v>
      </c>
      <c r="S1155" t="s">
        <v>8284</v>
      </c>
      <c r="T1155" s="7">
        <f>F1155/Q1155</f>
        <v>50</v>
      </c>
      <c r="U1155" t="s">
        <v>8334</v>
      </c>
      <c r="V1155" t="s">
        <v>8335</v>
      </c>
    </row>
    <row r="1156" spans="1:22" ht="43.2">
      <c r="A1156" s="5">
        <f t="shared" si="72"/>
        <v>6.5000000000000002E-2</v>
      </c>
      <c r="B1156">
        <v>1154</v>
      </c>
      <c r="C1156" s="3" t="s">
        <v>1155</v>
      </c>
      <c r="D1156" s="3" t="s">
        <v>5264</v>
      </c>
      <c r="E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 s="22">
        <f t="shared" si="73"/>
        <v>42173.505844907406</v>
      </c>
      <c r="L1156">
        <v>1438915006</v>
      </c>
      <c r="M1156" s="22">
        <f t="shared" si="74"/>
        <v>42143.505844907406</v>
      </c>
      <c r="N1156" s="22" t="s">
        <v>8880</v>
      </c>
      <c r="O1156" s="24">
        <f t="shared" ref="O1156:O1219" si="75">YEAR(N1156)</f>
        <v>2015</v>
      </c>
      <c r="P1156" t="b">
        <v>0</v>
      </c>
      <c r="Q1156">
        <v>3</v>
      </c>
      <c r="R1156" t="b">
        <v>0</v>
      </c>
      <c r="S1156" t="s">
        <v>8284</v>
      </c>
      <c r="T1156" s="7">
        <f>F1156/Q1156</f>
        <v>108.33333333333333</v>
      </c>
      <c r="U1156" t="s">
        <v>8334</v>
      </c>
      <c r="V1156" t="s">
        <v>8335</v>
      </c>
    </row>
    <row r="1157" spans="1:22" ht="43.2">
      <c r="A1157" s="5">
        <f t="shared" si="72"/>
        <v>7.5199999999999998E-3</v>
      </c>
      <c r="B1157">
        <v>1155</v>
      </c>
      <c r="C1157" s="3" t="s">
        <v>1156</v>
      </c>
      <c r="D1157" s="3" t="s">
        <v>5265</v>
      </c>
      <c r="E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 s="22">
        <f t="shared" si="73"/>
        <v>42252.900532407402</v>
      </c>
      <c r="L1157">
        <v>1405448408</v>
      </c>
      <c r="M1157" s="22">
        <f t="shared" si="74"/>
        <v>42222.900532407402</v>
      </c>
      <c r="N1157" s="22" t="s">
        <v>9226</v>
      </c>
      <c r="O1157" s="24">
        <f t="shared" si="75"/>
        <v>2015</v>
      </c>
      <c r="P1157" t="b">
        <v>0</v>
      </c>
      <c r="Q1157">
        <v>8</v>
      </c>
      <c r="R1157" t="b">
        <v>0</v>
      </c>
      <c r="S1157" t="s">
        <v>8284</v>
      </c>
      <c r="T1157" s="7">
        <f>F1157/Q1157</f>
        <v>23.5</v>
      </c>
      <c r="U1157" t="s">
        <v>8334</v>
      </c>
      <c r="V1157" t="s">
        <v>8335</v>
      </c>
    </row>
    <row r="1158" spans="1:22" ht="43.2">
      <c r="A1158" s="5">
        <f t="shared" si="72"/>
        <v>0</v>
      </c>
      <c r="B1158">
        <v>1156</v>
      </c>
      <c r="C1158" s="3" t="s">
        <v>1157</v>
      </c>
      <c r="D1158" s="3" t="s">
        <v>5266</v>
      </c>
      <c r="E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 s="22">
        <f t="shared" si="73"/>
        <v>41865.555648148147</v>
      </c>
      <c r="L1158">
        <v>1422150162</v>
      </c>
      <c r="M1158" s="22">
        <f t="shared" si="74"/>
        <v>41835.555648148147</v>
      </c>
      <c r="N1158" s="22" t="s">
        <v>8431</v>
      </c>
      <c r="O1158" s="24">
        <f t="shared" si="75"/>
        <v>2014</v>
      </c>
      <c r="P1158" t="b">
        <v>0</v>
      </c>
      <c r="Q1158">
        <v>0</v>
      </c>
      <c r="R1158" t="b">
        <v>0</v>
      </c>
      <c r="S1158" t="s">
        <v>8284</v>
      </c>
      <c r="T1158" s="7" t="e">
        <f>F1158/Q1158</f>
        <v>#DIV/0!</v>
      </c>
      <c r="U1158" t="s">
        <v>8334</v>
      </c>
      <c r="V1158" t="s">
        <v>8335</v>
      </c>
    </row>
    <row r="1159" spans="1:22" ht="43.2">
      <c r="A1159" s="5">
        <f t="shared" si="72"/>
        <v>1.5100000000000001E-2</v>
      </c>
      <c r="B1159">
        <v>1157</v>
      </c>
      <c r="C1159" s="3" t="s">
        <v>1158</v>
      </c>
      <c r="D1159" s="3" t="s">
        <v>5267</v>
      </c>
      <c r="E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 s="22">
        <f t="shared" si="73"/>
        <v>42058.862986111104</v>
      </c>
      <c r="L1159">
        <v>1412607880</v>
      </c>
      <c r="M1159" s="22">
        <f t="shared" si="74"/>
        <v>42028.862986111104</v>
      </c>
      <c r="N1159" s="22" t="s">
        <v>9227</v>
      </c>
      <c r="O1159" s="24">
        <f t="shared" si="75"/>
        <v>2015</v>
      </c>
      <c r="P1159" t="b">
        <v>0</v>
      </c>
      <c r="Q1159">
        <v>3</v>
      </c>
      <c r="R1159" t="b">
        <v>0</v>
      </c>
      <c r="S1159" t="s">
        <v>8284</v>
      </c>
      <c r="T1159" s="7">
        <f>F1159/Q1159</f>
        <v>50.333333333333336</v>
      </c>
      <c r="U1159" t="s">
        <v>8334</v>
      </c>
      <c r="V1159" t="s">
        <v>8335</v>
      </c>
    </row>
    <row r="1160" spans="1:22" ht="43.2">
      <c r="A1160" s="5">
        <f t="shared" si="72"/>
        <v>4.6666666666666671E-3</v>
      </c>
      <c r="B1160">
        <v>1158</v>
      </c>
      <c r="C1160" s="3" t="s">
        <v>1159</v>
      </c>
      <c r="D1160" s="3" t="s">
        <v>5268</v>
      </c>
      <c r="E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 s="22">
        <f t="shared" si="73"/>
        <v>41978.46157407407</v>
      </c>
      <c r="L1160">
        <v>1415499128</v>
      </c>
      <c r="M1160" s="22">
        <f t="shared" si="74"/>
        <v>41918.419907407406</v>
      </c>
      <c r="N1160" s="22" t="s">
        <v>9172</v>
      </c>
      <c r="O1160" s="24">
        <f t="shared" si="75"/>
        <v>2014</v>
      </c>
      <c r="P1160" t="b">
        <v>0</v>
      </c>
      <c r="Q1160">
        <v>3</v>
      </c>
      <c r="R1160" t="b">
        <v>0</v>
      </c>
      <c r="S1160" t="s">
        <v>8284</v>
      </c>
      <c r="T1160" s="7">
        <f>F1160/Q1160</f>
        <v>11.666666666666666</v>
      </c>
      <c r="U1160" t="s">
        <v>8334</v>
      </c>
      <c r="V1160" t="s">
        <v>8335</v>
      </c>
    </row>
    <row r="1161" spans="1:22" ht="43.2">
      <c r="A1161" s="5">
        <f t="shared" si="72"/>
        <v>0</v>
      </c>
      <c r="B1161">
        <v>1159</v>
      </c>
      <c r="C1161" s="3" t="s">
        <v>1160</v>
      </c>
      <c r="D1161" s="3" t="s">
        <v>5269</v>
      </c>
      <c r="E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 s="22">
        <f t="shared" si="73"/>
        <v>41981.883425925924</v>
      </c>
      <c r="L1161">
        <v>1433006765</v>
      </c>
      <c r="M1161" s="22">
        <f t="shared" si="74"/>
        <v>41951.883425925924</v>
      </c>
      <c r="N1161" s="22" t="s">
        <v>9228</v>
      </c>
      <c r="O1161" s="24">
        <f t="shared" si="75"/>
        <v>2014</v>
      </c>
      <c r="P1161" t="b">
        <v>0</v>
      </c>
      <c r="Q1161">
        <v>0</v>
      </c>
      <c r="R1161" t="b">
        <v>0</v>
      </c>
      <c r="S1161" t="s">
        <v>8284</v>
      </c>
      <c r="T1161" s="7" t="e">
        <f>F1161/Q1161</f>
        <v>#DIV/0!</v>
      </c>
      <c r="U1161" t="s">
        <v>8334</v>
      </c>
      <c r="V1161" t="s">
        <v>8335</v>
      </c>
    </row>
    <row r="1162" spans="1:22" ht="43.2">
      <c r="A1162" s="5">
        <f t="shared" si="72"/>
        <v>3.85E-2</v>
      </c>
      <c r="B1162">
        <v>1160</v>
      </c>
      <c r="C1162" s="3" t="s">
        <v>1161</v>
      </c>
      <c r="D1162" s="3" t="s">
        <v>5270</v>
      </c>
      <c r="E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 s="22">
        <f t="shared" si="73"/>
        <v>42185.447916666664</v>
      </c>
      <c r="L1162">
        <v>1424922186</v>
      </c>
      <c r="M1162" s="22">
        <f t="shared" si="74"/>
        <v>42154.518113425926</v>
      </c>
      <c r="N1162" s="22" t="s">
        <v>9229</v>
      </c>
      <c r="O1162" s="24">
        <f t="shared" si="75"/>
        <v>2015</v>
      </c>
      <c r="P1162" t="b">
        <v>0</v>
      </c>
      <c r="Q1162">
        <v>19</v>
      </c>
      <c r="R1162" t="b">
        <v>0</v>
      </c>
      <c r="S1162" t="s">
        <v>8284</v>
      </c>
      <c r="T1162" s="7">
        <f>F1162/Q1162</f>
        <v>60.789473684210527</v>
      </c>
      <c r="U1162" t="s">
        <v>8334</v>
      </c>
      <c r="V1162" t="s">
        <v>8335</v>
      </c>
    </row>
    <row r="1163" spans="1:22" ht="43.2">
      <c r="A1163" s="5">
        <f t="shared" si="72"/>
        <v>0</v>
      </c>
      <c r="B1163">
        <v>1161</v>
      </c>
      <c r="C1163" s="3" t="s">
        <v>1162</v>
      </c>
      <c r="D1163" s="3" t="s">
        <v>5271</v>
      </c>
      <c r="E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 s="22">
        <f t="shared" si="73"/>
        <v>42090.904930555553</v>
      </c>
      <c r="L1163">
        <v>1430233589</v>
      </c>
      <c r="M1163" s="22">
        <f t="shared" si="74"/>
        <v>42060.946597222217</v>
      </c>
      <c r="N1163" s="22" t="s">
        <v>9123</v>
      </c>
      <c r="O1163" s="24">
        <f t="shared" si="75"/>
        <v>2015</v>
      </c>
      <c r="P1163" t="b">
        <v>0</v>
      </c>
      <c r="Q1163">
        <v>0</v>
      </c>
      <c r="R1163" t="b">
        <v>0</v>
      </c>
      <c r="S1163" t="s">
        <v>8284</v>
      </c>
      <c r="T1163" s="7" t="e">
        <f>F1163/Q1163</f>
        <v>#DIV/0!</v>
      </c>
      <c r="U1163" t="s">
        <v>8334</v>
      </c>
      <c r="V1163" t="s">
        <v>8335</v>
      </c>
    </row>
    <row r="1164" spans="1:22" ht="57.6">
      <c r="A1164" s="5">
        <f t="shared" si="72"/>
        <v>5.8333333333333338E-4</v>
      </c>
      <c r="B1164">
        <v>1162</v>
      </c>
      <c r="C1164" s="3" t="s">
        <v>1163</v>
      </c>
      <c r="D1164" s="3" t="s">
        <v>5272</v>
      </c>
      <c r="E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 s="22">
        <f t="shared" si="73"/>
        <v>42143.421168981477</v>
      </c>
      <c r="L1164">
        <v>1408983864</v>
      </c>
      <c r="M1164" s="22">
        <f t="shared" si="74"/>
        <v>42122.421168981477</v>
      </c>
      <c r="N1164" s="22" t="s">
        <v>9199</v>
      </c>
      <c r="O1164" s="24">
        <f t="shared" si="75"/>
        <v>2015</v>
      </c>
      <c r="P1164" t="b">
        <v>0</v>
      </c>
      <c r="Q1164">
        <v>2</v>
      </c>
      <c r="R1164" t="b">
        <v>0</v>
      </c>
      <c r="S1164" t="s">
        <v>8284</v>
      </c>
      <c r="T1164" s="7">
        <f>F1164/Q1164</f>
        <v>17.5</v>
      </c>
      <c r="U1164" t="s">
        <v>8334</v>
      </c>
      <c r="V1164" t="s">
        <v>8335</v>
      </c>
    </row>
    <row r="1165" spans="1:22" ht="43.2">
      <c r="A1165" s="5">
        <f t="shared" si="72"/>
        <v>0</v>
      </c>
      <c r="B1165">
        <v>1163</v>
      </c>
      <c r="C1165" s="3" t="s">
        <v>1164</v>
      </c>
      <c r="D1165" s="3" t="s">
        <v>5273</v>
      </c>
      <c r="E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 s="22">
        <f t="shared" si="73"/>
        <v>41907.475277777776</v>
      </c>
      <c r="L1165">
        <v>1405012920</v>
      </c>
      <c r="M1165" s="22">
        <f t="shared" si="74"/>
        <v>41876.475277777776</v>
      </c>
      <c r="N1165" s="22" t="s">
        <v>9230</v>
      </c>
      <c r="O1165" s="24">
        <f t="shared" si="75"/>
        <v>2014</v>
      </c>
      <c r="P1165" t="b">
        <v>0</v>
      </c>
      <c r="Q1165">
        <v>0</v>
      </c>
      <c r="R1165" t="b">
        <v>0</v>
      </c>
      <c r="S1165" t="s">
        <v>8284</v>
      </c>
      <c r="T1165" s="7" t="e">
        <f>F1165/Q1165</f>
        <v>#DIV/0!</v>
      </c>
      <c r="U1165" t="s">
        <v>8334</v>
      </c>
      <c r="V1165" t="s">
        <v>8335</v>
      </c>
    </row>
    <row r="1166" spans="1:22" ht="57.6">
      <c r="A1166" s="5">
        <f t="shared" si="72"/>
        <v>0</v>
      </c>
      <c r="B1166">
        <v>1164</v>
      </c>
      <c r="C1166" s="3" t="s">
        <v>1165</v>
      </c>
      <c r="D1166" s="3" t="s">
        <v>5274</v>
      </c>
      <c r="E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 s="22">
        <f t="shared" si="73"/>
        <v>41860.515277777777</v>
      </c>
      <c r="L1166">
        <v>1463678582</v>
      </c>
      <c r="M1166" s="22">
        <f t="shared" si="74"/>
        <v>41830.515277777777</v>
      </c>
      <c r="N1166" s="22" t="s">
        <v>8817</v>
      </c>
      <c r="O1166" s="24">
        <f t="shared" si="75"/>
        <v>2014</v>
      </c>
      <c r="P1166" t="b">
        <v>0</v>
      </c>
      <c r="Q1166">
        <v>0</v>
      </c>
      <c r="R1166" t="b">
        <v>0</v>
      </c>
      <c r="S1166" t="s">
        <v>8284</v>
      </c>
      <c r="T1166" s="7" t="e">
        <f>F1166/Q1166</f>
        <v>#DIV/0!</v>
      </c>
      <c r="U1166" t="s">
        <v>8334</v>
      </c>
      <c r="V1166" t="s">
        <v>8335</v>
      </c>
    </row>
    <row r="1167" spans="1:22" ht="43.2">
      <c r="A1167" s="5">
        <f t="shared" si="72"/>
        <v>0.20705000000000001</v>
      </c>
      <c r="B1167">
        <v>1165</v>
      </c>
      <c r="C1167" s="3" t="s">
        <v>1166</v>
      </c>
      <c r="D1167" s="3" t="s">
        <v>5275</v>
      </c>
      <c r="E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 s="22">
        <f t="shared" si="73"/>
        <v>42539.51599537037</v>
      </c>
      <c r="L1167">
        <v>1401685730</v>
      </c>
      <c r="M1167" s="22">
        <f t="shared" si="74"/>
        <v>42509.51599537037</v>
      </c>
      <c r="N1167" s="22" t="s">
        <v>9231</v>
      </c>
      <c r="O1167" s="24">
        <f t="shared" si="75"/>
        <v>2016</v>
      </c>
      <c r="P1167" t="b">
        <v>0</v>
      </c>
      <c r="Q1167">
        <v>25</v>
      </c>
      <c r="R1167" t="b">
        <v>0</v>
      </c>
      <c r="S1167" t="s">
        <v>8284</v>
      </c>
      <c r="T1167" s="7">
        <f>F1167/Q1167</f>
        <v>82.82</v>
      </c>
      <c r="U1167" t="s">
        <v>8334</v>
      </c>
      <c r="V1167" t="s">
        <v>8335</v>
      </c>
    </row>
    <row r="1168" spans="1:22" ht="43.2">
      <c r="A1168" s="5">
        <f t="shared" si="72"/>
        <v>0.19139999999999999</v>
      </c>
      <c r="B1168">
        <v>1166</v>
      </c>
      <c r="C1168" s="3" t="s">
        <v>1167</v>
      </c>
      <c r="D1168" s="3" t="s">
        <v>5276</v>
      </c>
      <c r="E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 s="22">
        <f t="shared" si="73"/>
        <v>41826.00613425926</v>
      </c>
      <c r="L1168">
        <v>1432640342</v>
      </c>
      <c r="M1168" s="22">
        <f t="shared" si="74"/>
        <v>41792.00613425926</v>
      </c>
      <c r="N1168" s="22" t="s">
        <v>8523</v>
      </c>
      <c r="O1168" s="24">
        <f t="shared" si="75"/>
        <v>2014</v>
      </c>
      <c r="P1168" t="b">
        <v>0</v>
      </c>
      <c r="Q1168">
        <v>8</v>
      </c>
      <c r="R1168" t="b">
        <v>0</v>
      </c>
      <c r="S1168" t="s">
        <v>8284</v>
      </c>
      <c r="T1168" s="7">
        <f>F1168/Q1168</f>
        <v>358.875</v>
      </c>
      <c r="U1168" t="s">
        <v>8334</v>
      </c>
      <c r="V1168" t="s">
        <v>8335</v>
      </c>
    </row>
    <row r="1169" spans="1:22" ht="43.2">
      <c r="A1169" s="5">
        <f t="shared" si="72"/>
        <v>1.6316666666666667E-2</v>
      </c>
      <c r="B1169">
        <v>1167</v>
      </c>
      <c r="C1169" s="3" t="s">
        <v>1168</v>
      </c>
      <c r="D1169" s="3" t="s">
        <v>5277</v>
      </c>
      <c r="E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 s="22">
        <f t="shared" si="73"/>
        <v>42180.958333333336</v>
      </c>
      <c r="L1169">
        <v>1407865095</v>
      </c>
      <c r="M1169" s="22">
        <f t="shared" si="74"/>
        <v>42150.277106481481</v>
      </c>
      <c r="N1169" s="22" t="s">
        <v>9198</v>
      </c>
      <c r="O1169" s="24">
        <f t="shared" si="75"/>
        <v>2015</v>
      </c>
      <c r="P1169" t="b">
        <v>0</v>
      </c>
      <c r="Q1169">
        <v>16</v>
      </c>
      <c r="R1169" t="b">
        <v>0</v>
      </c>
      <c r="S1169" t="s">
        <v>8284</v>
      </c>
      <c r="T1169" s="7">
        <f>F1169/Q1169</f>
        <v>61.1875</v>
      </c>
      <c r="U1169" t="s">
        <v>8334</v>
      </c>
      <c r="V1169" t="s">
        <v>8335</v>
      </c>
    </row>
    <row r="1170" spans="1:22" ht="43.2">
      <c r="A1170" s="5">
        <f t="shared" si="72"/>
        <v>5.6666666666666664E-2</v>
      </c>
      <c r="B1170">
        <v>1168</v>
      </c>
      <c r="C1170" s="3" t="s">
        <v>1169</v>
      </c>
      <c r="D1170" s="3" t="s">
        <v>5278</v>
      </c>
      <c r="E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 s="22">
        <f t="shared" si="73"/>
        <v>41894.526562499996</v>
      </c>
      <c r="L1170">
        <v>1471915065</v>
      </c>
      <c r="M1170" s="22">
        <f t="shared" si="74"/>
        <v>41863.526562499996</v>
      </c>
      <c r="N1170" s="22" t="s">
        <v>8740</v>
      </c>
      <c r="O1170" s="24">
        <f t="shared" si="75"/>
        <v>2014</v>
      </c>
      <c r="P1170" t="b">
        <v>0</v>
      </c>
      <c r="Q1170">
        <v>3</v>
      </c>
      <c r="R1170" t="b">
        <v>0</v>
      </c>
      <c r="S1170" t="s">
        <v>8284</v>
      </c>
      <c r="T1170" s="7">
        <f>F1170/Q1170</f>
        <v>340</v>
      </c>
      <c r="U1170" t="s">
        <v>8334</v>
      </c>
      <c r="V1170" t="s">
        <v>8335</v>
      </c>
    </row>
    <row r="1171" spans="1:22" ht="43.2">
      <c r="A1171" s="5">
        <f t="shared" si="72"/>
        <v>1.6999999999999999E-3</v>
      </c>
      <c r="B1171">
        <v>1169</v>
      </c>
      <c r="C1171" s="3" t="s">
        <v>1170</v>
      </c>
      <c r="D1171" s="3" t="s">
        <v>5279</v>
      </c>
      <c r="E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 s="22">
        <f t="shared" si="73"/>
        <v>42634.845659722218</v>
      </c>
      <c r="L1171">
        <v>1422001763</v>
      </c>
      <c r="M1171" s="22">
        <f t="shared" si="74"/>
        <v>42604.845659722218</v>
      </c>
      <c r="N1171" s="22" t="s">
        <v>8444</v>
      </c>
      <c r="O1171" s="24">
        <f t="shared" si="75"/>
        <v>2016</v>
      </c>
      <c r="P1171" t="b">
        <v>0</v>
      </c>
      <c r="Q1171">
        <v>3</v>
      </c>
      <c r="R1171" t="b">
        <v>0</v>
      </c>
      <c r="S1171" t="s">
        <v>8284</v>
      </c>
      <c r="T1171" s="7">
        <f>F1171/Q1171</f>
        <v>5.666666666666667</v>
      </c>
      <c r="U1171" t="s">
        <v>8334</v>
      </c>
      <c r="V1171" t="s">
        <v>8335</v>
      </c>
    </row>
    <row r="1172" spans="1:22" ht="43.2">
      <c r="A1172" s="5">
        <f t="shared" si="72"/>
        <v>4.0000000000000001E-3</v>
      </c>
      <c r="B1172">
        <v>1170</v>
      </c>
      <c r="C1172" s="3" t="s">
        <v>1171</v>
      </c>
      <c r="D1172" s="3" t="s">
        <v>5280</v>
      </c>
      <c r="E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 s="22">
        <f t="shared" si="73"/>
        <v>42057.145405092589</v>
      </c>
      <c r="L1172">
        <v>1430429171</v>
      </c>
      <c r="M1172" s="22">
        <f t="shared" si="74"/>
        <v>42027.145405092589</v>
      </c>
      <c r="N1172" s="22" t="s">
        <v>9232</v>
      </c>
      <c r="O1172" s="24">
        <f t="shared" si="75"/>
        <v>2015</v>
      </c>
      <c r="P1172" t="b">
        <v>0</v>
      </c>
      <c r="Q1172">
        <v>2</v>
      </c>
      <c r="R1172" t="b">
        <v>0</v>
      </c>
      <c r="S1172" t="s">
        <v>8284</v>
      </c>
      <c r="T1172" s="7">
        <f>F1172/Q1172</f>
        <v>50</v>
      </c>
      <c r="U1172" t="s">
        <v>8334</v>
      </c>
      <c r="V1172" t="s">
        <v>8335</v>
      </c>
    </row>
    <row r="1173" spans="1:22" ht="43.2">
      <c r="A1173" s="5">
        <f t="shared" si="72"/>
        <v>1E-3</v>
      </c>
      <c r="B1173">
        <v>1171</v>
      </c>
      <c r="C1173" s="3" t="s">
        <v>1172</v>
      </c>
      <c r="D1173" s="3" t="s">
        <v>5281</v>
      </c>
      <c r="E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 s="22">
        <f t="shared" si="73"/>
        <v>42154.684849537036</v>
      </c>
      <c r="L1173">
        <v>1414351127</v>
      </c>
      <c r="M1173" s="22">
        <f t="shared" si="74"/>
        <v>42124.684849537036</v>
      </c>
      <c r="N1173" s="22" t="s">
        <v>9233</v>
      </c>
      <c r="O1173" s="24">
        <f t="shared" si="75"/>
        <v>2015</v>
      </c>
      <c r="P1173" t="b">
        <v>0</v>
      </c>
      <c r="Q1173">
        <v>1</v>
      </c>
      <c r="R1173" t="b">
        <v>0</v>
      </c>
      <c r="S1173" t="s">
        <v>8284</v>
      </c>
      <c r="T1173" s="7">
        <f>F1173/Q1173</f>
        <v>25</v>
      </c>
      <c r="U1173" t="s">
        <v>8334</v>
      </c>
      <c r="V1173" t="s">
        <v>8335</v>
      </c>
    </row>
    <row r="1174" spans="1:22" ht="28.8">
      <c r="A1174" s="5">
        <f t="shared" si="72"/>
        <v>0</v>
      </c>
      <c r="B1174">
        <v>1172</v>
      </c>
      <c r="C1174" s="3" t="s">
        <v>1173</v>
      </c>
      <c r="D1174" s="3" t="s">
        <v>5282</v>
      </c>
      <c r="E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 s="22">
        <f t="shared" si="73"/>
        <v>41956.638043981475</v>
      </c>
      <c r="L1174">
        <v>1405959752</v>
      </c>
      <c r="M1174" s="22">
        <f t="shared" si="74"/>
        <v>41938.596377314811</v>
      </c>
      <c r="N1174" s="22" t="s">
        <v>8507</v>
      </c>
      <c r="O1174" s="24">
        <f t="shared" si="75"/>
        <v>2014</v>
      </c>
      <c r="P1174" t="b">
        <v>0</v>
      </c>
      <c r="Q1174">
        <v>0</v>
      </c>
      <c r="R1174" t="b">
        <v>0</v>
      </c>
      <c r="S1174" t="s">
        <v>8284</v>
      </c>
      <c r="T1174" s="7" t="e">
        <f>F1174/Q1174</f>
        <v>#DIV/0!</v>
      </c>
      <c r="U1174" t="s">
        <v>8334</v>
      </c>
      <c r="V1174" t="s">
        <v>8335</v>
      </c>
    </row>
    <row r="1175" spans="1:22" ht="43.2">
      <c r="A1175" s="5">
        <f t="shared" si="72"/>
        <v>2.4000000000000001E-4</v>
      </c>
      <c r="B1175">
        <v>1173</v>
      </c>
      <c r="C1175" s="3" t="s">
        <v>1174</v>
      </c>
      <c r="D1175" s="3" t="s">
        <v>5283</v>
      </c>
      <c r="E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 s="22">
        <f t="shared" si="73"/>
        <v>41871.473981481475</v>
      </c>
      <c r="L1175">
        <v>1435552057</v>
      </c>
      <c r="M1175" s="22">
        <f t="shared" si="74"/>
        <v>41841.473981481475</v>
      </c>
      <c r="N1175" s="22" t="s">
        <v>8402</v>
      </c>
      <c r="O1175" s="24">
        <f t="shared" si="75"/>
        <v>2014</v>
      </c>
      <c r="P1175" t="b">
        <v>0</v>
      </c>
      <c r="Q1175">
        <v>1</v>
      </c>
      <c r="R1175" t="b">
        <v>0</v>
      </c>
      <c r="S1175" t="s">
        <v>8284</v>
      </c>
      <c r="T1175" s="7">
        <f>F1175/Q1175</f>
        <v>30</v>
      </c>
      <c r="U1175" t="s">
        <v>8334</v>
      </c>
      <c r="V1175" t="s">
        <v>8335</v>
      </c>
    </row>
    <row r="1176" spans="1:22" ht="43.2">
      <c r="A1176" s="5">
        <f t="shared" si="72"/>
        <v>5.906666666666667E-2</v>
      </c>
      <c r="B1176">
        <v>1174</v>
      </c>
      <c r="C1176" s="3" t="s">
        <v>1175</v>
      </c>
      <c r="D1176" s="3" t="s">
        <v>5284</v>
      </c>
      <c r="E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 s="22">
        <f t="shared" si="73"/>
        <v>42218.97751157407</v>
      </c>
      <c r="L1176">
        <v>1460146327</v>
      </c>
      <c r="M1176" s="22">
        <f t="shared" si="74"/>
        <v>42183.97751157407</v>
      </c>
      <c r="N1176" s="22" t="s">
        <v>9234</v>
      </c>
      <c r="O1176" s="24">
        <f t="shared" si="75"/>
        <v>2015</v>
      </c>
      <c r="P1176" t="b">
        <v>0</v>
      </c>
      <c r="Q1176">
        <v>19</v>
      </c>
      <c r="R1176" t="b">
        <v>0</v>
      </c>
      <c r="S1176" t="s">
        <v>8284</v>
      </c>
      <c r="T1176" s="7">
        <f>F1176/Q1176</f>
        <v>46.631578947368418</v>
      </c>
      <c r="U1176" t="s">
        <v>8334</v>
      </c>
      <c r="V1176" t="s">
        <v>8335</v>
      </c>
    </row>
    <row r="1177" spans="1:22" ht="43.2">
      <c r="A1177" s="5">
        <f t="shared" si="72"/>
        <v>2.9250000000000002E-2</v>
      </c>
      <c r="B1177">
        <v>1175</v>
      </c>
      <c r="C1177" s="3" t="s">
        <v>1176</v>
      </c>
      <c r="D1177" s="3" t="s">
        <v>5285</v>
      </c>
      <c r="E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 s="22">
        <f t="shared" si="73"/>
        <v>42498.633414351854</v>
      </c>
      <c r="L1177">
        <v>1434389339</v>
      </c>
      <c r="M1177" s="22">
        <f t="shared" si="74"/>
        <v>42468.633414351854</v>
      </c>
      <c r="N1177" s="22" t="s">
        <v>8377</v>
      </c>
      <c r="O1177" s="24">
        <f t="shared" si="75"/>
        <v>2016</v>
      </c>
      <c r="P1177" t="b">
        <v>0</v>
      </c>
      <c r="Q1177">
        <v>9</v>
      </c>
      <c r="R1177" t="b">
        <v>0</v>
      </c>
      <c r="S1177" t="s">
        <v>8284</v>
      </c>
      <c r="T1177" s="7">
        <f>F1177/Q1177</f>
        <v>65</v>
      </c>
      <c r="U1177" t="s">
        <v>8334</v>
      </c>
      <c r="V1177" t="s">
        <v>8335</v>
      </c>
    </row>
    <row r="1178" spans="1:22" ht="57.6">
      <c r="A1178" s="5">
        <f t="shared" si="72"/>
        <v>5.7142857142857142E-5</v>
      </c>
      <c r="B1178">
        <v>1176</v>
      </c>
      <c r="C1178" s="3" t="s">
        <v>1177</v>
      </c>
      <c r="D1178" s="3" t="s">
        <v>5286</v>
      </c>
      <c r="E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 s="22">
        <f t="shared" si="73"/>
        <v>42200.520127314812</v>
      </c>
      <c r="L1178">
        <v>1484094498</v>
      </c>
      <c r="M1178" s="22">
        <f t="shared" si="74"/>
        <v>42170.520127314812</v>
      </c>
      <c r="N1178" s="22" t="s">
        <v>9235</v>
      </c>
      <c r="O1178" s="24">
        <f t="shared" si="75"/>
        <v>2015</v>
      </c>
      <c r="P1178" t="b">
        <v>0</v>
      </c>
      <c r="Q1178">
        <v>1</v>
      </c>
      <c r="R1178" t="b">
        <v>0</v>
      </c>
      <c r="S1178" t="s">
        <v>8284</v>
      </c>
      <c r="T1178" s="7">
        <f>F1178/Q1178</f>
        <v>10</v>
      </c>
      <c r="U1178" t="s">
        <v>8334</v>
      </c>
      <c r="V1178" t="s">
        <v>8335</v>
      </c>
    </row>
    <row r="1179" spans="1:22" ht="43.2">
      <c r="A1179" s="5">
        <f t="shared" si="72"/>
        <v>0</v>
      </c>
      <c r="B1179">
        <v>1177</v>
      </c>
      <c r="C1179" s="3" t="s">
        <v>1178</v>
      </c>
      <c r="D1179" s="3" t="s">
        <v>5287</v>
      </c>
      <c r="E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 s="22">
        <f t="shared" si="73"/>
        <v>42800.333333333336</v>
      </c>
      <c r="L1179">
        <v>1410796296</v>
      </c>
      <c r="M1179" s="22">
        <f t="shared" si="74"/>
        <v>42745.811319444438</v>
      </c>
      <c r="N1179" s="22" t="s">
        <v>9112</v>
      </c>
      <c r="O1179" s="24">
        <f t="shared" si="75"/>
        <v>2017</v>
      </c>
      <c r="P1179" t="b">
        <v>0</v>
      </c>
      <c r="Q1179">
        <v>0</v>
      </c>
      <c r="R1179" t="b">
        <v>0</v>
      </c>
      <c r="S1179" t="s">
        <v>8284</v>
      </c>
      <c r="T1179" s="7" t="e">
        <f>F1179/Q1179</f>
        <v>#DIV/0!</v>
      </c>
      <c r="U1179" t="s">
        <v>8334</v>
      </c>
      <c r="V1179" t="s">
        <v>8335</v>
      </c>
    </row>
    <row r="1180" spans="1:22" ht="43.2">
      <c r="A1180" s="5">
        <f t="shared" si="72"/>
        <v>6.666666666666667E-5</v>
      </c>
      <c r="B1180">
        <v>1178</v>
      </c>
      <c r="C1180" s="3" t="s">
        <v>1179</v>
      </c>
      <c r="D1180" s="3" t="s">
        <v>5288</v>
      </c>
      <c r="E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 s="22">
        <f t="shared" si="73"/>
        <v>41927.452499999999</v>
      </c>
      <c r="L1180">
        <v>1405633452</v>
      </c>
      <c r="M1180" s="22">
        <f t="shared" si="74"/>
        <v>41897.452499999999</v>
      </c>
      <c r="N1180" s="22" t="s">
        <v>9236</v>
      </c>
      <c r="O1180" s="24">
        <f t="shared" si="75"/>
        <v>2014</v>
      </c>
      <c r="P1180" t="b">
        <v>0</v>
      </c>
      <c r="Q1180">
        <v>1</v>
      </c>
      <c r="R1180" t="b">
        <v>0</v>
      </c>
      <c r="S1180" t="s">
        <v>8284</v>
      </c>
      <c r="T1180" s="7">
        <f>F1180/Q1180</f>
        <v>5</v>
      </c>
      <c r="U1180" t="s">
        <v>8334</v>
      </c>
      <c r="V1180" t="s">
        <v>8335</v>
      </c>
    </row>
    <row r="1181" spans="1:22" ht="43.2">
      <c r="A1181" s="5">
        <f t="shared" si="72"/>
        <v>5.3333333333333337E-2</v>
      </c>
      <c r="B1181">
        <v>1179</v>
      </c>
      <c r="C1181" s="3" t="s">
        <v>1180</v>
      </c>
      <c r="D1181" s="3" t="s">
        <v>5289</v>
      </c>
      <c r="E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 s="22">
        <f t="shared" si="73"/>
        <v>41867.69736111111</v>
      </c>
      <c r="L1181">
        <v>1443460627</v>
      </c>
      <c r="M1181" s="22">
        <f t="shared" si="74"/>
        <v>41837.69736111111</v>
      </c>
      <c r="N1181" s="22" t="s">
        <v>8694</v>
      </c>
      <c r="O1181" s="24">
        <f t="shared" si="75"/>
        <v>2014</v>
      </c>
      <c r="P1181" t="b">
        <v>0</v>
      </c>
      <c r="Q1181">
        <v>5</v>
      </c>
      <c r="R1181" t="b">
        <v>0</v>
      </c>
      <c r="S1181" t="s">
        <v>8284</v>
      </c>
      <c r="T1181" s="7">
        <f>F1181/Q1181</f>
        <v>640</v>
      </c>
      <c r="U1181" t="s">
        <v>8334</v>
      </c>
      <c r="V1181" t="s">
        <v>8335</v>
      </c>
    </row>
    <row r="1182" spans="1:22" ht="43.2">
      <c r="A1182" s="5">
        <f t="shared" si="72"/>
        <v>0.11749999999999999</v>
      </c>
      <c r="B1182">
        <v>1180</v>
      </c>
      <c r="C1182" s="3" t="s">
        <v>1181</v>
      </c>
      <c r="D1182" s="3" t="s">
        <v>5290</v>
      </c>
      <c r="E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 s="22">
        <f t="shared" si="73"/>
        <v>42305.511886574073</v>
      </c>
      <c r="L1182">
        <v>1400786514</v>
      </c>
      <c r="M1182" s="22">
        <f t="shared" si="74"/>
        <v>42275.511886574073</v>
      </c>
      <c r="N1182" s="22" t="s">
        <v>8742</v>
      </c>
      <c r="O1182" s="24">
        <f t="shared" si="75"/>
        <v>2015</v>
      </c>
      <c r="P1182" t="b">
        <v>0</v>
      </c>
      <c r="Q1182">
        <v>85</v>
      </c>
      <c r="R1182" t="b">
        <v>0</v>
      </c>
      <c r="S1182" t="s">
        <v>8284</v>
      </c>
      <c r="T1182" s="7">
        <f>F1182/Q1182</f>
        <v>69.117647058823536</v>
      </c>
      <c r="U1182" t="s">
        <v>8334</v>
      </c>
      <c r="V1182" t="s">
        <v>8335</v>
      </c>
    </row>
    <row r="1183" spans="1:22" ht="28.8">
      <c r="A1183" s="5">
        <f t="shared" si="72"/>
        <v>8.0000000000000007E-5</v>
      </c>
      <c r="B1183">
        <v>1181</v>
      </c>
      <c r="C1183" s="3" t="s">
        <v>1182</v>
      </c>
      <c r="D1183" s="3" t="s">
        <v>5291</v>
      </c>
      <c r="E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 s="22">
        <f t="shared" si="73"/>
        <v>41818.598541666666</v>
      </c>
      <c r="L1183">
        <v>1422605321</v>
      </c>
      <c r="M1183" s="22">
        <f t="shared" si="74"/>
        <v>41781.598541666666</v>
      </c>
      <c r="N1183" s="22" t="s">
        <v>9237</v>
      </c>
      <c r="O1183" s="24">
        <f t="shared" si="75"/>
        <v>2014</v>
      </c>
      <c r="P1183" t="b">
        <v>0</v>
      </c>
      <c r="Q1183">
        <v>3</v>
      </c>
      <c r="R1183" t="b">
        <v>0</v>
      </c>
      <c r="S1183" t="s">
        <v>8284</v>
      </c>
      <c r="T1183" s="7">
        <f>F1183/Q1183</f>
        <v>1.3333333333333333</v>
      </c>
      <c r="U1183" t="s">
        <v>8334</v>
      </c>
      <c r="V1183" t="s">
        <v>8335</v>
      </c>
    </row>
    <row r="1184" spans="1:22" ht="57.6">
      <c r="A1184" s="5">
        <f t="shared" si="72"/>
        <v>4.2000000000000003E-2</v>
      </c>
      <c r="B1184">
        <v>1182</v>
      </c>
      <c r="C1184" s="3" t="s">
        <v>1183</v>
      </c>
      <c r="D1184" s="3" t="s">
        <v>5292</v>
      </c>
      <c r="E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 s="22">
        <f t="shared" si="73"/>
        <v>42064.131030092591</v>
      </c>
      <c r="L1184">
        <v>1482609088</v>
      </c>
      <c r="M1184" s="22">
        <f t="shared" si="74"/>
        <v>42034.131030092591</v>
      </c>
      <c r="N1184" s="22" t="s">
        <v>9238</v>
      </c>
      <c r="O1184" s="24">
        <f t="shared" si="75"/>
        <v>2015</v>
      </c>
      <c r="P1184" t="b">
        <v>0</v>
      </c>
      <c r="Q1184">
        <v>4</v>
      </c>
      <c r="R1184" t="b">
        <v>0</v>
      </c>
      <c r="S1184" t="s">
        <v>8284</v>
      </c>
      <c r="T1184" s="7">
        <f>F1184/Q1184</f>
        <v>10.5</v>
      </c>
      <c r="U1184" t="s">
        <v>8334</v>
      </c>
      <c r="V1184" t="s">
        <v>8335</v>
      </c>
    </row>
    <row r="1185" spans="1:22" ht="43.2">
      <c r="A1185" s="5">
        <f t="shared" si="72"/>
        <v>0.04</v>
      </c>
      <c r="B1185">
        <v>1183</v>
      </c>
      <c r="C1185" s="3" t="s">
        <v>1184</v>
      </c>
      <c r="D1185" s="3" t="s">
        <v>5293</v>
      </c>
      <c r="E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 s="22">
        <f t="shared" si="73"/>
        <v>42747.487499999996</v>
      </c>
      <c r="L1185">
        <v>1476391223</v>
      </c>
      <c r="M1185" s="22">
        <f t="shared" si="74"/>
        <v>42728.619074074071</v>
      </c>
      <c r="N1185" s="22" t="s">
        <v>9239</v>
      </c>
      <c r="O1185" s="24">
        <f t="shared" si="75"/>
        <v>2016</v>
      </c>
      <c r="P1185" t="b">
        <v>0</v>
      </c>
      <c r="Q1185">
        <v>3</v>
      </c>
      <c r="R1185" t="b">
        <v>0</v>
      </c>
      <c r="S1185" t="s">
        <v>8284</v>
      </c>
      <c r="T1185" s="7">
        <f>F1185/Q1185</f>
        <v>33.333333333333336</v>
      </c>
      <c r="U1185" t="s">
        <v>8334</v>
      </c>
      <c r="V1185" t="s">
        <v>8335</v>
      </c>
    </row>
    <row r="1186" spans="1:22" ht="43.2">
      <c r="A1186" s="5">
        <f t="shared" si="72"/>
        <v>1.0493636363636363</v>
      </c>
      <c r="B1186">
        <v>1184</v>
      </c>
      <c r="C1186" s="3" t="s">
        <v>1185</v>
      </c>
      <c r="D1186" s="3" t="s">
        <v>5294</v>
      </c>
      <c r="E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 s="22">
        <f t="shared" si="73"/>
        <v>42675.957638888889</v>
      </c>
      <c r="L1186">
        <v>1483712611</v>
      </c>
      <c r="M1186" s="22">
        <f t="shared" si="74"/>
        <v>42656.653043981474</v>
      </c>
      <c r="N1186" s="22" t="s">
        <v>9049</v>
      </c>
      <c r="O1186" s="24">
        <f t="shared" si="75"/>
        <v>2016</v>
      </c>
      <c r="P1186" t="b">
        <v>0</v>
      </c>
      <c r="Q1186">
        <v>375</v>
      </c>
      <c r="R1186" t="b">
        <v>1</v>
      </c>
      <c r="S1186" t="s">
        <v>8285</v>
      </c>
      <c r="T1186" s="7">
        <f>F1186/Q1186</f>
        <v>61.562666666666665</v>
      </c>
      <c r="U1186" t="s">
        <v>8336</v>
      </c>
      <c r="V1186" t="s">
        <v>8337</v>
      </c>
    </row>
    <row r="1187" spans="1:22" ht="57.6">
      <c r="A1187" s="5">
        <f t="shared" si="72"/>
        <v>1.0544</v>
      </c>
      <c r="B1187">
        <v>1185</v>
      </c>
      <c r="C1187" s="3" t="s">
        <v>1186</v>
      </c>
      <c r="D1187" s="3" t="s">
        <v>5295</v>
      </c>
      <c r="E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 s="22">
        <f t="shared" si="73"/>
        <v>42772.391331018516</v>
      </c>
      <c r="L1187">
        <v>1430945149</v>
      </c>
      <c r="M1187" s="22">
        <f t="shared" si="74"/>
        <v>42741.391331018516</v>
      </c>
      <c r="N1187" s="22" t="s">
        <v>8551</v>
      </c>
      <c r="O1187" s="24">
        <f t="shared" si="75"/>
        <v>2017</v>
      </c>
      <c r="P1187" t="b">
        <v>0</v>
      </c>
      <c r="Q1187">
        <v>111</v>
      </c>
      <c r="R1187" t="b">
        <v>1</v>
      </c>
      <c r="S1187" t="s">
        <v>8285</v>
      </c>
      <c r="T1187" s="7">
        <f>F1187/Q1187</f>
        <v>118.73873873873873</v>
      </c>
      <c r="U1187" t="s">
        <v>8336</v>
      </c>
      <c r="V1187" t="s">
        <v>8337</v>
      </c>
    </row>
    <row r="1188" spans="1:22" ht="43.2">
      <c r="A1188" s="5">
        <f t="shared" si="72"/>
        <v>1.0673333333333332</v>
      </c>
      <c r="B1188">
        <v>1186</v>
      </c>
      <c r="C1188" s="3" t="s">
        <v>1187</v>
      </c>
      <c r="D1188" s="3" t="s">
        <v>5296</v>
      </c>
      <c r="E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 s="22">
        <f t="shared" si="73"/>
        <v>42162.958333333336</v>
      </c>
      <c r="L1188">
        <v>1430340195</v>
      </c>
      <c r="M1188" s="22">
        <f t="shared" si="74"/>
        <v>42130.656817129631</v>
      </c>
      <c r="N1188" s="22" t="s">
        <v>8759</v>
      </c>
      <c r="O1188" s="24">
        <f t="shared" si="75"/>
        <v>2015</v>
      </c>
      <c r="P1188" t="b">
        <v>0</v>
      </c>
      <c r="Q1188">
        <v>123</v>
      </c>
      <c r="R1188" t="b">
        <v>1</v>
      </c>
      <c r="S1188" t="s">
        <v>8285</v>
      </c>
      <c r="T1188" s="7">
        <f>F1188/Q1188</f>
        <v>65.081300813008127</v>
      </c>
      <c r="U1188" t="s">
        <v>8336</v>
      </c>
      <c r="V1188" t="s">
        <v>8337</v>
      </c>
    </row>
    <row r="1189" spans="1:22" ht="43.2">
      <c r="A1189" s="5">
        <f t="shared" si="72"/>
        <v>1.0412571428571429</v>
      </c>
      <c r="B1189">
        <v>1187</v>
      </c>
      <c r="C1189" s="3" t="s">
        <v>1188</v>
      </c>
      <c r="D1189" s="3" t="s">
        <v>5297</v>
      </c>
      <c r="E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 s="22">
        <f t="shared" si="73"/>
        <v>42156.737499999996</v>
      </c>
      <c r="L1189">
        <v>1429133323</v>
      </c>
      <c r="M1189" s="22">
        <f t="shared" si="74"/>
        <v>42123.655034722215</v>
      </c>
      <c r="N1189" s="22" t="s">
        <v>9240</v>
      </c>
      <c r="O1189" s="24">
        <f t="shared" si="75"/>
        <v>2015</v>
      </c>
      <c r="P1189" t="b">
        <v>0</v>
      </c>
      <c r="Q1189">
        <v>70</v>
      </c>
      <c r="R1189" t="b">
        <v>1</v>
      </c>
      <c r="S1189" t="s">
        <v>8285</v>
      </c>
      <c r="T1189" s="7">
        <f>F1189/Q1189</f>
        <v>130.15714285714284</v>
      </c>
      <c r="U1189" t="s">
        <v>8336</v>
      </c>
      <c r="V1189" t="s">
        <v>8337</v>
      </c>
    </row>
    <row r="1190" spans="1:22" ht="43.2">
      <c r="A1190" s="5">
        <f t="shared" si="72"/>
        <v>1.6054999999999999</v>
      </c>
      <c r="B1190">
        <v>1188</v>
      </c>
      <c r="C1190" s="3" t="s">
        <v>1189</v>
      </c>
      <c r="D1190" s="3" t="s">
        <v>5298</v>
      </c>
      <c r="E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 s="22">
        <f t="shared" si="73"/>
        <v>42141.541666666664</v>
      </c>
      <c r="L1190">
        <v>1481129340</v>
      </c>
      <c r="M1190" s="22">
        <f t="shared" si="74"/>
        <v>42109.686608796292</v>
      </c>
      <c r="N1190" s="22" t="s">
        <v>8506</v>
      </c>
      <c r="O1190" s="24">
        <f t="shared" si="75"/>
        <v>2015</v>
      </c>
      <c r="P1190" t="b">
        <v>0</v>
      </c>
      <c r="Q1190">
        <v>85</v>
      </c>
      <c r="R1190" t="b">
        <v>1</v>
      </c>
      <c r="S1190" t="s">
        <v>8285</v>
      </c>
      <c r="T1190" s="7">
        <f>F1190/Q1190</f>
        <v>37.776470588235291</v>
      </c>
      <c r="U1190" t="s">
        <v>8336</v>
      </c>
      <c r="V1190" t="s">
        <v>8337</v>
      </c>
    </row>
    <row r="1191" spans="1:22" ht="43.2">
      <c r="A1191" s="5">
        <f t="shared" si="72"/>
        <v>1.0777777777777777</v>
      </c>
      <c r="B1191">
        <v>1189</v>
      </c>
      <c r="C1191" s="3" t="s">
        <v>1190</v>
      </c>
      <c r="D1191" s="3" t="s">
        <v>5299</v>
      </c>
      <c r="E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 s="22">
        <f t="shared" si="73"/>
        <v>42732.492361111108</v>
      </c>
      <c r="L1191">
        <v>1465428595</v>
      </c>
      <c r="M1191" s="22">
        <f t="shared" si="74"/>
        <v>42711.492361111108</v>
      </c>
      <c r="N1191" s="22" t="s">
        <v>8538</v>
      </c>
      <c r="O1191" s="24">
        <f t="shared" si="75"/>
        <v>2016</v>
      </c>
      <c r="P1191" t="b">
        <v>0</v>
      </c>
      <c r="Q1191">
        <v>86</v>
      </c>
      <c r="R1191" t="b">
        <v>1</v>
      </c>
      <c r="S1191" t="s">
        <v>8285</v>
      </c>
      <c r="T1191" s="7">
        <f>F1191/Q1191</f>
        <v>112.79069767441861</v>
      </c>
      <c r="U1191" t="s">
        <v>8336</v>
      </c>
      <c r="V1191" t="s">
        <v>8337</v>
      </c>
    </row>
    <row r="1192" spans="1:22" ht="28.8">
      <c r="A1192" s="5">
        <f t="shared" si="72"/>
        <v>1.35</v>
      </c>
      <c r="B1192">
        <v>1190</v>
      </c>
      <c r="C1192" s="3" t="s">
        <v>1191</v>
      </c>
      <c r="D1192" s="3" t="s">
        <v>5300</v>
      </c>
      <c r="E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 s="22">
        <f t="shared" si="73"/>
        <v>42550.770775462959</v>
      </c>
      <c r="L1192">
        <v>1406908725</v>
      </c>
      <c r="M1192" s="22">
        <f t="shared" si="74"/>
        <v>42529.770775462959</v>
      </c>
      <c r="N1192" s="22" t="s">
        <v>9241</v>
      </c>
      <c r="O1192" s="24">
        <f t="shared" si="75"/>
        <v>2016</v>
      </c>
      <c r="P1192" t="b">
        <v>0</v>
      </c>
      <c r="Q1192">
        <v>13</v>
      </c>
      <c r="R1192" t="b">
        <v>1</v>
      </c>
      <c r="S1192" t="s">
        <v>8285</v>
      </c>
      <c r="T1192" s="7">
        <f>F1192/Q1192</f>
        <v>51.92307692307692</v>
      </c>
      <c r="U1192" t="s">
        <v>8336</v>
      </c>
      <c r="V1192" t="s">
        <v>8337</v>
      </c>
    </row>
    <row r="1193" spans="1:22" ht="43.2">
      <c r="A1193" s="5">
        <f t="shared" si="72"/>
        <v>1.0907407407407408</v>
      </c>
      <c r="B1193">
        <v>1191</v>
      </c>
      <c r="C1193" s="3" t="s">
        <v>1192</v>
      </c>
      <c r="D1193" s="3" t="s">
        <v>5301</v>
      </c>
      <c r="E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 s="22">
        <f t="shared" si="73"/>
        <v>41882.457465277774</v>
      </c>
      <c r="L1193">
        <v>1455892160</v>
      </c>
      <c r="M1193" s="22">
        <f t="shared" si="74"/>
        <v>41852.457465277774</v>
      </c>
      <c r="N1193" s="22" t="s">
        <v>9242</v>
      </c>
      <c r="O1193" s="24">
        <f t="shared" si="75"/>
        <v>2014</v>
      </c>
      <c r="P1193" t="b">
        <v>0</v>
      </c>
      <c r="Q1193">
        <v>33</v>
      </c>
      <c r="R1193" t="b">
        <v>1</v>
      </c>
      <c r="S1193" t="s">
        <v>8285</v>
      </c>
      <c r="T1193" s="7">
        <f>F1193/Q1193</f>
        <v>89.242424242424249</v>
      </c>
      <c r="U1193" t="s">
        <v>8336</v>
      </c>
      <c r="V1193" t="s">
        <v>8337</v>
      </c>
    </row>
    <row r="1194" spans="1:22" ht="28.8">
      <c r="A1194" s="5">
        <f t="shared" si="72"/>
        <v>2.9</v>
      </c>
      <c r="B1194">
        <v>1192</v>
      </c>
      <c r="C1194" s="3" t="s">
        <v>1193</v>
      </c>
      <c r="D1194" s="3" t="s">
        <v>5302</v>
      </c>
      <c r="E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 s="22">
        <f t="shared" si="73"/>
        <v>42449.353703703702</v>
      </c>
      <c r="L1194">
        <v>1484222978</v>
      </c>
      <c r="M1194" s="22">
        <f t="shared" si="74"/>
        <v>42419.395370370366</v>
      </c>
      <c r="N1194" s="22" t="s">
        <v>9243</v>
      </c>
      <c r="O1194" s="24">
        <f t="shared" si="75"/>
        <v>2016</v>
      </c>
      <c r="P1194" t="b">
        <v>0</v>
      </c>
      <c r="Q1194">
        <v>15</v>
      </c>
      <c r="R1194" t="b">
        <v>1</v>
      </c>
      <c r="S1194" t="s">
        <v>8285</v>
      </c>
      <c r="T1194" s="7">
        <f>F1194/Q1194</f>
        <v>19.333333333333332</v>
      </c>
      <c r="U1194" t="s">
        <v>8336</v>
      </c>
      <c r="V1194" t="s">
        <v>8337</v>
      </c>
    </row>
    <row r="1195" spans="1:22" ht="57.6">
      <c r="A1195" s="5">
        <f t="shared" si="72"/>
        <v>1.0395714285714286</v>
      </c>
      <c r="B1195">
        <v>1193</v>
      </c>
      <c r="C1195" s="3" t="s">
        <v>1194</v>
      </c>
      <c r="D1195" s="3" t="s">
        <v>5303</v>
      </c>
      <c r="E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 s="22">
        <f t="shared" si="73"/>
        <v>42777.298356481479</v>
      </c>
      <c r="L1195">
        <v>1455043053</v>
      </c>
      <c r="M1195" s="22">
        <f t="shared" si="74"/>
        <v>42747.298356481479</v>
      </c>
      <c r="N1195" s="22" t="s">
        <v>9244</v>
      </c>
      <c r="O1195" s="24">
        <f t="shared" si="75"/>
        <v>2017</v>
      </c>
      <c r="P1195" t="b">
        <v>0</v>
      </c>
      <c r="Q1195">
        <v>273</v>
      </c>
      <c r="R1195" t="b">
        <v>1</v>
      </c>
      <c r="S1195" t="s">
        <v>8285</v>
      </c>
      <c r="T1195" s="7">
        <f>F1195/Q1195</f>
        <v>79.967032967032964</v>
      </c>
      <c r="U1195" t="s">
        <v>8336</v>
      </c>
      <c r="V1195" t="s">
        <v>8337</v>
      </c>
    </row>
    <row r="1196" spans="1:22" ht="43.2">
      <c r="A1196" s="5">
        <f t="shared" si="72"/>
        <v>3.2223999999999999</v>
      </c>
      <c r="B1196">
        <v>1194</v>
      </c>
      <c r="C1196" s="3" t="s">
        <v>1195</v>
      </c>
      <c r="D1196" s="3" t="s">
        <v>5304</v>
      </c>
      <c r="E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 s="22">
        <f t="shared" si="73"/>
        <v>42469.526076388887</v>
      </c>
      <c r="L1196">
        <v>1425901379</v>
      </c>
      <c r="M1196" s="22">
        <f t="shared" si="74"/>
        <v>42409.567743055552</v>
      </c>
      <c r="N1196" s="22" t="s">
        <v>9245</v>
      </c>
      <c r="O1196" s="24">
        <f t="shared" si="75"/>
        <v>2016</v>
      </c>
      <c r="P1196" t="b">
        <v>0</v>
      </c>
      <c r="Q1196">
        <v>714</v>
      </c>
      <c r="R1196" t="b">
        <v>1</v>
      </c>
      <c r="S1196" t="s">
        <v>8285</v>
      </c>
      <c r="T1196" s="7">
        <f>F1196/Q1196</f>
        <v>56.414565826330531</v>
      </c>
      <c r="U1196" t="s">
        <v>8336</v>
      </c>
      <c r="V1196" t="s">
        <v>8337</v>
      </c>
    </row>
    <row r="1197" spans="1:22" ht="57.6">
      <c r="A1197" s="5">
        <f t="shared" si="72"/>
        <v>1.35</v>
      </c>
      <c r="B1197">
        <v>1195</v>
      </c>
      <c r="C1197" s="3" t="s">
        <v>1196</v>
      </c>
      <c r="D1197" s="3" t="s">
        <v>5305</v>
      </c>
      <c r="E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 s="22">
        <f t="shared" si="73"/>
        <v>42102.27984953703</v>
      </c>
      <c r="L1197">
        <v>1445415653</v>
      </c>
      <c r="M1197" s="22">
        <f t="shared" si="74"/>
        <v>42072.27984953703</v>
      </c>
      <c r="N1197" s="22" t="s">
        <v>8531</v>
      </c>
      <c r="O1197" s="24">
        <f t="shared" si="75"/>
        <v>2015</v>
      </c>
      <c r="P1197" t="b">
        <v>0</v>
      </c>
      <c r="Q1197">
        <v>170</v>
      </c>
      <c r="R1197" t="b">
        <v>1</v>
      </c>
      <c r="S1197" t="s">
        <v>8285</v>
      </c>
      <c r="T1197" s="7">
        <f>F1197/Q1197</f>
        <v>79.411764705882348</v>
      </c>
      <c r="U1197" t="s">
        <v>8336</v>
      </c>
      <c r="V1197" t="s">
        <v>8337</v>
      </c>
    </row>
    <row r="1198" spans="1:22" ht="28.8">
      <c r="A1198" s="5">
        <f t="shared" si="72"/>
        <v>2.6991034482758622</v>
      </c>
      <c r="B1198">
        <v>1196</v>
      </c>
      <c r="C1198" s="3" t="s">
        <v>1197</v>
      </c>
      <c r="D1198" s="3" t="s">
        <v>5306</v>
      </c>
      <c r="E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 s="22">
        <f t="shared" si="73"/>
        <v>42358.166666666664</v>
      </c>
      <c r="L1198">
        <v>1447875539</v>
      </c>
      <c r="M1198" s="22">
        <f t="shared" si="74"/>
        <v>42298.139502314814</v>
      </c>
      <c r="N1198" s="22" t="s">
        <v>9246</v>
      </c>
      <c r="O1198" s="24">
        <f t="shared" si="75"/>
        <v>2015</v>
      </c>
      <c r="P1198" t="b">
        <v>0</v>
      </c>
      <c r="Q1198">
        <v>512</v>
      </c>
      <c r="R1198" t="b">
        <v>1</v>
      </c>
      <c r="S1198" t="s">
        <v>8285</v>
      </c>
      <c r="T1198" s="7">
        <f>F1198/Q1198</f>
        <v>76.439453125</v>
      </c>
      <c r="U1198" t="s">
        <v>8336</v>
      </c>
      <c r="V1198" t="s">
        <v>8337</v>
      </c>
    </row>
    <row r="1199" spans="1:22" ht="57.6">
      <c r="A1199" s="5">
        <f t="shared" si="72"/>
        <v>2.5329333333333333</v>
      </c>
      <c r="B1199">
        <v>1197</v>
      </c>
      <c r="C1199" s="3" t="s">
        <v>1198</v>
      </c>
      <c r="D1199" s="3" t="s">
        <v>5307</v>
      </c>
      <c r="E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 s="22">
        <f t="shared" si="73"/>
        <v>42356.610405092586</v>
      </c>
      <c r="L1199">
        <v>1463155034</v>
      </c>
      <c r="M1199" s="22">
        <f t="shared" si="74"/>
        <v>42326.610405092586</v>
      </c>
      <c r="N1199" s="22" t="s">
        <v>9247</v>
      </c>
      <c r="O1199" s="24">
        <f t="shared" si="75"/>
        <v>2015</v>
      </c>
      <c r="P1199" t="b">
        <v>0</v>
      </c>
      <c r="Q1199">
        <v>314</v>
      </c>
      <c r="R1199" t="b">
        <v>1</v>
      </c>
      <c r="S1199" t="s">
        <v>8285</v>
      </c>
      <c r="T1199" s="7">
        <f>F1199/Q1199</f>
        <v>121</v>
      </c>
      <c r="U1199" t="s">
        <v>8336</v>
      </c>
      <c r="V1199" t="s">
        <v>8337</v>
      </c>
    </row>
    <row r="1200" spans="1:22" ht="43.2">
      <c r="A1200" s="5">
        <f t="shared" si="72"/>
        <v>2.6059999999999999</v>
      </c>
      <c r="B1200">
        <v>1198</v>
      </c>
      <c r="C1200" s="3" t="s">
        <v>1199</v>
      </c>
      <c r="D1200" s="3" t="s">
        <v>5308</v>
      </c>
      <c r="E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 s="22">
        <f t="shared" si="73"/>
        <v>42534.040972222218</v>
      </c>
      <c r="L1200">
        <v>1448463086</v>
      </c>
      <c r="M1200" s="22">
        <f t="shared" si="74"/>
        <v>42503.456412037034</v>
      </c>
      <c r="N1200" s="22" t="s">
        <v>8848</v>
      </c>
      <c r="O1200" s="24">
        <f t="shared" si="75"/>
        <v>2016</v>
      </c>
      <c r="P1200" t="b">
        <v>0</v>
      </c>
      <c r="Q1200">
        <v>167</v>
      </c>
      <c r="R1200" t="b">
        <v>1</v>
      </c>
      <c r="S1200" t="s">
        <v>8285</v>
      </c>
      <c r="T1200" s="7">
        <f>F1200/Q1200</f>
        <v>54.616766467065865</v>
      </c>
      <c r="U1200" t="s">
        <v>8336</v>
      </c>
      <c r="V1200" t="s">
        <v>8337</v>
      </c>
    </row>
    <row r="1201" spans="1:22" ht="43.2">
      <c r="A1201" s="5">
        <f t="shared" si="72"/>
        <v>1.0131677953348381</v>
      </c>
      <c r="B1201">
        <v>1199</v>
      </c>
      <c r="C1201" s="3" t="s">
        <v>1200</v>
      </c>
      <c r="D1201" s="3" t="s">
        <v>5309</v>
      </c>
      <c r="E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 s="22">
        <f t="shared" si="73"/>
        <v>42368.916666666664</v>
      </c>
      <c r="L1201">
        <v>1433615400</v>
      </c>
      <c r="M1201" s="22">
        <f t="shared" si="74"/>
        <v>42333.410717592589</v>
      </c>
      <c r="N1201" s="22" t="s">
        <v>8421</v>
      </c>
      <c r="O1201" s="24">
        <f t="shared" si="75"/>
        <v>2015</v>
      </c>
      <c r="P1201" t="b">
        <v>0</v>
      </c>
      <c r="Q1201">
        <v>9</v>
      </c>
      <c r="R1201" t="b">
        <v>1</v>
      </c>
      <c r="S1201" t="s">
        <v>8285</v>
      </c>
      <c r="T1201" s="7">
        <f>F1201/Q1201</f>
        <v>299.22222222222223</v>
      </c>
      <c r="U1201" t="s">
        <v>8336</v>
      </c>
      <c r="V1201" t="s">
        <v>8337</v>
      </c>
    </row>
    <row r="1202" spans="1:22" ht="43.2">
      <c r="A1202" s="5">
        <f t="shared" si="72"/>
        <v>1.2560416666666667</v>
      </c>
      <c r="B1202">
        <v>1200</v>
      </c>
      <c r="C1202" s="3" t="s">
        <v>1201</v>
      </c>
      <c r="D1202" s="3" t="s">
        <v>5310</v>
      </c>
      <c r="E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 s="22">
        <f t="shared" si="73"/>
        <v>42193.562499999993</v>
      </c>
      <c r="L1202">
        <v>1427369256</v>
      </c>
      <c r="M1202" s="22">
        <f t="shared" si="74"/>
        <v>42161.562499999993</v>
      </c>
      <c r="N1202" s="22" t="s">
        <v>8970</v>
      </c>
      <c r="O1202" s="24">
        <f t="shared" si="75"/>
        <v>2015</v>
      </c>
      <c r="P1202" t="b">
        <v>0</v>
      </c>
      <c r="Q1202">
        <v>103</v>
      </c>
      <c r="R1202" t="b">
        <v>1</v>
      </c>
      <c r="S1202" t="s">
        <v>8285</v>
      </c>
      <c r="T1202" s="7">
        <f>F1202/Q1202</f>
        <v>58.533980582524272</v>
      </c>
      <c r="U1202" t="s">
        <v>8336</v>
      </c>
      <c r="V1202" t="s">
        <v>8337</v>
      </c>
    </row>
    <row r="1203" spans="1:22" ht="43.2">
      <c r="A1203" s="5">
        <f t="shared" si="72"/>
        <v>1.0243783333333334</v>
      </c>
      <c r="B1203">
        <v>1201</v>
      </c>
      <c r="C1203" s="3" t="s">
        <v>1202</v>
      </c>
      <c r="D1203" s="3" t="s">
        <v>5311</v>
      </c>
      <c r="E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 s="22">
        <f t="shared" si="73"/>
        <v>42110.269166666665</v>
      </c>
      <c r="L1203">
        <v>1466001246</v>
      </c>
      <c r="M1203" s="22">
        <f t="shared" si="74"/>
        <v>42089.269166666665</v>
      </c>
      <c r="N1203" s="22" t="s">
        <v>8424</v>
      </c>
      <c r="O1203" s="24">
        <f t="shared" si="75"/>
        <v>2015</v>
      </c>
      <c r="P1203" t="b">
        <v>0</v>
      </c>
      <c r="Q1203">
        <v>111</v>
      </c>
      <c r="R1203" t="b">
        <v>1</v>
      </c>
      <c r="S1203" t="s">
        <v>8285</v>
      </c>
      <c r="T1203" s="7">
        <f>F1203/Q1203</f>
        <v>55.371801801801809</v>
      </c>
      <c r="U1203" t="s">
        <v>8336</v>
      </c>
      <c r="V1203" t="s">
        <v>8337</v>
      </c>
    </row>
    <row r="1204" spans="1:22" ht="43.2">
      <c r="A1204" s="5">
        <f t="shared" si="72"/>
        <v>1.99244</v>
      </c>
      <c r="B1204">
        <v>1202</v>
      </c>
      <c r="C1204" s="3" t="s">
        <v>1203</v>
      </c>
      <c r="D1204" s="3" t="s">
        <v>5312</v>
      </c>
      <c r="E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 s="22">
        <f t="shared" si="73"/>
        <v>42566.398680555554</v>
      </c>
      <c r="L1204">
        <v>1432796154</v>
      </c>
      <c r="M1204" s="22">
        <f t="shared" si="74"/>
        <v>42536.398680555554</v>
      </c>
      <c r="N1204" s="22" t="s">
        <v>9248</v>
      </c>
      <c r="O1204" s="24">
        <f t="shared" si="75"/>
        <v>2016</v>
      </c>
      <c r="P1204" t="b">
        <v>0</v>
      </c>
      <c r="Q1204">
        <v>271</v>
      </c>
      <c r="R1204" t="b">
        <v>1</v>
      </c>
      <c r="S1204" t="s">
        <v>8285</v>
      </c>
      <c r="T1204" s="7">
        <f>F1204/Q1204</f>
        <v>183.80442804428046</v>
      </c>
      <c r="U1204" t="s">
        <v>8336</v>
      </c>
      <c r="V1204" t="s">
        <v>8337</v>
      </c>
    </row>
    <row r="1205" spans="1:22" ht="43.2">
      <c r="A1205" s="5">
        <f t="shared" si="72"/>
        <v>1.0245398773006136</v>
      </c>
      <c r="B1205">
        <v>1203</v>
      </c>
      <c r="C1205" s="3" t="s">
        <v>1204</v>
      </c>
      <c r="D1205" s="3" t="s">
        <v>5313</v>
      </c>
      <c r="E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 s="22">
        <f t="shared" si="73"/>
        <v>42182.08048611111</v>
      </c>
      <c r="L1205">
        <v>1430491527</v>
      </c>
      <c r="M1205" s="22">
        <f t="shared" si="74"/>
        <v>42152.08048611111</v>
      </c>
      <c r="N1205" s="22" t="s">
        <v>9249</v>
      </c>
      <c r="O1205" s="24">
        <f t="shared" si="75"/>
        <v>2015</v>
      </c>
      <c r="P1205" t="b">
        <v>0</v>
      </c>
      <c r="Q1205">
        <v>101</v>
      </c>
      <c r="R1205" t="b">
        <v>1</v>
      </c>
      <c r="S1205" t="s">
        <v>8285</v>
      </c>
      <c r="T1205" s="7">
        <f>F1205/Q1205</f>
        <v>165.34653465346534</v>
      </c>
      <c r="U1205" t="s">
        <v>8336</v>
      </c>
      <c r="V1205" t="s">
        <v>8337</v>
      </c>
    </row>
    <row r="1206" spans="1:22" ht="43.2">
      <c r="A1206" s="5">
        <f t="shared" si="72"/>
        <v>1.0294615384615384</v>
      </c>
      <c r="B1206">
        <v>1204</v>
      </c>
      <c r="C1206" s="3" t="s">
        <v>1205</v>
      </c>
      <c r="D1206" s="3" t="s">
        <v>5314</v>
      </c>
      <c r="E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 s="22">
        <f t="shared" si="73"/>
        <v>42155.4065625</v>
      </c>
      <c r="L1206">
        <v>1445363833</v>
      </c>
      <c r="M1206" s="22">
        <f t="shared" si="74"/>
        <v>42125.4065625</v>
      </c>
      <c r="N1206" s="22" t="s">
        <v>8477</v>
      </c>
      <c r="O1206" s="24">
        <f t="shared" si="75"/>
        <v>2015</v>
      </c>
      <c r="P1206" t="b">
        <v>0</v>
      </c>
      <c r="Q1206">
        <v>57</v>
      </c>
      <c r="R1206" t="b">
        <v>1</v>
      </c>
      <c r="S1206" t="s">
        <v>8285</v>
      </c>
      <c r="T1206" s="7">
        <f>F1206/Q1206</f>
        <v>234.78947368421052</v>
      </c>
      <c r="U1206" t="s">
        <v>8336</v>
      </c>
      <c r="V1206" t="s">
        <v>8337</v>
      </c>
    </row>
    <row r="1207" spans="1:22" ht="43.2">
      <c r="A1207" s="5">
        <f t="shared" si="72"/>
        <v>1.0086153846153847</v>
      </c>
      <c r="B1207">
        <v>1205</v>
      </c>
      <c r="C1207" s="3" t="s">
        <v>1206</v>
      </c>
      <c r="D1207" s="3" t="s">
        <v>5315</v>
      </c>
      <c r="E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 s="22">
        <f t="shared" si="73"/>
        <v>42341.999999999993</v>
      </c>
      <c r="L1207">
        <v>1431605351</v>
      </c>
      <c r="M1207" s="22">
        <f t="shared" si="74"/>
        <v>42297.539733796293</v>
      </c>
      <c r="N1207" s="22" t="s">
        <v>8687</v>
      </c>
      <c r="O1207" s="24">
        <f t="shared" si="75"/>
        <v>2015</v>
      </c>
      <c r="P1207" t="b">
        <v>0</v>
      </c>
      <c r="Q1207">
        <v>62</v>
      </c>
      <c r="R1207" t="b">
        <v>1</v>
      </c>
      <c r="S1207" t="s">
        <v>8285</v>
      </c>
      <c r="T1207" s="7">
        <f>F1207/Q1207</f>
        <v>211.48387096774192</v>
      </c>
      <c r="U1207" t="s">
        <v>8336</v>
      </c>
      <c r="V1207" t="s">
        <v>8337</v>
      </c>
    </row>
    <row r="1208" spans="1:22" ht="43.2">
      <c r="A1208" s="5">
        <f t="shared" si="72"/>
        <v>1.1499999999999999</v>
      </c>
      <c r="B1208">
        <v>1206</v>
      </c>
      <c r="C1208" s="3" t="s">
        <v>1207</v>
      </c>
      <c r="D1208" s="3" t="s">
        <v>5316</v>
      </c>
      <c r="E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 s="22">
        <f t="shared" si="73"/>
        <v>42168.298043981478</v>
      </c>
      <c r="L1208">
        <v>1486406253</v>
      </c>
      <c r="M1208" s="22">
        <f t="shared" si="74"/>
        <v>42138.298043981478</v>
      </c>
      <c r="N1208" s="22" t="s">
        <v>8864</v>
      </c>
      <c r="O1208" s="24">
        <f t="shared" si="75"/>
        <v>2015</v>
      </c>
      <c r="P1208" t="b">
        <v>0</v>
      </c>
      <c r="Q1208">
        <v>32</v>
      </c>
      <c r="R1208" t="b">
        <v>1</v>
      </c>
      <c r="S1208" t="s">
        <v>8285</v>
      </c>
      <c r="T1208" s="7">
        <f>F1208/Q1208</f>
        <v>32.34375</v>
      </c>
      <c r="U1208" t="s">
        <v>8336</v>
      </c>
      <c r="V1208" t="s">
        <v>8337</v>
      </c>
    </row>
    <row r="1209" spans="1:22" ht="28.8">
      <c r="A1209" s="5">
        <f t="shared" si="72"/>
        <v>1.0416766467065868</v>
      </c>
      <c r="B1209">
        <v>1207</v>
      </c>
      <c r="C1209" s="3" t="s">
        <v>1208</v>
      </c>
      <c r="D1209" s="3" t="s">
        <v>5317</v>
      </c>
      <c r="E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 s="22">
        <f t="shared" si="73"/>
        <v>42805.353472222218</v>
      </c>
      <c r="L1209">
        <v>1456827573</v>
      </c>
      <c r="M1209" s="22">
        <f t="shared" si="74"/>
        <v>42772.567743055552</v>
      </c>
      <c r="N1209" s="22" t="s">
        <v>8675</v>
      </c>
      <c r="O1209" s="24">
        <f t="shared" si="75"/>
        <v>2017</v>
      </c>
      <c r="P1209" t="b">
        <v>0</v>
      </c>
      <c r="Q1209">
        <v>141</v>
      </c>
      <c r="R1209" t="b">
        <v>1</v>
      </c>
      <c r="S1209" t="s">
        <v>8285</v>
      </c>
      <c r="T1209" s="7">
        <f>F1209/Q1209</f>
        <v>123.37588652482269</v>
      </c>
      <c r="U1209" t="s">
        <v>8336</v>
      </c>
      <c r="V1209" t="s">
        <v>8337</v>
      </c>
    </row>
    <row r="1210" spans="1:22" ht="43.2">
      <c r="A1210" s="5">
        <f t="shared" si="72"/>
        <v>1.5529999999999999</v>
      </c>
      <c r="B1210">
        <v>1208</v>
      </c>
      <c r="C1210" s="3" t="s">
        <v>1209</v>
      </c>
      <c r="D1210" s="3" t="s">
        <v>5318</v>
      </c>
      <c r="E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 s="22">
        <f t="shared" si="73"/>
        <v>42460.208333333336</v>
      </c>
      <c r="L1210">
        <v>1456246864</v>
      </c>
      <c r="M1210" s="22">
        <f t="shared" si="74"/>
        <v>42430.221909722219</v>
      </c>
      <c r="N1210" s="22" t="s">
        <v>9250</v>
      </c>
      <c r="O1210" s="24">
        <f t="shared" si="75"/>
        <v>2016</v>
      </c>
      <c r="P1210" t="b">
        <v>0</v>
      </c>
      <c r="Q1210">
        <v>75</v>
      </c>
      <c r="R1210" t="b">
        <v>1</v>
      </c>
      <c r="S1210" t="s">
        <v>8285</v>
      </c>
      <c r="T1210" s="7">
        <f>F1210/Q1210</f>
        <v>207.06666666666666</v>
      </c>
      <c r="U1210" t="s">
        <v>8336</v>
      </c>
      <c r="V1210" t="s">
        <v>8337</v>
      </c>
    </row>
    <row r="1211" spans="1:22" ht="43.2">
      <c r="A1211" s="5">
        <f t="shared" si="72"/>
        <v>1.06</v>
      </c>
      <c r="B1211">
        <v>1209</v>
      </c>
      <c r="C1211" s="3" t="s">
        <v>1210</v>
      </c>
      <c r="D1211" s="3" t="s">
        <v>5319</v>
      </c>
      <c r="E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 s="22">
        <f t="shared" si="73"/>
        <v>42453.459074074075</v>
      </c>
      <c r="L1211">
        <v>1485461905</v>
      </c>
      <c r="M1211" s="22">
        <f t="shared" si="74"/>
        <v>42423.500740740739</v>
      </c>
      <c r="N1211" s="22" t="s">
        <v>8755</v>
      </c>
      <c r="O1211" s="24">
        <f t="shared" si="75"/>
        <v>2016</v>
      </c>
      <c r="P1211" t="b">
        <v>0</v>
      </c>
      <c r="Q1211">
        <v>46</v>
      </c>
      <c r="R1211" t="b">
        <v>1</v>
      </c>
      <c r="S1211" t="s">
        <v>8285</v>
      </c>
      <c r="T1211" s="7">
        <f>F1211/Q1211</f>
        <v>138.2608695652174</v>
      </c>
      <c r="U1211" t="s">
        <v>8336</v>
      </c>
      <c r="V1211" t="s">
        <v>8337</v>
      </c>
    </row>
    <row r="1212" spans="1:22" ht="28.8">
      <c r="A1212" s="5">
        <f t="shared" si="72"/>
        <v>2.5431499999999998</v>
      </c>
      <c r="B1212">
        <v>1210</v>
      </c>
      <c r="C1212" s="3" t="s">
        <v>1211</v>
      </c>
      <c r="D1212" s="3" t="s">
        <v>5320</v>
      </c>
      <c r="E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 s="22">
        <f t="shared" si="73"/>
        <v>42791.637789351851</v>
      </c>
      <c r="L1212">
        <v>1431124572</v>
      </c>
      <c r="M1212" s="22">
        <f t="shared" si="74"/>
        <v>42761.637789351851</v>
      </c>
      <c r="N1212" s="22" t="s">
        <v>8892</v>
      </c>
      <c r="O1212" s="24">
        <f t="shared" si="75"/>
        <v>2017</v>
      </c>
      <c r="P1212" t="b">
        <v>0</v>
      </c>
      <c r="Q1212">
        <v>103</v>
      </c>
      <c r="R1212" t="b">
        <v>1</v>
      </c>
      <c r="S1212" t="s">
        <v>8285</v>
      </c>
      <c r="T1212" s="7">
        <f>F1212/Q1212</f>
        <v>493.81553398058253</v>
      </c>
      <c r="U1212" t="s">
        <v>8336</v>
      </c>
      <c r="V1212" t="s">
        <v>8337</v>
      </c>
    </row>
    <row r="1213" spans="1:22" ht="43.2">
      <c r="A1213" s="5">
        <f t="shared" si="72"/>
        <v>1.0109999999999999</v>
      </c>
      <c r="B1213">
        <v>1211</v>
      </c>
      <c r="C1213" s="3" t="s">
        <v>1212</v>
      </c>
      <c r="D1213" s="3" t="s">
        <v>5321</v>
      </c>
      <c r="E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 s="22">
        <f t="shared" si="73"/>
        <v>42155.666666666664</v>
      </c>
      <c r="L1213">
        <v>1464209261</v>
      </c>
      <c r="M1213" s="22">
        <f t="shared" si="74"/>
        <v>42132.733472222222</v>
      </c>
      <c r="N1213" s="22" t="s">
        <v>9251</v>
      </c>
      <c r="O1213" s="24">
        <f t="shared" si="75"/>
        <v>2015</v>
      </c>
      <c r="P1213" t="b">
        <v>0</v>
      </c>
      <c r="Q1213">
        <v>6</v>
      </c>
      <c r="R1213" t="b">
        <v>1</v>
      </c>
      <c r="S1213" t="s">
        <v>8285</v>
      </c>
      <c r="T1213" s="7">
        <f>F1213/Q1213</f>
        <v>168.5</v>
      </c>
      <c r="U1213" t="s">
        <v>8336</v>
      </c>
      <c r="V1213" t="s">
        <v>8337</v>
      </c>
    </row>
    <row r="1214" spans="1:22" ht="57.6">
      <c r="A1214" s="5">
        <f t="shared" si="72"/>
        <v>1.2904</v>
      </c>
      <c r="B1214">
        <v>1212</v>
      </c>
      <c r="C1214" s="3" t="s">
        <v>1213</v>
      </c>
      <c r="D1214" s="3" t="s">
        <v>5322</v>
      </c>
      <c r="E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 s="22">
        <f t="shared" si="73"/>
        <v>42530.658113425925</v>
      </c>
      <c r="L1214">
        <v>1447195695</v>
      </c>
      <c r="M1214" s="22">
        <f t="shared" si="74"/>
        <v>42515.658113425925</v>
      </c>
      <c r="N1214" s="22" t="s">
        <v>8376</v>
      </c>
      <c r="O1214" s="24">
        <f t="shared" si="75"/>
        <v>2016</v>
      </c>
      <c r="P1214" t="b">
        <v>0</v>
      </c>
      <c r="Q1214">
        <v>83</v>
      </c>
      <c r="R1214" t="b">
        <v>1</v>
      </c>
      <c r="S1214" t="s">
        <v>8285</v>
      </c>
      <c r="T1214" s="7">
        <f>F1214/Q1214</f>
        <v>38.867469879518069</v>
      </c>
      <c r="U1214" t="s">
        <v>8336</v>
      </c>
      <c r="V1214" t="s">
        <v>8337</v>
      </c>
    </row>
    <row r="1215" spans="1:22" ht="57.6">
      <c r="A1215" s="5">
        <f t="shared" si="72"/>
        <v>1.0223076923076924</v>
      </c>
      <c r="B1215">
        <v>1213</v>
      </c>
      <c r="C1215" s="3" t="s">
        <v>1214</v>
      </c>
      <c r="D1215" s="3" t="s">
        <v>5323</v>
      </c>
      <c r="E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 s="22">
        <f t="shared" si="73"/>
        <v>42334.833333333336</v>
      </c>
      <c r="L1215">
        <v>1482862100</v>
      </c>
      <c r="M1215" s="22">
        <f t="shared" si="74"/>
        <v>42318.741840277777</v>
      </c>
      <c r="N1215" s="22" t="s">
        <v>8822</v>
      </c>
      <c r="O1215" s="24">
        <f t="shared" si="75"/>
        <v>2015</v>
      </c>
      <c r="P1215" t="b">
        <v>0</v>
      </c>
      <c r="Q1215">
        <v>108</v>
      </c>
      <c r="R1215" t="b">
        <v>1</v>
      </c>
      <c r="S1215" t="s">
        <v>8285</v>
      </c>
      <c r="T1215" s="7">
        <f>F1215/Q1215</f>
        <v>61.527777777777779</v>
      </c>
      <c r="U1215" t="s">
        <v>8336</v>
      </c>
      <c r="V1215" t="s">
        <v>8337</v>
      </c>
    </row>
    <row r="1216" spans="1:22" ht="43.2">
      <c r="A1216" s="5">
        <f t="shared" si="72"/>
        <v>1.3180000000000001</v>
      </c>
      <c r="B1216">
        <v>1214</v>
      </c>
      <c r="C1216" s="3" t="s">
        <v>1215</v>
      </c>
      <c r="D1216" s="3" t="s">
        <v>5324</v>
      </c>
      <c r="E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 s="22">
        <f t="shared" si="73"/>
        <v>42766.547453703701</v>
      </c>
      <c r="L1216">
        <v>1428696605</v>
      </c>
      <c r="M1216" s="22">
        <f t="shared" si="74"/>
        <v>42731.547453703701</v>
      </c>
      <c r="N1216" s="22" t="s">
        <v>9252</v>
      </c>
      <c r="O1216" s="24">
        <f t="shared" si="75"/>
        <v>2016</v>
      </c>
      <c r="P1216" t="b">
        <v>0</v>
      </c>
      <c r="Q1216">
        <v>25</v>
      </c>
      <c r="R1216" t="b">
        <v>1</v>
      </c>
      <c r="S1216" t="s">
        <v>8285</v>
      </c>
      <c r="T1216" s="7">
        <f>F1216/Q1216</f>
        <v>105.44</v>
      </c>
      <c r="U1216" t="s">
        <v>8336</v>
      </c>
      <c r="V1216" t="s">
        <v>8337</v>
      </c>
    </row>
    <row r="1217" spans="1:22" ht="43.2">
      <c r="A1217" s="5">
        <f t="shared" si="72"/>
        <v>7.8608020000000005</v>
      </c>
      <c r="B1217">
        <v>1215</v>
      </c>
      <c r="C1217" s="3" t="s">
        <v>1216</v>
      </c>
      <c r="D1217" s="3" t="s">
        <v>5325</v>
      </c>
      <c r="E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 s="22">
        <f t="shared" si="73"/>
        <v>42164.632002314807</v>
      </c>
      <c r="L1217">
        <v>1398895756</v>
      </c>
      <c r="M1217" s="22">
        <f t="shared" si="74"/>
        <v>42104.632002314807</v>
      </c>
      <c r="N1217" s="22" t="s">
        <v>9253</v>
      </c>
      <c r="O1217" s="24">
        <f t="shared" si="75"/>
        <v>2015</v>
      </c>
      <c r="P1217" t="b">
        <v>0</v>
      </c>
      <c r="Q1217">
        <v>549</v>
      </c>
      <c r="R1217" t="b">
        <v>1</v>
      </c>
      <c r="S1217" t="s">
        <v>8285</v>
      </c>
      <c r="T1217" s="7">
        <f>F1217/Q1217</f>
        <v>71.592003642987251</v>
      </c>
      <c r="U1217" t="s">
        <v>8336</v>
      </c>
      <c r="V1217" t="s">
        <v>8337</v>
      </c>
    </row>
    <row r="1218" spans="1:22" ht="28.8">
      <c r="A1218" s="5">
        <f t="shared" si="72"/>
        <v>1.4570000000000001</v>
      </c>
      <c r="B1218">
        <v>1216</v>
      </c>
      <c r="C1218" s="3" t="s">
        <v>1217</v>
      </c>
      <c r="D1218" s="3" t="s">
        <v>5326</v>
      </c>
      <c r="E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 s="22">
        <f t="shared" si="73"/>
        <v>41789.714768518512</v>
      </c>
      <c r="L1218">
        <v>1441032457</v>
      </c>
      <c r="M1218" s="22">
        <f t="shared" si="74"/>
        <v>41759.714768518512</v>
      </c>
      <c r="N1218" s="22" t="s">
        <v>8771</v>
      </c>
      <c r="O1218" s="24">
        <f t="shared" si="75"/>
        <v>2014</v>
      </c>
      <c r="P1218" t="b">
        <v>0</v>
      </c>
      <c r="Q1218">
        <v>222</v>
      </c>
      <c r="R1218" t="b">
        <v>1</v>
      </c>
      <c r="S1218" t="s">
        <v>8285</v>
      </c>
      <c r="T1218" s="7">
        <f>F1218/Q1218</f>
        <v>91.882882882882882</v>
      </c>
      <c r="U1218" t="s">
        <v>8336</v>
      </c>
      <c r="V1218" t="s">
        <v>8337</v>
      </c>
    </row>
    <row r="1219" spans="1:22" ht="43.2">
      <c r="A1219" s="5">
        <f t="shared" ref="A1219:A1282" si="76">F1219/E1219</f>
        <v>1.026</v>
      </c>
      <c r="B1219">
        <v>1217</v>
      </c>
      <c r="C1219" s="3" t="s">
        <v>1218</v>
      </c>
      <c r="D1219" s="3" t="s">
        <v>5327</v>
      </c>
      <c r="E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 s="22">
        <f t="shared" ref="K1219:K1282" si="77">(J1218/86400)+25569+(-5/24)</f>
        <v>42279.752083333333</v>
      </c>
      <c r="L1219">
        <v>1465932340</v>
      </c>
      <c r="M1219" s="22">
        <f t="shared" ref="M1219:M1282" si="78">(L1218/86400)+25569+(-5/24)</f>
        <v>42247.408067129632</v>
      </c>
      <c r="N1219" s="22" t="s">
        <v>8890</v>
      </c>
      <c r="O1219" s="24">
        <f t="shared" si="75"/>
        <v>2015</v>
      </c>
      <c r="P1219" t="b">
        <v>0</v>
      </c>
      <c r="Q1219">
        <v>183</v>
      </c>
      <c r="R1219" t="b">
        <v>1</v>
      </c>
      <c r="S1219" t="s">
        <v>8285</v>
      </c>
      <c r="T1219" s="7">
        <f>F1219/Q1219</f>
        <v>148.57377049180329</v>
      </c>
      <c r="U1219" t="s">
        <v>8336</v>
      </c>
      <c r="V1219" t="s">
        <v>8337</v>
      </c>
    </row>
    <row r="1220" spans="1:22" ht="43.2">
      <c r="A1220" s="5">
        <f t="shared" si="76"/>
        <v>1.7227777777777777</v>
      </c>
      <c r="B1220">
        <v>1218</v>
      </c>
      <c r="C1220" s="3" t="s">
        <v>1219</v>
      </c>
      <c r="D1220" s="3" t="s">
        <v>5328</v>
      </c>
      <c r="E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 s="22">
        <f t="shared" si="77"/>
        <v>42565.6011574074</v>
      </c>
      <c r="L1220">
        <v>1443714800</v>
      </c>
      <c r="M1220" s="22">
        <f t="shared" si="78"/>
        <v>42535.6011574074</v>
      </c>
      <c r="N1220" s="22" t="s">
        <v>8857</v>
      </c>
      <c r="O1220" s="24">
        <f t="shared" ref="O1220:O1283" si="79">YEAR(N1220)</f>
        <v>2016</v>
      </c>
      <c r="P1220" t="b">
        <v>0</v>
      </c>
      <c r="Q1220">
        <v>89</v>
      </c>
      <c r="R1220" t="b">
        <v>1</v>
      </c>
      <c r="S1220" t="s">
        <v>8285</v>
      </c>
      <c r="T1220" s="7">
        <f>F1220/Q1220</f>
        <v>174.2134831460674</v>
      </c>
      <c r="U1220" t="s">
        <v>8336</v>
      </c>
      <c r="V1220" t="s">
        <v>8337</v>
      </c>
    </row>
    <row r="1221" spans="1:22" ht="28.8">
      <c r="A1221" s="5">
        <f t="shared" si="76"/>
        <v>1.5916819571865444</v>
      </c>
      <c r="B1221">
        <v>1219</v>
      </c>
      <c r="C1221" s="3" t="s">
        <v>1220</v>
      </c>
      <c r="D1221" s="3" t="s">
        <v>5329</v>
      </c>
      <c r="E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 s="22">
        <f t="shared" si="77"/>
        <v>42308.916666666664</v>
      </c>
      <c r="L1221">
        <v>1474369513</v>
      </c>
      <c r="M1221" s="22">
        <f t="shared" si="78"/>
        <v>42278.453703703701</v>
      </c>
      <c r="N1221" s="22" t="s">
        <v>8667</v>
      </c>
      <c r="O1221" s="24">
        <f t="shared" si="79"/>
        <v>2015</v>
      </c>
      <c r="P1221" t="b">
        <v>0</v>
      </c>
      <c r="Q1221">
        <v>253</v>
      </c>
      <c r="R1221" t="b">
        <v>1</v>
      </c>
      <c r="S1221" t="s">
        <v>8285</v>
      </c>
      <c r="T1221" s="7">
        <f>F1221/Q1221</f>
        <v>102.86166007905139</v>
      </c>
      <c r="U1221" t="s">
        <v>8336</v>
      </c>
      <c r="V1221" t="s">
        <v>8337</v>
      </c>
    </row>
    <row r="1222" spans="1:22" ht="43.2">
      <c r="A1222" s="5">
        <f t="shared" si="76"/>
        <v>1.0376666666666667</v>
      </c>
      <c r="B1222">
        <v>1220</v>
      </c>
      <c r="C1222" s="3" t="s">
        <v>1221</v>
      </c>
      <c r="D1222" s="3" t="s">
        <v>5330</v>
      </c>
      <c r="E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 s="22">
        <f t="shared" si="77"/>
        <v>42663.253622685188</v>
      </c>
      <c r="L1222">
        <v>1437923112</v>
      </c>
      <c r="M1222" s="22">
        <f t="shared" si="78"/>
        <v>42633.253622685188</v>
      </c>
      <c r="N1222" s="22" t="s">
        <v>9254</v>
      </c>
      <c r="O1222" s="24">
        <f t="shared" si="79"/>
        <v>2016</v>
      </c>
      <c r="P1222" t="b">
        <v>0</v>
      </c>
      <c r="Q1222">
        <v>140</v>
      </c>
      <c r="R1222" t="b">
        <v>1</v>
      </c>
      <c r="S1222" t="s">
        <v>8285</v>
      </c>
      <c r="T1222" s="7">
        <f>F1222/Q1222</f>
        <v>111.17857142857143</v>
      </c>
      <c r="U1222" t="s">
        <v>8336</v>
      </c>
      <c r="V1222" t="s">
        <v>8337</v>
      </c>
    </row>
    <row r="1223" spans="1:22" ht="43.2">
      <c r="A1223" s="5">
        <f t="shared" si="76"/>
        <v>1.1140954545454547</v>
      </c>
      <c r="B1223">
        <v>1221</v>
      </c>
      <c r="C1223" s="3" t="s">
        <v>1222</v>
      </c>
      <c r="D1223" s="3" t="s">
        <v>5331</v>
      </c>
      <c r="E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 s="22">
        <f t="shared" si="77"/>
        <v>42241.420277777775</v>
      </c>
      <c r="L1223">
        <v>1478431488</v>
      </c>
      <c r="M1223" s="22">
        <f t="shared" si="78"/>
        <v>42211.420277777775</v>
      </c>
      <c r="N1223" s="22" t="s">
        <v>8714</v>
      </c>
      <c r="O1223" s="24">
        <f t="shared" si="79"/>
        <v>2015</v>
      </c>
      <c r="P1223" t="b">
        <v>0</v>
      </c>
      <c r="Q1223">
        <v>103</v>
      </c>
      <c r="R1223" t="b">
        <v>1</v>
      </c>
      <c r="S1223" t="s">
        <v>8285</v>
      </c>
      <c r="T1223" s="7">
        <f>F1223/Q1223</f>
        <v>23.796213592233013</v>
      </c>
      <c r="U1223" t="s">
        <v>8336</v>
      </c>
      <c r="V1223" t="s">
        <v>8337</v>
      </c>
    </row>
    <row r="1224" spans="1:22" ht="28.8">
      <c r="A1224" s="5">
        <f t="shared" si="76"/>
        <v>2.80375</v>
      </c>
      <c r="B1224">
        <v>1222</v>
      </c>
      <c r="C1224" s="3" t="s">
        <v>1223</v>
      </c>
      <c r="D1224" s="3" t="s">
        <v>5332</v>
      </c>
      <c r="E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 s="22">
        <f t="shared" si="77"/>
        <v>42707.791666666664</v>
      </c>
      <c r="L1224">
        <v>1456852647</v>
      </c>
      <c r="M1224" s="22">
        <f t="shared" si="78"/>
        <v>42680.267222222225</v>
      </c>
      <c r="N1224" s="22" t="s">
        <v>9255</v>
      </c>
      <c r="O1224" s="24">
        <f t="shared" si="79"/>
        <v>2016</v>
      </c>
      <c r="P1224" t="b">
        <v>0</v>
      </c>
      <c r="Q1224">
        <v>138</v>
      </c>
      <c r="R1224" t="b">
        <v>1</v>
      </c>
      <c r="S1224" t="s">
        <v>8285</v>
      </c>
      <c r="T1224" s="7">
        <f>F1224/Q1224</f>
        <v>81.268115942028984</v>
      </c>
      <c r="U1224" t="s">
        <v>8336</v>
      </c>
      <c r="V1224" t="s">
        <v>8337</v>
      </c>
    </row>
    <row r="1225" spans="1:22" ht="43.2">
      <c r="A1225" s="5">
        <f t="shared" si="76"/>
        <v>1.1210606060606061</v>
      </c>
      <c r="B1225">
        <v>1223</v>
      </c>
      <c r="C1225" s="3" t="s">
        <v>1224</v>
      </c>
      <c r="D1225" s="3" t="s">
        <v>5333</v>
      </c>
      <c r="E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 s="22">
        <f t="shared" si="77"/>
        <v>42460.958333333336</v>
      </c>
      <c r="L1225">
        <v>1476159309</v>
      </c>
      <c r="M1225" s="22">
        <f t="shared" si="78"/>
        <v>42430.512118055551</v>
      </c>
      <c r="N1225" s="22" t="s">
        <v>9250</v>
      </c>
      <c r="O1225" s="24">
        <f t="shared" si="79"/>
        <v>2016</v>
      </c>
      <c r="P1225" t="b">
        <v>0</v>
      </c>
      <c r="Q1225">
        <v>191</v>
      </c>
      <c r="R1225" t="b">
        <v>1</v>
      </c>
      <c r="S1225" t="s">
        <v>8285</v>
      </c>
      <c r="T1225" s="7">
        <f>F1225/Q1225</f>
        <v>116.21465968586388</v>
      </c>
      <c r="U1225" t="s">
        <v>8336</v>
      </c>
      <c r="V1225" t="s">
        <v>8337</v>
      </c>
    </row>
    <row r="1226" spans="1:22" ht="28.8">
      <c r="A1226" s="5">
        <f t="shared" si="76"/>
        <v>7.0666666666666669E-2</v>
      </c>
      <c r="B1226">
        <v>1224</v>
      </c>
      <c r="C1226" s="3" t="s">
        <v>1225</v>
      </c>
      <c r="D1226" s="3" t="s">
        <v>5334</v>
      </c>
      <c r="E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 s="22">
        <f t="shared" si="77"/>
        <v>42684.010520833333</v>
      </c>
      <c r="L1226">
        <v>1396876302</v>
      </c>
      <c r="M1226" s="22">
        <f t="shared" si="78"/>
        <v>42653.968854166662</v>
      </c>
      <c r="N1226" s="22" t="s">
        <v>9256</v>
      </c>
      <c r="O1226" s="24">
        <f t="shared" si="79"/>
        <v>2016</v>
      </c>
      <c r="P1226" t="b">
        <v>0</v>
      </c>
      <c r="Q1226">
        <v>18</v>
      </c>
      <c r="R1226" t="b">
        <v>0</v>
      </c>
      <c r="S1226" t="s">
        <v>8286</v>
      </c>
      <c r="T1226" s="7">
        <f>F1226/Q1226</f>
        <v>58.888888888888886</v>
      </c>
      <c r="U1226" t="s">
        <v>8323</v>
      </c>
      <c r="V1226" t="s">
        <v>8338</v>
      </c>
    </row>
    <row r="1227" spans="1:22" ht="43.2">
      <c r="A1227" s="5">
        <f t="shared" si="76"/>
        <v>4.3999999999999997E-2</v>
      </c>
      <c r="B1227">
        <v>1225</v>
      </c>
      <c r="C1227" s="3" t="s">
        <v>1226</v>
      </c>
      <c r="D1227" s="3" t="s">
        <v>5335</v>
      </c>
      <c r="E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 s="22">
        <f t="shared" si="77"/>
        <v>41796.341458333329</v>
      </c>
      <c r="L1227">
        <v>1377294278</v>
      </c>
      <c r="M1227" s="22">
        <f t="shared" si="78"/>
        <v>41736.341458333329</v>
      </c>
      <c r="N1227" s="22" t="s">
        <v>9257</v>
      </c>
      <c r="O1227" s="24">
        <f t="shared" si="79"/>
        <v>2014</v>
      </c>
      <c r="P1227" t="b">
        <v>0</v>
      </c>
      <c r="Q1227">
        <v>3</v>
      </c>
      <c r="R1227" t="b">
        <v>0</v>
      </c>
      <c r="S1227" t="s">
        <v>8286</v>
      </c>
      <c r="T1227" s="7">
        <f>F1227/Q1227</f>
        <v>44</v>
      </c>
      <c r="U1227" t="s">
        <v>8323</v>
      </c>
      <c r="V1227" t="s">
        <v>8338</v>
      </c>
    </row>
    <row r="1228" spans="1:22" ht="43.2">
      <c r="A1228" s="5">
        <f t="shared" si="76"/>
        <v>3.8739999999999997E-2</v>
      </c>
      <c r="B1228">
        <v>1226</v>
      </c>
      <c r="C1228" s="3" t="s">
        <v>1227</v>
      </c>
      <c r="D1228" s="3" t="s">
        <v>5336</v>
      </c>
      <c r="E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 s="22">
        <f t="shared" si="77"/>
        <v>41569.697662037033</v>
      </c>
      <c r="L1228">
        <v>1395089981</v>
      </c>
      <c r="M1228" s="22">
        <f t="shared" si="78"/>
        <v>41509.697662037033</v>
      </c>
      <c r="N1228" s="22" t="s">
        <v>9258</v>
      </c>
      <c r="O1228" s="24">
        <f t="shared" si="79"/>
        <v>2013</v>
      </c>
      <c r="P1228" t="b">
        <v>0</v>
      </c>
      <c r="Q1228">
        <v>40</v>
      </c>
      <c r="R1228" t="b">
        <v>0</v>
      </c>
      <c r="S1228" t="s">
        <v>8286</v>
      </c>
      <c r="T1228" s="7">
        <f>F1228/Q1228</f>
        <v>48.424999999999997</v>
      </c>
      <c r="U1228" t="s">
        <v>8323</v>
      </c>
      <c r="V1228" t="s">
        <v>8338</v>
      </c>
    </row>
    <row r="1229" spans="1:22" ht="43.2">
      <c r="A1229" s="5">
        <f t="shared" si="76"/>
        <v>0</v>
      </c>
      <c r="B1229">
        <v>1227</v>
      </c>
      <c r="C1229" s="3" t="s">
        <v>1228</v>
      </c>
      <c r="D1229" s="3" t="s">
        <v>5337</v>
      </c>
      <c r="E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 s="22">
        <f t="shared" si="77"/>
        <v>41749.833333333328</v>
      </c>
      <c r="L1229">
        <v>1404770616</v>
      </c>
      <c r="M1229" s="22">
        <f t="shared" si="78"/>
        <v>41715.666446759256</v>
      </c>
      <c r="N1229" s="22" t="s">
        <v>9259</v>
      </c>
      <c r="O1229" s="24">
        <f t="shared" si="79"/>
        <v>2014</v>
      </c>
      <c r="P1229" t="b">
        <v>0</v>
      </c>
      <c r="Q1229">
        <v>0</v>
      </c>
      <c r="R1229" t="b">
        <v>0</v>
      </c>
      <c r="S1229" t="s">
        <v>8286</v>
      </c>
      <c r="T1229" s="7" t="e">
        <f>F1229/Q1229</f>
        <v>#DIV/0!</v>
      </c>
      <c r="U1229" t="s">
        <v>8323</v>
      </c>
      <c r="V1229" t="s">
        <v>8338</v>
      </c>
    </row>
    <row r="1230" spans="1:22" ht="43.2">
      <c r="A1230" s="5">
        <f t="shared" si="76"/>
        <v>0.29299999999999998</v>
      </c>
      <c r="B1230">
        <v>1228</v>
      </c>
      <c r="C1230" s="3" t="s">
        <v>1229</v>
      </c>
      <c r="D1230" s="3" t="s">
        <v>5338</v>
      </c>
      <c r="E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 s="22">
        <f t="shared" si="77"/>
        <v>41858.083333333328</v>
      </c>
      <c r="L1230">
        <v>1312047008</v>
      </c>
      <c r="M1230" s="22">
        <f t="shared" si="78"/>
        <v>41827.710833333331</v>
      </c>
      <c r="N1230" s="22" t="s">
        <v>8780</v>
      </c>
      <c r="O1230" s="24">
        <f t="shared" si="79"/>
        <v>2014</v>
      </c>
      <c r="P1230" t="b">
        <v>0</v>
      </c>
      <c r="Q1230">
        <v>24</v>
      </c>
      <c r="R1230" t="b">
        <v>0</v>
      </c>
      <c r="S1230" t="s">
        <v>8286</v>
      </c>
      <c r="T1230" s="7">
        <f>F1230/Q1230</f>
        <v>61.041666666666664</v>
      </c>
      <c r="U1230" t="s">
        <v>8323</v>
      </c>
      <c r="V1230" t="s">
        <v>8338</v>
      </c>
    </row>
    <row r="1231" spans="1:22" ht="57.6">
      <c r="A1231" s="5">
        <f t="shared" si="76"/>
        <v>9.0909090909090905E-3</v>
      </c>
      <c r="B1231">
        <v>1229</v>
      </c>
      <c r="C1231" s="3" t="s">
        <v>1230</v>
      </c>
      <c r="D1231" s="3" t="s">
        <v>5339</v>
      </c>
      <c r="E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 s="22">
        <f t="shared" si="77"/>
        <v>40814.520925925921</v>
      </c>
      <c r="L1231">
        <v>1331982127</v>
      </c>
      <c r="M1231" s="22">
        <f t="shared" si="78"/>
        <v>40754.520925925921</v>
      </c>
      <c r="N1231" s="22" t="s">
        <v>9260</v>
      </c>
      <c r="O1231" s="24">
        <f t="shared" si="79"/>
        <v>2011</v>
      </c>
      <c r="P1231" t="b">
        <v>0</v>
      </c>
      <c r="Q1231">
        <v>1</v>
      </c>
      <c r="R1231" t="b">
        <v>0</v>
      </c>
      <c r="S1231" t="s">
        <v>8286</v>
      </c>
      <c r="T1231" s="7">
        <f>F1231/Q1231</f>
        <v>25</v>
      </c>
      <c r="U1231" t="s">
        <v>8323</v>
      </c>
      <c r="V1231" t="s">
        <v>8338</v>
      </c>
    </row>
    <row r="1232" spans="1:22" ht="43.2">
      <c r="A1232" s="5">
        <f t="shared" si="76"/>
        <v>0</v>
      </c>
      <c r="B1232">
        <v>1230</v>
      </c>
      <c r="C1232" s="3" t="s">
        <v>1231</v>
      </c>
      <c r="D1232" s="3" t="s">
        <v>5340</v>
      </c>
      <c r="E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 s="22">
        <f t="shared" si="77"/>
        <v>41015.458333333328</v>
      </c>
      <c r="L1232">
        <v>1295997630</v>
      </c>
      <c r="M1232" s="22">
        <f t="shared" si="78"/>
        <v>40985.251469907402</v>
      </c>
      <c r="N1232" s="22" t="s">
        <v>9261</v>
      </c>
      <c r="O1232" s="24">
        <f t="shared" si="79"/>
        <v>2012</v>
      </c>
      <c r="P1232" t="b">
        <v>0</v>
      </c>
      <c r="Q1232">
        <v>0</v>
      </c>
      <c r="R1232" t="b">
        <v>0</v>
      </c>
      <c r="S1232" t="s">
        <v>8286</v>
      </c>
      <c r="T1232" s="7" t="e">
        <f>F1232/Q1232</f>
        <v>#DIV/0!</v>
      </c>
      <c r="U1232" t="s">
        <v>8323</v>
      </c>
      <c r="V1232" t="s">
        <v>8338</v>
      </c>
    </row>
    <row r="1233" spans="1:22" ht="43.2">
      <c r="A1233" s="5">
        <f t="shared" si="76"/>
        <v>0</v>
      </c>
      <c r="B1233">
        <v>1231</v>
      </c>
      <c r="C1233" s="3" t="s">
        <v>1232</v>
      </c>
      <c r="D1233" s="3" t="s">
        <v>5341</v>
      </c>
      <c r="E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 s="22">
        <f t="shared" si="77"/>
        <v>40598.764236111107</v>
      </c>
      <c r="L1233">
        <v>1436394968</v>
      </c>
      <c r="M1233" s="22">
        <f t="shared" si="78"/>
        <v>40568.764236111107</v>
      </c>
      <c r="N1233" s="22" t="s">
        <v>9262</v>
      </c>
      <c r="O1233" s="24">
        <f t="shared" si="79"/>
        <v>2011</v>
      </c>
      <c r="P1233" t="b">
        <v>0</v>
      </c>
      <c r="Q1233">
        <v>0</v>
      </c>
      <c r="R1233" t="b">
        <v>0</v>
      </c>
      <c r="S1233" t="s">
        <v>8286</v>
      </c>
      <c r="T1233" s="7" t="e">
        <f>F1233/Q1233</f>
        <v>#DIV/0!</v>
      </c>
      <c r="U1233" t="s">
        <v>8323</v>
      </c>
      <c r="V1233" t="s">
        <v>8338</v>
      </c>
    </row>
    <row r="1234" spans="1:22" ht="43.2">
      <c r="A1234" s="5">
        <f t="shared" si="76"/>
        <v>8.0000000000000002E-3</v>
      </c>
      <c r="B1234">
        <v>1232</v>
      </c>
      <c r="C1234" s="3" t="s">
        <v>1233</v>
      </c>
      <c r="D1234" s="3" t="s">
        <v>5342</v>
      </c>
      <c r="E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 s="22">
        <f t="shared" si="77"/>
        <v>42243.833333333336</v>
      </c>
      <c r="L1234">
        <v>1377030070</v>
      </c>
      <c r="M1234" s="22">
        <f t="shared" si="78"/>
        <v>42193.733425925922</v>
      </c>
      <c r="N1234" s="22" t="s">
        <v>9263</v>
      </c>
      <c r="O1234" s="24">
        <f t="shared" si="79"/>
        <v>2015</v>
      </c>
      <c r="P1234" t="b">
        <v>0</v>
      </c>
      <c r="Q1234">
        <v>1</v>
      </c>
      <c r="R1234" t="b">
        <v>0</v>
      </c>
      <c r="S1234" t="s">
        <v>8286</v>
      </c>
      <c r="T1234" s="7">
        <f>F1234/Q1234</f>
        <v>40</v>
      </c>
      <c r="U1234" t="s">
        <v>8323</v>
      </c>
      <c r="V1234" t="s">
        <v>8338</v>
      </c>
    </row>
    <row r="1235" spans="1:22" ht="43.2">
      <c r="A1235" s="5">
        <f t="shared" si="76"/>
        <v>0.11600000000000001</v>
      </c>
      <c r="B1235">
        <v>1233</v>
      </c>
      <c r="C1235" s="3" t="s">
        <v>1234</v>
      </c>
      <c r="D1235" s="3" t="s">
        <v>5343</v>
      </c>
      <c r="E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 s="22">
        <f t="shared" si="77"/>
        <v>41553.639699074069</v>
      </c>
      <c r="L1235">
        <v>1328049974</v>
      </c>
      <c r="M1235" s="22">
        <f t="shared" si="78"/>
        <v>41506.639699074069</v>
      </c>
      <c r="N1235" s="22" t="s">
        <v>8628</v>
      </c>
      <c r="O1235" s="24">
        <f t="shared" si="79"/>
        <v>2013</v>
      </c>
      <c r="P1235" t="b">
        <v>0</v>
      </c>
      <c r="Q1235">
        <v>6</v>
      </c>
      <c r="R1235" t="b">
        <v>0</v>
      </c>
      <c r="S1235" t="s">
        <v>8286</v>
      </c>
      <c r="T1235" s="7">
        <f>F1235/Q1235</f>
        <v>19.333333333333332</v>
      </c>
      <c r="U1235" t="s">
        <v>8323</v>
      </c>
      <c r="V1235" t="s">
        <v>8338</v>
      </c>
    </row>
    <row r="1236" spans="1:22" ht="43.2">
      <c r="A1236" s="5">
        <f t="shared" si="76"/>
        <v>0</v>
      </c>
      <c r="B1236">
        <v>1234</v>
      </c>
      <c r="C1236" s="3" t="s">
        <v>1235</v>
      </c>
      <c r="D1236" s="3" t="s">
        <v>5344</v>
      </c>
      <c r="E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 s="22">
        <f t="shared" si="77"/>
        <v>40960.740439814814</v>
      </c>
      <c r="L1236">
        <v>1420311342</v>
      </c>
      <c r="M1236" s="22">
        <f t="shared" si="78"/>
        <v>40939.740439814814</v>
      </c>
      <c r="N1236" s="22" t="s">
        <v>9264</v>
      </c>
      <c r="O1236" s="24">
        <f t="shared" si="79"/>
        <v>2012</v>
      </c>
      <c r="P1236" t="b">
        <v>0</v>
      </c>
      <c r="Q1236">
        <v>0</v>
      </c>
      <c r="R1236" t="b">
        <v>0</v>
      </c>
      <c r="S1236" t="s">
        <v>8286</v>
      </c>
      <c r="T1236" s="7" t="e">
        <f>F1236/Q1236</f>
        <v>#DIV/0!</v>
      </c>
      <c r="U1236" t="s">
        <v>8323</v>
      </c>
      <c r="V1236" t="s">
        <v>8338</v>
      </c>
    </row>
    <row r="1237" spans="1:22" ht="43.2">
      <c r="A1237" s="5">
        <f t="shared" si="76"/>
        <v>2.787363950092912E-2</v>
      </c>
      <c r="B1237">
        <v>1235</v>
      </c>
      <c r="C1237" s="3" t="s">
        <v>1236</v>
      </c>
      <c r="D1237" s="3" t="s">
        <v>5345</v>
      </c>
      <c r="E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 s="22">
        <f t="shared" si="77"/>
        <v>42037.580347222225</v>
      </c>
      <c r="L1237">
        <v>1383621299</v>
      </c>
      <c r="M1237" s="22">
        <f t="shared" si="78"/>
        <v>42007.580347222225</v>
      </c>
      <c r="N1237" s="22" t="s">
        <v>9265</v>
      </c>
      <c r="O1237" s="24">
        <f t="shared" si="79"/>
        <v>2015</v>
      </c>
      <c r="P1237" t="b">
        <v>0</v>
      </c>
      <c r="Q1237">
        <v>6</v>
      </c>
      <c r="R1237" t="b">
        <v>0</v>
      </c>
      <c r="S1237" t="s">
        <v>8286</v>
      </c>
      <c r="T1237" s="7">
        <f>F1237/Q1237</f>
        <v>35</v>
      </c>
      <c r="U1237" t="s">
        <v>8323</v>
      </c>
      <c r="V1237" t="s">
        <v>8338</v>
      </c>
    </row>
    <row r="1238" spans="1:22">
      <c r="A1238" s="5">
        <f t="shared" si="76"/>
        <v>0</v>
      </c>
      <c r="B1238">
        <v>1236</v>
      </c>
      <c r="C1238" s="3" t="s">
        <v>1237</v>
      </c>
      <c r="D1238" s="3" t="s">
        <v>5346</v>
      </c>
      <c r="E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 s="22">
        <f t="shared" si="77"/>
        <v>41622.927071759259</v>
      </c>
      <c r="L1238">
        <v>1342801164</v>
      </c>
      <c r="M1238" s="22">
        <f t="shared" si="78"/>
        <v>41582.927071759259</v>
      </c>
      <c r="N1238" s="22" t="s">
        <v>8446</v>
      </c>
      <c r="O1238" s="24">
        <f t="shared" si="79"/>
        <v>2013</v>
      </c>
      <c r="P1238" t="b">
        <v>0</v>
      </c>
      <c r="Q1238">
        <v>0</v>
      </c>
      <c r="R1238" t="b">
        <v>0</v>
      </c>
      <c r="S1238" t="s">
        <v>8286</v>
      </c>
      <c r="T1238" s="7" t="e">
        <f>F1238/Q1238</f>
        <v>#DIV/0!</v>
      </c>
      <c r="U1238" t="s">
        <v>8323</v>
      </c>
      <c r="V1238" t="s">
        <v>8338</v>
      </c>
    </row>
    <row r="1239" spans="1:22" ht="43.2">
      <c r="A1239" s="5">
        <f t="shared" si="76"/>
        <v>0</v>
      </c>
      <c r="B1239">
        <v>1237</v>
      </c>
      <c r="C1239" s="3" t="s">
        <v>1238</v>
      </c>
      <c r="D1239" s="3" t="s">
        <v>5347</v>
      </c>
      <c r="E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 s="22">
        <f t="shared" si="77"/>
        <v>41118.458333333328</v>
      </c>
      <c r="L1239">
        <v>1344062865</v>
      </c>
      <c r="M1239" s="22">
        <f t="shared" si="78"/>
        <v>41110.47180555555</v>
      </c>
      <c r="N1239" s="22" t="s">
        <v>8961</v>
      </c>
      <c r="O1239" s="24">
        <f t="shared" si="79"/>
        <v>2012</v>
      </c>
      <c r="P1239" t="b">
        <v>0</v>
      </c>
      <c r="Q1239">
        <v>0</v>
      </c>
      <c r="R1239" t="b">
        <v>0</v>
      </c>
      <c r="S1239" t="s">
        <v>8286</v>
      </c>
      <c r="T1239" s="7" t="e">
        <f>F1239/Q1239</f>
        <v>#DIV/0!</v>
      </c>
      <c r="U1239" t="s">
        <v>8323</v>
      </c>
      <c r="V1239" t="s">
        <v>8338</v>
      </c>
    </row>
    <row r="1240" spans="1:22" ht="57.6">
      <c r="A1240" s="5">
        <f t="shared" si="76"/>
        <v>0.17799999999999999</v>
      </c>
      <c r="B1240">
        <v>1238</v>
      </c>
      <c r="C1240" s="3" t="s">
        <v>1239</v>
      </c>
      <c r="D1240" s="3" t="s">
        <v>5348</v>
      </c>
      <c r="E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 s="22">
        <f t="shared" si="77"/>
        <v>41145.074826388889</v>
      </c>
      <c r="L1240">
        <v>1310049536</v>
      </c>
      <c r="M1240" s="22">
        <f t="shared" si="78"/>
        <v>41125.074826388889</v>
      </c>
      <c r="N1240" s="22" t="s">
        <v>9266</v>
      </c>
      <c r="O1240" s="24">
        <f t="shared" si="79"/>
        <v>2012</v>
      </c>
      <c r="P1240" t="b">
        <v>0</v>
      </c>
      <c r="Q1240">
        <v>3</v>
      </c>
      <c r="R1240" t="b">
        <v>0</v>
      </c>
      <c r="S1240" t="s">
        <v>8286</v>
      </c>
      <c r="T1240" s="7">
        <f>F1240/Q1240</f>
        <v>59.333333333333336</v>
      </c>
      <c r="U1240" t="s">
        <v>8323</v>
      </c>
      <c r="V1240" t="s">
        <v>8338</v>
      </c>
    </row>
    <row r="1241" spans="1:22" ht="28.8">
      <c r="A1241" s="5">
        <f t="shared" si="76"/>
        <v>0</v>
      </c>
      <c r="B1241">
        <v>1239</v>
      </c>
      <c r="C1241" s="3" t="s">
        <v>1240</v>
      </c>
      <c r="D1241" s="3" t="s">
        <v>5349</v>
      </c>
      <c r="E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 s="22">
        <f t="shared" si="77"/>
        <v>40761.402037037034</v>
      </c>
      <c r="L1241">
        <v>1323212767</v>
      </c>
      <c r="M1241" s="22">
        <f t="shared" si="78"/>
        <v>40731.402037037034</v>
      </c>
      <c r="N1241" s="22" t="s">
        <v>8960</v>
      </c>
      <c r="O1241" s="24">
        <f t="shared" si="79"/>
        <v>2011</v>
      </c>
      <c r="P1241" t="b">
        <v>0</v>
      </c>
      <c r="Q1241">
        <v>0</v>
      </c>
      <c r="R1241" t="b">
        <v>0</v>
      </c>
      <c r="S1241" t="s">
        <v>8286</v>
      </c>
      <c r="T1241" s="7" t="e">
        <f>F1241/Q1241</f>
        <v>#DIV/0!</v>
      </c>
      <c r="U1241" t="s">
        <v>8323</v>
      </c>
      <c r="V1241" t="s">
        <v>8338</v>
      </c>
    </row>
    <row r="1242" spans="1:22" ht="43.2">
      <c r="A1242" s="5">
        <f t="shared" si="76"/>
        <v>3.0124999999999999E-2</v>
      </c>
      <c r="B1242">
        <v>1240</v>
      </c>
      <c r="C1242" s="3" t="s">
        <v>1241</v>
      </c>
      <c r="D1242" s="3" t="s">
        <v>5350</v>
      </c>
      <c r="E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 s="22">
        <f t="shared" si="77"/>
        <v>40913.754247685181</v>
      </c>
      <c r="L1242">
        <v>1368579457</v>
      </c>
      <c r="M1242" s="22">
        <f t="shared" si="78"/>
        <v>40883.754247685181</v>
      </c>
      <c r="N1242" s="22" t="s">
        <v>9267</v>
      </c>
      <c r="O1242" s="24">
        <f t="shared" si="79"/>
        <v>2011</v>
      </c>
      <c r="P1242" t="b">
        <v>0</v>
      </c>
      <c r="Q1242">
        <v>8</v>
      </c>
      <c r="R1242" t="b">
        <v>0</v>
      </c>
      <c r="S1242" t="s">
        <v>8286</v>
      </c>
      <c r="T1242" s="7">
        <f>F1242/Q1242</f>
        <v>30.125</v>
      </c>
      <c r="U1242" t="s">
        <v>8323</v>
      </c>
      <c r="V1242" t="s">
        <v>8338</v>
      </c>
    </row>
    <row r="1243" spans="1:22" ht="57.6">
      <c r="A1243" s="5">
        <f t="shared" si="76"/>
        <v>0.50739999999999996</v>
      </c>
      <c r="B1243">
        <v>1241</v>
      </c>
      <c r="C1243" s="3" t="s">
        <v>1242</v>
      </c>
      <c r="D1243" s="3" t="s">
        <v>5351</v>
      </c>
      <c r="E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 s="22">
        <f t="shared" si="77"/>
        <v>41467.70208333333</v>
      </c>
      <c r="L1243">
        <v>1413057980</v>
      </c>
      <c r="M1243" s="22">
        <f t="shared" si="78"/>
        <v>41408.831678240742</v>
      </c>
      <c r="N1243" s="22" t="s">
        <v>9268</v>
      </c>
      <c r="O1243" s="24">
        <f t="shared" si="79"/>
        <v>2013</v>
      </c>
      <c r="P1243" t="b">
        <v>0</v>
      </c>
      <c r="Q1243">
        <v>34</v>
      </c>
      <c r="R1243" t="b">
        <v>0</v>
      </c>
      <c r="S1243" t="s">
        <v>8286</v>
      </c>
      <c r="T1243" s="7">
        <f>F1243/Q1243</f>
        <v>74.617647058823536</v>
      </c>
      <c r="U1243" t="s">
        <v>8323</v>
      </c>
      <c r="V1243" t="s">
        <v>8338</v>
      </c>
    </row>
    <row r="1244" spans="1:22" ht="43.2">
      <c r="A1244" s="5">
        <f t="shared" si="76"/>
        <v>5.4884742041712408E-3</v>
      </c>
      <c r="B1244">
        <v>1242</v>
      </c>
      <c r="C1244" s="3" t="s">
        <v>1243</v>
      </c>
      <c r="D1244" s="3" t="s">
        <v>5352</v>
      </c>
      <c r="E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 s="22">
        <f t="shared" si="77"/>
        <v>41946.040972222218</v>
      </c>
      <c r="L1244">
        <v>1314417502</v>
      </c>
      <c r="M1244" s="22">
        <f t="shared" si="78"/>
        <v>41923.629398148143</v>
      </c>
      <c r="N1244" s="22" t="s">
        <v>9042</v>
      </c>
      <c r="O1244" s="24">
        <f t="shared" si="79"/>
        <v>2014</v>
      </c>
      <c r="P1244" t="b">
        <v>0</v>
      </c>
      <c r="Q1244">
        <v>1</v>
      </c>
      <c r="R1244" t="b">
        <v>0</v>
      </c>
      <c r="S1244" t="s">
        <v>8286</v>
      </c>
      <c r="T1244" s="7">
        <f>F1244/Q1244</f>
        <v>5</v>
      </c>
      <c r="U1244" t="s">
        <v>8323</v>
      </c>
      <c r="V1244" t="s">
        <v>8338</v>
      </c>
    </row>
    <row r="1245" spans="1:22" ht="43.2">
      <c r="A1245" s="5">
        <f t="shared" si="76"/>
        <v>0.14091666666666666</v>
      </c>
      <c r="B1245">
        <v>1243</v>
      </c>
      <c r="C1245" s="3" t="s">
        <v>1244</v>
      </c>
      <c r="D1245" s="3" t="s">
        <v>5353</v>
      </c>
      <c r="E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 s="22">
        <f t="shared" si="77"/>
        <v>40797.345833333333</v>
      </c>
      <c r="L1245">
        <v>1304888771</v>
      </c>
      <c r="M1245" s="22">
        <f t="shared" si="78"/>
        <v>40781.957199074073</v>
      </c>
      <c r="N1245" s="22" t="s">
        <v>9269</v>
      </c>
      <c r="O1245" s="24">
        <f t="shared" si="79"/>
        <v>2011</v>
      </c>
      <c r="P1245" t="b">
        <v>0</v>
      </c>
      <c r="Q1245">
        <v>38</v>
      </c>
      <c r="R1245" t="b">
        <v>0</v>
      </c>
      <c r="S1245" t="s">
        <v>8286</v>
      </c>
      <c r="T1245" s="7">
        <f>F1245/Q1245</f>
        <v>44.5</v>
      </c>
      <c r="U1245" t="s">
        <v>8323</v>
      </c>
      <c r="V1245" t="s">
        <v>8338</v>
      </c>
    </row>
    <row r="1246" spans="1:22" ht="43.2">
      <c r="A1246" s="5">
        <f t="shared" si="76"/>
        <v>1.038</v>
      </c>
      <c r="B1246">
        <v>1244</v>
      </c>
      <c r="C1246" s="3" t="s">
        <v>1245</v>
      </c>
      <c r="D1246" s="3" t="s">
        <v>5354</v>
      </c>
      <c r="E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 s="22">
        <f t="shared" si="77"/>
        <v>40732.666666666664</v>
      </c>
      <c r="L1246">
        <v>1363981723</v>
      </c>
      <c r="M1246" s="22">
        <f t="shared" si="78"/>
        <v>40671.670960648145</v>
      </c>
      <c r="N1246" s="22" t="s">
        <v>9270</v>
      </c>
      <c r="O1246" s="24">
        <f t="shared" si="79"/>
        <v>2011</v>
      </c>
      <c r="P1246" t="b">
        <v>1</v>
      </c>
      <c r="Q1246">
        <v>45</v>
      </c>
      <c r="R1246" t="b">
        <v>1</v>
      </c>
      <c r="S1246" t="s">
        <v>8276</v>
      </c>
      <c r="T1246" s="7">
        <f>F1246/Q1246</f>
        <v>46.133333333333333</v>
      </c>
      <c r="U1246" t="s">
        <v>8323</v>
      </c>
      <c r="V1246" t="s">
        <v>8324</v>
      </c>
    </row>
    <row r="1247" spans="1:22" ht="43.2">
      <c r="A1247" s="5">
        <f t="shared" si="76"/>
        <v>1.2024999999999999</v>
      </c>
      <c r="B1247">
        <v>1245</v>
      </c>
      <c r="C1247" s="3" t="s">
        <v>1246</v>
      </c>
      <c r="D1247" s="3" t="s">
        <v>5355</v>
      </c>
      <c r="E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 s="22">
        <f t="shared" si="77"/>
        <v>41386.666666666664</v>
      </c>
      <c r="L1247">
        <v>1400163834</v>
      </c>
      <c r="M1247" s="22">
        <f t="shared" si="78"/>
        <v>41355.617164351854</v>
      </c>
      <c r="N1247" s="22" t="s">
        <v>8699</v>
      </c>
      <c r="O1247" s="24">
        <f t="shared" si="79"/>
        <v>2013</v>
      </c>
      <c r="P1247" t="b">
        <v>1</v>
      </c>
      <c r="Q1247">
        <v>17</v>
      </c>
      <c r="R1247" t="b">
        <v>1</v>
      </c>
      <c r="S1247" t="s">
        <v>8276</v>
      </c>
      <c r="T1247" s="7">
        <f>F1247/Q1247</f>
        <v>141.47058823529412</v>
      </c>
      <c r="U1247" t="s">
        <v>8323</v>
      </c>
      <c r="V1247" t="s">
        <v>8324</v>
      </c>
    </row>
    <row r="1248" spans="1:22" ht="43.2">
      <c r="A1248" s="5">
        <f t="shared" si="76"/>
        <v>1.17</v>
      </c>
      <c r="B1248">
        <v>1246</v>
      </c>
      <c r="C1248" s="3" t="s">
        <v>1247</v>
      </c>
      <c r="D1248" s="3" t="s">
        <v>5356</v>
      </c>
      <c r="E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 s="22">
        <f t="shared" si="77"/>
        <v>41804.391597222224</v>
      </c>
      <c r="L1248">
        <v>1319245349</v>
      </c>
      <c r="M1248" s="22">
        <f t="shared" si="78"/>
        <v>41774.391597222224</v>
      </c>
      <c r="N1248" s="22" t="s">
        <v>9271</v>
      </c>
      <c r="O1248" s="24">
        <f t="shared" si="79"/>
        <v>2014</v>
      </c>
      <c r="P1248" t="b">
        <v>1</v>
      </c>
      <c r="Q1248">
        <v>31</v>
      </c>
      <c r="R1248" t="b">
        <v>1</v>
      </c>
      <c r="S1248" t="s">
        <v>8276</v>
      </c>
      <c r="T1248" s="7">
        <f>F1248/Q1248</f>
        <v>75.483870967741936</v>
      </c>
      <c r="U1248" t="s">
        <v>8323</v>
      </c>
      <c r="V1248" t="s">
        <v>8324</v>
      </c>
    </row>
    <row r="1249" spans="1:22" ht="28.8">
      <c r="A1249" s="5">
        <f t="shared" si="76"/>
        <v>1.2214285714285715</v>
      </c>
      <c r="B1249">
        <v>1247</v>
      </c>
      <c r="C1249" s="3" t="s">
        <v>1248</v>
      </c>
      <c r="D1249" s="3" t="s">
        <v>5357</v>
      </c>
      <c r="E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 s="22">
        <f t="shared" si="77"/>
        <v>40882.876724537033</v>
      </c>
      <c r="L1249">
        <v>1365231655</v>
      </c>
      <c r="M1249" s="22">
        <f t="shared" si="78"/>
        <v>40837.835057870368</v>
      </c>
      <c r="N1249" s="22" t="s">
        <v>9272</v>
      </c>
      <c r="O1249" s="24">
        <f t="shared" si="79"/>
        <v>2011</v>
      </c>
      <c r="P1249" t="b">
        <v>1</v>
      </c>
      <c r="Q1249">
        <v>50</v>
      </c>
      <c r="R1249" t="b">
        <v>1</v>
      </c>
      <c r="S1249" t="s">
        <v>8276</v>
      </c>
      <c r="T1249" s="7">
        <f>F1249/Q1249</f>
        <v>85.5</v>
      </c>
      <c r="U1249" t="s">
        <v>8323</v>
      </c>
      <c r="V1249" t="s">
        <v>8324</v>
      </c>
    </row>
    <row r="1250" spans="1:22" ht="43.2">
      <c r="A1250" s="5">
        <f t="shared" si="76"/>
        <v>1.5164</v>
      </c>
      <c r="B1250">
        <v>1248</v>
      </c>
      <c r="C1250" s="3" t="s">
        <v>1249</v>
      </c>
      <c r="D1250" s="3" t="s">
        <v>5358</v>
      </c>
      <c r="E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 s="22">
        <f t="shared" si="77"/>
        <v>41400.083969907406</v>
      </c>
      <c r="L1250">
        <v>1399563953</v>
      </c>
      <c r="M1250" s="22">
        <f t="shared" si="78"/>
        <v>41370.083969907406</v>
      </c>
      <c r="N1250" s="22" t="s">
        <v>9273</v>
      </c>
      <c r="O1250" s="24">
        <f t="shared" si="79"/>
        <v>2013</v>
      </c>
      <c r="P1250" t="b">
        <v>1</v>
      </c>
      <c r="Q1250">
        <v>59</v>
      </c>
      <c r="R1250" t="b">
        <v>1</v>
      </c>
      <c r="S1250" t="s">
        <v>8276</v>
      </c>
      <c r="T1250" s="7">
        <f>F1250/Q1250</f>
        <v>64.254237288135599</v>
      </c>
      <c r="U1250" t="s">
        <v>8323</v>
      </c>
      <c r="V1250" t="s">
        <v>8324</v>
      </c>
    </row>
    <row r="1251" spans="1:22" ht="43.2">
      <c r="A1251" s="5">
        <f t="shared" si="76"/>
        <v>1.0444</v>
      </c>
      <c r="B1251">
        <v>1249</v>
      </c>
      <c r="C1251" s="3" t="s">
        <v>1250</v>
      </c>
      <c r="D1251" s="3" t="s">
        <v>5359</v>
      </c>
      <c r="E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 s="22">
        <f t="shared" si="77"/>
        <v>41803.082638888889</v>
      </c>
      <c r="L1251">
        <v>1339091211</v>
      </c>
      <c r="M1251" s="22">
        <f t="shared" si="78"/>
        <v>41767.448530092588</v>
      </c>
      <c r="N1251" s="22" t="s">
        <v>9274</v>
      </c>
      <c r="O1251" s="24">
        <f t="shared" si="79"/>
        <v>2014</v>
      </c>
      <c r="P1251" t="b">
        <v>1</v>
      </c>
      <c r="Q1251">
        <v>81</v>
      </c>
      <c r="R1251" t="b">
        <v>1</v>
      </c>
      <c r="S1251" t="s">
        <v>8276</v>
      </c>
      <c r="T1251" s="7">
        <f>F1251/Q1251</f>
        <v>64.46913580246914</v>
      </c>
      <c r="U1251" t="s">
        <v>8323</v>
      </c>
      <c r="V1251" t="s">
        <v>8324</v>
      </c>
    </row>
    <row r="1252" spans="1:22" ht="57.6">
      <c r="A1252" s="5">
        <f t="shared" si="76"/>
        <v>2.0015333333333332</v>
      </c>
      <c r="B1252">
        <v>1250</v>
      </c>
      <c r="C1252" s="3" t="s">
        <v>1251</v>
      </c>
      <c r="D1252" s="3" t="s">
        <v>5360</v>
      </c>
      <c r="E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 s="22">
        <f t="shared" si="77"/>
        <v>41097.532534722217</v>
      </c>
      <c r="L1252">
        <v>1406129131</v>
      </c>
      <c r="M1252" s="22">
        <f t="shared" si="78"/>
        <v>41067.532534722217</v>
      </c>
      <c r="N1252" s="22" t="s">
        <v>9275</v>
      </c>
      <c r="O1252" s="24">
        <f t="shared" si="79"/>
        <v>2012</v>
      </c>
      <c r="P1252" t="b">
        <v>1</v>
      </c>
      <c r="Q1252">
        <v>508</v>
      </c>
      <c r="R1252" t="b">
        <v>1</v>
      </c>
      <c r="S1252" t="s">
        <v>8276</v>
      </c>
      <c r="T1252" s="7">
        <f>F1252/Q1252</f>
        <v>118.2007874015748</v>
      </c>
      <c r="U1252" t="s">
        <v>8323</v>
      </c>
      <c r="V1252" t="s">
        <v>8324</v>
      </c>
    </row>
    <row r="1253" spans="1:22" ht="28.8">
      <c r="A1253" s="5">
        <f t="shared" si="76"/>
        <v>1.018</v>
      </c>
      <c r="B1253">
        <v>1251</v>
      </c>
      <c r="C1253" s="3" t="s">
        <v>1252</v>
      </c>
      <c r="D1253" s="3" t="s">
        <v>5361</v>
      </c>
      <c r="E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 s="22">
        <f t="shared" si="77"/>
        <v>41888.434386574074</v>
      </c>
      <c r="L1253">
        <v>1311795167</v>
      </c>
      <c r="M1253" s="22">
        <f t="shared" si="78"/>
        <v>41843.434386574074</v>
      </c>
      <c r="N1253" s="22" t="s">
        <v>9276</v>
      </c>
      <c r="O1253" s="24">
        <f t="shared" si="79"/>
        <v>2014</v>
      </c>
      <c r="P1253" t="b">
        <v>1</v>
      </c>
      <c r="Q1253">
        <v>74</v>
      </c>
      <c r="R1253" t="b">
        <v>1</v>
      </c>
      <c r="S1253" t="s">
        <v>8276</v>
      </c>
      <c r="T1253" s="7">
        <f>F1253/Q1253</f>
        <v>82.540540540540547</v>
      </c>
      <c r="U1253" t="s">
        <v>8323</v>
      </c>
      <c r="V1253" t="s">
        <v>8324</v>
      </c>
    </row>
    <row r="1254" spans="1:22" ht="43.2">
      <c r="A1254" s="5">
        <f t="shared" si="76"/>
        <v>1.3765714285714286</v>
      </c>
      <c r="B1254">
        <v>1252</v>
      </c>
      <c r="C1254" s="3" t="s">
        <v>1253</v>
      </c>
      <c r="D1254" s="3" t="s">
        <v>5362</v>
      </c>
      <c r="E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 s="22">
        <f t="shared" si="77"/>
        <v>40811.606099537035</v>
      </c>
      <c r="L1254">
        <v>1380238969</v>
      </c>
      <c r="M1254" s="22">
        <f t="shared" si="78"/>
        <v>40751.606099537035</v>
      </c>
      <c r="N1254" s="22" t="s">
        <v>9077</v>
      </c>
      <c r="O1254" s="24">
        <f t="shared" si="79"/>
        <v>2011</v>
      </c>
      <c r="P1254" t="b">
        <v>1</v>
      </c>
      <c r="Q1254">
        <v>141</v>
      </c>
      <c r="R1254" t="b">
        <v>1</v>
      </c>
      <c r="S1254" t="s">
        <v>8276</v>
      </c>
      <c r="T1254" s="7">
        <f>F1254/Q1254</f>
        <v>34.170212765957444</v>
      </c>
      <c r="U1254" t="s">
        <v>8323</v>
      </c>
      <c r="V1254" t="s">
        <v>8324</v>
      </c>
    </row>
    <row r="1255" spans="1:22" ht="43.2">
      <c r="A1255" s="5">
        <f t="shared" si="76"/>
        <v>3038.3319999999999</v>
      </c>
      <c r="B1255">
        <v>1253</v>
      </c>
      <c r="C1255" s="3" t="s">
        <v>1254</v>
      </c>
      <c r="D1255" s="3" t="s">
        <v>5363</v>
      </c>
      <c r="E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 s="22">
        <f t="shared" si="77"/>
        <v>41571.779733796291</v>
      </c>
      <c r="L1255">
        <v>1407178107</v>
      </c>
      <c r="M1255" s="22">
        <f t="shared" si="78"/>
        <v>41543.779733796291</v>
      </c>
      <c r="N1255" s="22" t="s">
        <v>8730</v>
      </c>
      <c r="O1255" s="24">
        <f t="shared" si="79"/>
        <v>2013</v>
      </c>
      <c r="P1255" t="b">
        <v>1</v>
      </c>
      <c r="Q1255">
        <v>711</v>
      </c>
      <c r="R1255" t="b">
        <v>1</v>
      </c>
      <c r="S1255" t="s">
        <v>8276</v>
      </c>
      <c r="T1255" s="7">
        <f>F1255/Q1255</f>
        <v>42.73322081575246</v>
      </c>
      <c r="U1255" t="s">
        <v>8323</v>
      </c>
      <c r="V1255" t="s">
        <v>8324</v>
      </c>
    </row>
    <row r="1256" spans="1:22" ht="43.2">
      <c r="A1256" s="5">
        <f t="shared" si="76"/>
        <v>1.9885074626865671</v>
      </c>
      <c r="B1256">
        <v>1254</v>
      </c>
      <c r="C1256" s="3" t="s">
        <v>1255</v>
      </c>
      <c r="D1256" s="3" t="s">
        <v>5364</v>
      </c>
      <c r="E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 s="22">
        <f t="shared" si="77"/>
        <v>41885.575312499997</v>
      </c>
      <c r="L1256">
        <v>1288968886</v>
      </c>
      <c r="M1256" s="22">
        <f t="shared" si="78"/>
        <v>41855.575312499997</v>
      </c>
      <c r="N1256" s="22" t="s">
        <v>8532</v>
      </c>
      <c r="O1256" s="24">
        <f t="shared" si="79"/>
        <v>2014</v>
      </c>
      <c r="P1256" t="b">
        <v>1</v>
      </c>
      <c r="Q1256">
        <v>141</v>
      </c>
      <c r="R1256" t="b">
        <v>1</v>
      </c>
      <c r="S1256" t="s">
        <v>8276</v>
      </c>
      <c r="T1256" s="7">
        <f>F1256/Q1256</f>
        <v>94.489361702127653</v>
      </c>
      <c r="U1256" t="s">
        <v>8323</v>
      </c>
      <c r="V1256" t="s">
        <v>8324</v>
      </c>
    </row>
    <row r="1257" spans="1:22" ht="43.2">
      <c r="A1257" s="5">
        <f t="shared" si="76"/>
        <v>2.0236666666666667</v>
      </c>
      <c r="B1257">
        <v>1255</v>
      </c>
      <c r="C1257" s="3" t="s">
        <v>1256</v>
      </c>
      <c r="D1257" s="3" t="s">
        <v>5365</v>
      </c>
      <c r="E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 s="22">
        <f t="shared" si="77"/>
        <v>40543.999305555553</v>
      </c>
      <c r="L1257">
        <v>1383337052</v>
      </c>
      <c r="M1257" s="22">
        <f t="shared" si="78"/>
        <v>40487.413032407407</v>
      </c>
      <c r="N1257" s="22" t="s">
        <v>9277</v>
      </c>
      <c r="O1257" s="24">
        <f t="shared" si="79"/>
        <v>2010</v>
      </c>
      <c r="P1257" t="b">
        <v>1</v>
      </c>
      <c r="Q1257">
        <v>109</v>
      </c>
      <c r="R1257" t="b">
        <v>1</v>
      </c>
      <c r="S1257" t="s">
        <v>8276</v>
      </c>
      <c r="T1257" s="7">
        <f>F1257/Q1257</f>
        <v>55.697247706422019</v>
      </c>
      <c r="U1257" t="s">
        <v>8323</v>
      </c>
      <c r="V1257" t="s">
        <v>8324</v>
      </c>
    </row>
    <row r="1258" spans="1:22" ht="43.2">
      <c r="A1258" s="5">
        <f t="shared" si="76"/>
        <v>1.1796376666666666</v>
      </c>
      <c r="B1258">
        <v>1256</v>
      </c>
      <c r="C1258" s="3" t="s">
        <v>1257</v>
      </c>
      <c r="D1258" s="3" t="s">
        <v>5366</v>
      </c>
      <c r="E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 s="22">
        <f t="shared" si="77"/>
        <v>41609.678842592592</v>
      </c>
      <c r="L1258">
        <v>1326492231</v>
      </c>
      <c r="M1258" s="22">
        <f t="shared" si="78"/>
        <v>41579.637175925927</v>
      </c>
      <c r="N1258" s="22" t="s">
        <v>8967</v>
      </c>
      <c r="O1258" s="24">
        <f t="shared" si="79"/>
        <v>2013</v>
      </c>
      <c r="P1258" t="b">
        <v>1</v>
      </c>
      <c r="Q1258">
        <v>361</v>
      </c>
      <c r="R1258" t="b">
        <v>1</v>
      </c>
      <c r="S1258" t="s">
        <v>8276</v>
      </c>
      <c r="T1258" s="7">
        <f>F1258/Q1258</f>
        <v>98.030831024930734</v>
      </c>
      <c r="U1258" t="s">
        <v>8323</v>
      </c>
      <c r="V1258" t="s">
        <v>8324</v>
      </c>
    </row>
    <row r="1259" spans="1:22" ht="43.2">
      <c r="A1259" s="5">
        <f t="shared" si="76"/>
        <v>2.9472727272727273</v>
      </c>
      <c r="B1259">
        <v>1257</v>
      </c>
      <c r="C1259" s="3" t="s">
        <v>1258</v>
      </c>
      <c r="D1259" s="3" t="s">
        <v>5367</v>
      </c>
      <c r="E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 s="22">
        <f t="shared" si="77"/>
        <v>40951.711006944439</v>
      </c>
      <c r="L1259">
        <v>1297562590</v>
      </c>
      <c r="M1259" s="22">
        <f t="shared" si="78"/>
        <v>40921.711006944439</v>
      </c>
      <c r="N1259" s="22" t="s">
        <v>9278</v>
      </c>
      <c r="O1259" s="24">
        <f t="shared" si="79"/>
        <v>2012</v>
      </c>
      <c r="P1259" t="b">
        <v>1</v>
      </c>
      <c r="Q1259">
        <v>176</v>
      </c>
      <c r="R1259" t="b">
        <v>1</v>
      </c>
      <c r="S1259" t="s">
        <v>8276</v>
      </c>
      <c r="T1259" s="7">
        <f>F1259/Q1259</f>
        <v>92.102272727272734</v>
      </c>
      <c r="U1259" t="s">
        <v>8323</v>
      </c>
      <c r="V1259" t="s">
        <v>8324</v>
      </c>
    </row>
    <row r="1260" spans="1:22" ht="43.2">
      <c r="A1260" s="5">
        <f t="shared" si="76"/>
        <v>2.1314633333333335</v>
      </c>
      <c r="B1260">
        <v>1258</v>
      </c>
      <c r="C1260" s="3" t="s">
        <v>1259</v>
      </c>
      <c r="D1260" s="3" t="s">
        <v>5368</v>
      </c>
      <c r="E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 s="22">
        <f t="shared" si="77"/>
        <v>40635.835532407407</v>
      </c>
      <c r="L1260">
        <v>1375368012</v>
      </c>
      <c r="M1260" s="22">
        <f t="shared" si="78"/>
        <v>40586.877199074072</v>
      </c>
      <c r="N1260" s="22" t="s">
        <v>9279</v>
      </c>
      <c r="O1260" s="24">
        <f t="shared" si="79"/>
        <v>2011</v>
      </c>
      <c r="P1260" t="b">
        <v>1</v>
      </c>
      <c r="Q1260">
        <v>670</v>
      </c>
      <c r="R1260" t="b">
        <v>1</v>
      </c>
      <c r="S1260" t="s">
        <v>8276</v>
      </c>
      <c r="T1260" s="7">
        <f>F1260/Q1260</f>
        <v>38.175462686567165</v>
      </c>
      <c r="U1260" t="s">
        <v>8323</v>
      </c>
      <c r="V1260" t="s">
        <v>8324</v>
      </c>
    </row>
    <row r="1261" spans="1:22" ht="43.2">
      <c r="A1261" s="5">
        <f t="shared" si="76"/>
        <v>1.0424</v>
      </c>
      <c r="B1261">
        <v>1259</v>
      </c>
      <c r="C1261" s="3" t="s">
        <v>1260</v>
      </c>
      <c r="D1261" s="3" t="s">
        <v>5369</v>
      </c>
      <c r="E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 s="22">
        <f t="shared" si="77"/>
        <v>41517.402916666666</v>
      </c>
      <c r="L1261">
        <v>1399504664</v>
      </c>
      <c r="M1261" s="22">
        <f t="shared" si="78"/>
        <v>41487.402916666666</v>
      </c>
      <c r="N1261" s="22" t="s">
        <v>9064</v>
      </c>
      <c r="O1261" s="24">
        <f t="shared" si="79"/>
        <v>2013</v>
      </c>
      <c r="P1261" t="b">
        <v>1</v>
      </c>
      <c r="Q1261">
        <v>96</v>
      </c>
      <c r="R1261" t="b">
        <v>1</v>
      </c>
      <c r="S1261" t="s">
        <v>8276</v>
      </c>
      <c r="T1261" s="7">
        <f>F1261/Q1261</f>
        <v>27.145833333333332</v>
      </c>
      <c r="U1261" t="s">
        <v>8323</v>
      </c>
      <c r="V1261" t="s">
        <v>8324</v>
      </c>
    </row>
    <row r="1262" spans="1:22" ht="43.2">
      <c r="A1262" s="5">
        <f t="shared" si="76"/>
        <v>1.1366666666666667</v>
      </c>
      <c r="B1262">
        <v>1260</v>
      </c>
      <c r="C1262" s="3" t="s">
        <v>1261</v>
      </c>
      <c r="D1262" s="3" t="s">
        <v>5370</v>
      </c>
      <c r="E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 s="22">
        <f t="shared" si="77"/>
        <v>41798.957638888889</v>
      </c>
      <c r="L1262">
        <v>1390853620</v>
      </c>
      <c r="M1262" s="22">
        <f t="shared" si="78"/>
        <v>41766.762314814812</v>
      </c>
      <c r="N1262" s="22" t="s">
        <v>9280</v>
      </c>
      <c r="O1262" s="24">
        <f t="shared" si="79"/>
        <v>2014</v>
      </c>
      <c r="P1262" t="b">
        <v>1</v>
      </c>
      <c r="Q1262">
        <v>74</v>
      </c>
      <c r="R1262" t="b">
        <v>1</v>
      </c>
      <c r="S1262" t="s">
        <v>8276</v>
      </c>
      <c r="T1262" s="7">
        <f>F1262/Q1262</f>
        <v>50.689189189189186</v>
      </c>
      <c r="U1262" t="s">
        <v>8323</v>
      </c>
      <c r="V1262" t="s">
        <v>8324</v>
      </c>
    </row>
    <row r="1263" spans="1:22" ht="43.2">
      <c r="A1263" s="5">
        <f t="shared" si="76"/>
        <v>1.0125</v>
      </c>
      <c r="B1263">
        <v>1261</v>
      </c>
      <c r="C1263" s="3" t="s">
        <v>1262</v>
      </c>
      <c r="D1263" s="3" t="s">
        <v>5371</v>
      </c>
      <c r="E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 s="22">
        <f t="shared" si="77"/>
        <v>41696.63449074074</v>
      </c>
      <c r="L1263">
        <v>1388391227</v>
      </c>
      <c r="M1263" s="22">
        <f t="shared" si="78"/>
        <v>41666.63449074074</v>
      </c>
      <c r="N1263" s="22" t="s">
        <v>9281</v>
      </c>
      <c r="O1263" s="24">
        <f t="shared" si="79"/>
        <v>2014</v>
      </c>
      <c r="P1263" t="b">
        <v>1</v>
      </c>
      <c r="Q1263">
        <v>52</v>
      </c>
      <c r="R1263" t="b">
        <v>1</v>
      </c>
      <c r="S1263" t="s">
        <v>8276</v>
      </c>
      <c r="T1263" s="7">
        <f>F1263/Q1263</f>
        <v>38.942307692307693</v>
      </c>
      <c r="U1263" t="s">
        <v>8323</v>
      </c>
      <c r="V1263" t="s">
        <v>8324</v>
      </c>
    </row>
    <row r="1264" spans="1:22" ht="43.2">
      <c r="A1264" s="5">
        <f t="shared" si="76"/>
        <v>1.2541538461538462</v>
      </c>
      <c r="B1264">
        <v>1262</v>
      </c>
      <c r="C1264" s="3" t="s">
        <v>1263</v>
      </c>
      <c r="D1264" s="3" t="s">
        <v>5372</v>
      </c>
      <c r="E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 s="22">
        <f t="shared" si="77"/>
        <v>41668.134571759256</v>
      </c>
      <c r="L1264">
        <v>1389982692</v>
      </c>
      <c r="M1264" s="22">
        <f t="shared" si="78"/>
        <v>41638.134571759256</v>
      </c>
      <c r="N1264" s="22" t="s">
        <v>9282</v>
      </c>
      <c r="O1264" s="24">
        <f t="shared" si="79"/>
        <v>2013</v>
      </c>
      <c r="P1264" t="b">
        <v>1</v>
      </c>
      <c r="Q1264">
        <v>105</v>
      </c>
      <c r="R1264" t="b">
        <v>1</v>
      </c>
      <c r="S1264" t="s">
        <v>8276</v>
      </c>
      <c r="T1264" s="7">
        <f>F1264/Q1264</f>
        <v>77.638095238095232</v>
      </c>
      <c r="U1264" t="s">
        <v>8323</v>
      </c>
      <c r="V1264" t="s">
        <v>8324</v>
      </c>
    </row>
    <row r="1265" spans="1:22" ht="28.8">
      <c r="A1265" s="5">
        <f t="shared" si="76"/>
        <v>1.19</v>
      </c>
      <c r="B1265">
        <v>1263</v>
      </c>
      <c r="C1265" s="3" t="s">
        <v>1264</v>
      </c>
      <c r="D1265" s="3" t="s">
        <v>5373</v>
      </c>
      <c r="E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 s="22">
        <f t="shared" si="77"/>
        <v>41686.554305555554</v>
      </c>
      <c r="L1265">
        <v>1393034470</v>
      </c>
      <c r="M1265" s="22">
        <f t="shared" si="78"/>
        <v>41656.554305555554</v>
      </c>
      <c r="N1265" s="22" t="s">
        <v>9283</v>
      </c>
      <c r="O1265" s="24">
        <f t="shared" si="79"/>
        <v>2014</v>
      </c>
      <c r="P1265" t="b">
        <v>1</v>
      </c>
      <c r="Q1265">
        <v>41</v>
      </c>
      <c r="R1265" t="b">
        <v>1</v>
      </c>
      <c r="S1265" t="s">
        <v>8276</v>
      </c>
      <c r="T1265" s="7">
        <f>F1265/Q1265</f>
        <v>43.536585365853661</v>
      </c>
      <c r="U1265" t="s">
        <v>8323</v>
      </c>
      <c r="V1265" t="s">
        <v>8324</v>
      </c>
    </row>
    <row r="1266" spans="1:22" ht="43.2">
      <c r="A1266" s="5">
        <f t="shared" si="76"/>
        <v>1.6646153846153846</v>
      </c>
      <c r="B1266">
        <v>1264</v>
      </c>
      <c r="C1266" s="3" t="s">
        <v>1265</v>
      </c>
      <c r="D1266" s="3" t="s">
        <v>5374</v>
      </c>
      <c r="E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 s="22">
        <f t="shared" si="77"/>
        <v>41726.833333333328</v>
      </c>
      <c r="L1266">
        <v>1380556483</v>
      </c>
      <c r="M1266" s="22">
        <f t="shared" si="78"/>
        <v>41691.875810185185</v>
      </c>
      <c r="N1266" s="22" t="s">
        <v>9204</v>
      </c>
      <c r="O1266" s="24">
        <f t="shared" si="79"/>
        <v>2014</v>
      </c>
      <c r="P1266" t="b">
        <v>1</v>
      </c>
      <c r="Q1266">
        <v>34</v>
      </c>
      <c r="R1266" t="b">
        <v>1</v>
      </c>
      <c r="S1266" t="s">
        <v>8276</v>
      </c>
      <c r="T1266" s="7">
        <f>F1266/Q1266</f>
        <v>31.823529411764707</v>
      </c>
      <c r="U1266" t="s">
        <v>8323</v>
      </c>
      <c r="V1266" t="s">
        <v>8324</v>
      </c>
    </row>
    <row r="1267" spans="1:22" ht="57.6">
      <c r="A1267" s="5">
        <f t="shared" si="76"/>
        <v>1.1914771428571429</v>
      </c>
      <c r="B1267">
        <v>1265</v>
      </c>
      <c r="C1267" s="3" t="s">
        <v>1266</v>
      </c>
      <c r="D1267" s="3" t="s">
        <v>5375</v>
      </c>
      <c r="E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 s="22">
        <f t="shared" si="77"/>
        <v>41576.454664351848</v>
      </c>
      <c r="L1267">
        <v>1287071015</v>
      </c>
      <c r="M1267" s="22">
        <f t="shared" si="78"/>
        <v>41547.454664351848</v>
      </c>
      <c r="N1267" s="22" t="s">
        <v>8768</v>
      </c>
      <c r="O1267" s="24">
        <f t="shared" si="79"/>
        <v>2013</v>
      </c>
      <c r="P1267" t="b">
        <v>1</v>
      </c>
      <c r="Q1267">
        <v>66</v>
      </c>
      <c r="R1267" t="b">
        <v>1</v>
      </c>
      <c r="S1267" t="s">
        <v>8276</v>
      </c>
      <c r="T1267" s="7">
        <f>F1267/Q1267</f>
        <v>63.184393939393942</v>
      </c>
      <c r="U1267" t="s">
        <v>8323</v>
      </c>
      <c r="V1267" t="s">
        <v>8324</v>
      </c>
    </row>
    <row r="1268" spans="1:22" ht="28.8">
      <c r="A1268" s="5">
        <f t="shared" si="76"/>
        <v>1.0047368421052632</v>
      </c>
      <c r="B1268">
        <v>1266</v>
      </c>
      <c r="C1268" s="3" t="s">
        <v>1267</v>
      </c>
      <c r="D1268" s="3" t="s">
        <v>5376</v>
      </c>
      <c r="E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 s="22">
        <f t="shared" si="77"/>
        <v>40512.446932870364</v>
      </c>
      <c r="L1268">
        <v>1386882145</v>
      </c>
      <c r="M1268" s="22">
        <f t="shared" si="78"/>
        <v>40465.446932870364</v>
      </c>
      <c r="N1268" s="22" t="s">
        <v>9284</v>
      </c>
      <c r="O1268" s="24">
        <f t="shared" si="79"/>
        <v>2010</v>
      </c>
      <c r="P1268" t="b">
        <v>1</v>
      </c>
      <c r="Q1268">
        <v>50</v>
      </c>
      <c r="R1268" t="b">
        <v>1</v>
      </c>
      <c r="S1268" t="s">
        <v>8276</v>
      </c>
      <c r="T1268" s="7">
        <f>F1268/Q1268</f>
        <v>190.9</v>
      </c>
      <c r="U1268" t="s">
        <v>8323</v>
      </c>
      <c r="V1268" t="s">
        <v>8324</v>
      </c>
    </row>
    <row r="1269" spans="1:22" ht="43.2">
      <c r="A1269" s="5">
        <f t="shared" si="76"/>
        <v>1.018</v>
      </c>
      <c r="B1269">
        <v>1267</v>
      </c>
      <c r="C1269" s="3" t="s">
        <v>1268</v>
      </c>
      <c r="D1269" s="3" t="s">
        <v>5377</v>
      </c>
      <c r="E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 s="22">
        <f t="shared" si="77"/>
        <v>41650.668344907404</v>
      </c>
      <c r="L1269">
        <v>1372082558</v>
      </c>
      <c r="M1269" s="22">
        <f t="shared" si="78"/>
        <v>41620.668344907404</v>
      </c>
      <c r="N1269" s="22" t="s">
        <v>8800</v>
      </c>
      <c r="O1269" s="24">
        <f t="shared" si="79"/>
        <v>2013</v>
      </c>
      <c r="P1269" t="b">
        <v>1</v>
      </c>
      <c r="Q1269">
        <v>159</v>
      </c>
      <c r="R1269" t="b">
        <v>1</v>
      </c>
      <c r="S1269" t="s">
        <v>8276</v>
      </c>
      <c r="T1269" s="7">
        <f>F1269/Q1269</f>
        <v>140.85534591194968</v>
      </c>
      <c r="U1269" t="s">
        <v>8323</v>
      </c>
      <c r="V1269" t="s">
        <v>8324</v>
      </c>
    </row>
    <row r="1270" spans="1:22" ht="28.8">
      <c r="A1270" s="5">
        <f t="shared" si="76"/>
        <v>1.1666666666666667</v>
      </c>
      <c r="B1270">
        <v>1268</v>
      </c>
      <c r="C1270" s="3" t="s">
        <v>1269</v>
      </c>
      <c r="D1270" s="3" t="s">
        <v>5378</v>
      </c>
      <c r="E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 s="22">
        <f t="shared" si="77"/>
        <v>41479.376828703702</v>
      </c>
      <c r="L1270">
        <v>1377116247</v>
      </c>
      <c r="M1270" s="22">
        <f t="shared" si="78"/>
        <v>41449.376828703702</v>
      </c>
      <c r="N1270" s="22" t="s">
        <v>9285</v>
      </c>
      <c r="O1270" s="24">
        <f t="shared" si="79"/>
        <v>2013</v>
      </c>
      <c r="P1270" t="b">
        <v>1</v>
      </c>
      <c r="Q1270">
        <v>182</v>
      </c>
      <c r="R1270" t="b">
        <v>1</v>
      </c>
      <c r="S1270" t="s">
        <v>8276</v>
      </c>
      <c r="T1270" s="7">
        <f>F1270/Q1270</f>
        <v>76.92307692307692</v>
      </c>
      <c r="U1270" t="s">
        <v>8323</v>
      </c>
      <c r="V1270" t="s">
        <v>8324</v>
      </c>
    </row>
    <row r="1271" spans="1:22" ht="43.2">
      <c r="A1271" s="5">
        <f t="shared" si="76"/>
        <v>1.0864893617021276</v>
      </c>
      <c r="B1271">
        <v>1269</v>
      </c>
      <c r="C1271" s="3" t="s">
        <v>1270</v>
      </c>
      <c r="D1271" s="3" t="s">
        <v>5379</v>
      </c>
      <c r="E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 s="22">
        <f t="shared" si="77"/>
        <v>41537.637118055551</v>
      </c>
      <c r="L1271">
        <v>1458157512</v>
      </c>
      <c r="M1271" s="22">
        <f t="shared" si="78"/>
        <v>41507.637118055551</v>
      </c>
      <c r="N1271" s="22" t="s">
        <v>9286</v>
      </c>
      <c r="O1271" s="24">
        <f t="shared" si="79"/>
        <v>2013</v>
      </c>
      <c r="P1271" t="b">
        <v>1</v>
      </c>
      <c r="Q1271">
        <v>206</v>
      </c>
      <c r="R1271" t="b">
        <v>1</v>
      </c>
      <c r="S1271" t="s">
        <v>8276</v>
      </c>
      <c r="T1271" s="7">
        <f>F1271/Q1271</f>
        <v>99.15533980582525</v>
      </c>
      <c r="U1271" t="s">
        <v>8323</v>
      </c>
      <c r="V1271" t="s">
        <v>8324</v>
      </c>
    </row>
    <row r="1272" spans="1:22" ht="28.8">
      <c r="A1272" s="5">
        <f t="shared" si="76"/>
        <v>1.1472</v>
      </c>
      <c r="B1272">
        <v>1270</v>
      </c>
      <c r="C1272" s="3" t="s">
        <v>1271</v>
      </c>
      <c r="D1272" s="3" t="s">
        <v>5380</v>
      </c>
      <c r="E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 s="22">
        <f t="shared" si="77"/>
        <v>42475.791666666664</v>
      </c>
      <c r="L1272">
        <v>1327523642</v>
      </c>
      <c r="M1272" s="22">
        <f t="shared" si="78"/>
        <v>42445.614722222221</v>
      </c>
      <c r="N1272" s="22" t="s">
        <v>9287</v>
      </c>
      <c r="O1272" s="24">
        <f t="shared" si="79"/>
        <v>2016</v>
      </c>
      <c r="P1272" t="b">
        <v>1</v>
      </c>
      <c r="Q1272">
        <v>169</v>
      </c>
      <c r="R1272" t="b">
        <v>1</v>
      </c>
      <c r="S1272" t="s">
        <v>8276</v>
      </c>
      <c r="T1272" s="7">
        <f>F1272/Q1272</f>
        <v>67.881656804733723</v>
      </c>
      <c r="U1272" t="s">
        <v>8323</v>
      </c>
      <c r="V1272" t="s">
        <v>8324</v>
      </c>
    </row>
    <row r="1273" spans="1:22" ht="43.2">
      <c r="A1273" s="5">
        <f t="shared" si="76"/>
        <v>1.018</v>
      </c>
      <c r="B1273">
        <v>1271</v>
      </c>
      <c r="C1273" s="3" t="s">
        <v>1272</v>
      </c>
      <c r="D1273" s="3" t="s">
        <v>5381</v>
      </c>
      <c r="E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 s="22">
        <f t="shared" si="77"/>
        <v>40993.60696759259</v>
      </c>
      <c r="L1273">
        <v>1381767859</v>
      </c>
      <c r="M1273" s="22">
        <f t="shared" si="78"/>
        <v>40933.648634259254</v>
      </c>
      <c r="N1273" s="22" t="s">
        <v>8643</v>
      </c>
      <c r="O1273" s="24">
        <f t="shared" si="79"/>
        <v>2012</v>
      </c>
      <c r="P1273" t="b">
        <v>1</v>
      </c>
      <c r="Q1273">
        <v>31</v>
      </c>
      <c r="R1273" t="b">
        <v>1</v>
      </c>
      <c r="S1273" t="s">
        <v>8276</v>
      </c>
      <c r="T1273" s="7">
        <f>F1273/Q1273</f>
        <v>246.29032258064515</v>
      </c>
      <c r="U1273" t="s">
        <v>8323</v>
      </c>
      <c r="V1273" t="s">
        <v>8324</v>
      </c>
    </row>
    <row r="1274" spans="1:22" ht="57.6">
      <c r="A1274" s="5">
        <f t="shared" si="76"/>
        <v>1.06</v>
      </c>
      <c r="B1274">
        <v>1272</v>
      </c>
      <c r="C1274" s="3" t="s">
        <v>1273</v>
      </c>
      <c r="D1274" s="3" t="s">
        <v>5382</v>
      </c>
      <c r="E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 s="22">
        <f t="shared" si="77"/>
        <v>41591.516886574071</v>
      </c>
      <c r="L1274">
        <v>1270576379</v>
      </c>
      <c r="M1274" s="22">
        <f t="shared" si="78"/>
        <v>41561.475219907406</v>
      </c>
      <c r="N1274" s="22" t="s">
        <v>9288</v>
      </c>
      <c r="O1274" s="24">
        <f t="shared" si="79"/>
        <v>2013</v>
      </c>
      <c r="P1274" t="b">
        <v>1</v>
      </c>
      <c r="Q1274">
        <v>28</v>
      </c>
      <c r="R1274" t="b">
        <v>1</v>
      </c>
      <c r="S1274" t="s">
        <v>8276</v>
      </c>
      <c r="T1274" s="7">
        <f>F1274/Q1274</f>
        <v>189.28571428571428</v>
      </c>
      <c r="U1274" t="s">
        <v>8323</v>
      </c>
      <c r="V1274" t="s">
        <v>8324</v>
      </c>
    </row>
    <row r="1275" spans="1:22" ht="43.2">
      <c r="A1275" s="5">
        <f t="shared" si="76"/>
        <v>1.0349999999999999</v>
      </c>
      <c r="B1275">
        <v>1273</v>
      </c>
      <c r="C1275" s="3" t="s">
        <v>1274</v>
      </c>
      <c r="D1275" s="3" t="s">
        <v>5383</v>
      </c>
      <c r="E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 s="22">
        <f t="shared" si="77"/>
        <v>40343.958333333328</v>
      </c>
      <c r="L1275">
        <v>1406914291</v>
      </c>
      <c r="M1275" s="22">
        <f t="shared" si="78"/>
        <v>40274.536793981482</v>
      </c>
      <c r="N1275" s="22" t="s">
        <v>9289</v>
      </c>
      <c r="O1275" s="24">
        <f t="shared" si="79"/>
        <v>2010</v>
      </c>
      <c r="P1275" t="b">
        <v>1</v>
      </c>
      <c r="Q1275">
        <v>54</v>
      </c>
      <c r="R1275" t="b">
        <v>1</v>
      </c>
      <c r="S1275" t="s">
        <v>8276</v>
      </c>
      <c r="T1275" s="7">
        <f>F1275/Q1275</f>
        <v>76.666666666666671</v>
      </c>
      <c r="U1275" t="s">
        <v>8323</v>
      </c>
      <c r="V1275" t="s">
        <v>8324</v>
      </c>
    </row>
    <row r="1276" spans="1:22" ht="43.2">
      <c r="A1276" s="5">
        <f t="shared" si="76"/>
        <v>1.5497535999999998</v>
      </c>
      <c r="B1276">
        <v>1274</v>
      </c>
      <c r="C1276" s="3" t="s">
        <v>1275</v>
      </c>
      <c r="D1276" s="3" t="s">
        <v>5384</v>
      </c>
      <c r="E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 s="22">
        <f t="shared" si="77"/>
        <v>41882.521886574068</v>
      </c>
      <c r="L1276">
        <v>1343320425</v>
      </c>
      <c r="M1276" s="22">
        <f t="shared" si="78"/>
        <v>41852.521886574068</v>
      </c>
      <c r="N1276" s="22" t="s">
        <v>9242</v>
      </c>
      <c r="O1276" s="24">
        <f t="shared" si="79"/>
        <v>2014</v>
      </c>
      <c r="P1276" t="b">
        <v>1</v>
      </c>
      <c r="Q1276">
        <v>467</v>
      </c>
      <c r="R1276" t="b">
        <v>1</v>
      </c>
      <c r="S1276" t="s">
        <v>8276</v>
      </c>
      <c r="T1276" s="7">
        <f>F1276/Q1276</f>
        <v>82.963254817987149</v>
      </c>
      <c r="U1276" t="s">
        <v>8323</v>
      </c>
      <c r="V1276" t="s">
        <v>8324</v>
      </c>
    </row>
    <row r="1277" spans="1:22" ht="43.2">
      <c r="A1277" s="5">
        <f t="shared" si="76"/>
        <v>1.6214066666666667</v>
      </c>
      <c r="B1277">
        <v>1275</v>
      </c>
      <c r="C1277" s="3" t="s">
        <v>1276</v>
      </c>
      <c r="D1277" s="3" t="s">
        <v>5385</v>
      </c>
      <c r="E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 s="22">
        <f t="shared" si="77"/>
        <v>41151.481770833328</v>
      </c>
      <c r="L1277">
        <v>1372884587</v>
      </c>
      <c r="M1277" s="22">
        <f t="shared" si="78"/>
        <v>41116.481770833328</v>
      </c>
      <c r="N1277" s="22" t="s">
        <v>8997</v>
      </c>
      <c r="O1277" s="24">
        <f t="shared" si="79"/>
        <v>2012</v>
      </c>
      <c r="P1277" t="b">
        <v>1</v>
      </c>
      <c r="Q1277">
        <v>389</v>
      </c>
      <c r="R1277" t="b">
        <v>1</v>
      </c>
      <c r="S1277" t="s">
        <v>8276</v>
      </c>
      <c r="T1277" s="7">
        <f>F1277/Q1277</f>
        <v>62.522107969151669</v>
      </c>
      <c r="U1277" t="s">
        <v>8323</v>
      </c>
      <c r="V1277" t="s">
        <v>8324</v>
      </c>
    </row>
    <row r="1278" spans="1:22" ht="28.8">
      <c r="A1278" s="5">
        <f t="shared" si="76"/>
        <v>1.0442100000000001</v>
      </c>
      <c r="B1278">
        <v>1276</v>
      </c>
      <c r="C1278" s="3" t="s">
        <v>1277</v>
      </c>
      <c r="D1278" s="3" t="s">
        <v>5386</v>
      </c>
      <c r="E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 s="22">
        <f t="shared" si="77"/>
        <v>41493.659571759257</v>
      </c>
      <c r="L1278">
        <v>1247504047</v>
      </c>
      <c r="M1278" s="22">
        <f t="shared" si="78"/>
        <v>41458.659571759257</v>
      </c>
      <c r="N1278" s="22" t="s">
        <v>9290</v>
      </c>
      <c r="O1278" s="24">
        <f t="shared" si="79"/>
        <v>2013</v>
      </c>
      <c r="P1278" t="b">
        <v>1</v>
      </c>
      <c r="Q1278">
        <v>68</v>
      </c>
      <c r="R1278" t="b">
        <v>1</v>
      </c>
      <c r="S1278" t="s">
        <v>8276</v>
      </c>
      <c r="T1278" s="7">
        <f>F1278/Q1278</f>
        <v>46.06808823529412</v>
      </c>
      <c r="U1278" t="s">
        <v>8323</v>
      </c>
      <c r="V1278" t="s">
        <v>8324</v>
      </c>
    </row>
    <row r="1279" spans="1:22" ht="43.2">
      <c r="A1279" s="5">
        <f t="shared" si="76"/>
        <v>1.0612433333333333</v>
      </c>
      <c r="B1279">
        <v>1277</v>
      </c>
      <c r="C1279" s="3" t="s">
        <v>1278</v>
      </c>
      <c r="D1279" s="3" t="s">
        <v>5387</v>
      </c>
      <c r="E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 s="22">
        <f t="shared" si="77"/>
        <v>40056.958333333328</v>
      </c>
      <c r="L1279">
        <v>1343741347</v>
      </c>
      <c r="M1279" s="22">
        <f t="shared" si="78"/>
        <v>40007.49591435185</v>
      </c>
      <c r="N1279" s="22" t="s">
        <v>9291</v>
      </c>
      <c r="O1279" s="24">
        <f t="shared" si="79"/>
        <v>2009</v>
      </c>
      <c r="P1279" t="b">
        <v>1</v>
      </c>
      <c r="Q1279">
        <v>413</v>
      </c>
      <c r="R1279" t="b">
        <v>1</v>
      </c>
      <c r="S1279" t="s">
        <v>8276</v>
      </c>
      <c r="T1279" s="7">
        <f>F1279/Q1279</f>
        <v>38.543946731234868</v>
      </c>
      <c r="U1279" t="s">
        <v>8323</v>
      </c>
      <c r="V1279" t="s">
        <v>8324</v>
      </c>
    </row>
    <row r="1280" spans="1:22" ht="43.2">
      <c r="A1280" s="5">
        <f t="shared" si="76"/>
        <v>1.5493846153846154</v>
      </c>
      <c r="B1280">
        <v>1278</v>
      </c>
      <c r="C1280" s="3" t="s">
        <v>1279</v>
      </c>
      <c r="D1280" s="3" t="s">
        <v>5388</v>
      </c>
      <c r="E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 s="22">
        <f t="shared" si="77"/>
        <v>41156.35355324074</v>
      </c>
      <c r="L1280">
        <v>1401196766</v>
      </c>
      <c r="M1280" s="22">
        <f t="shared" si="78"/>
        <v>41121.35355324074</v>
      </c>
      <c r="N1280" s="22" t="s">
        <v>9292</v>
      </c>
      <c r="O1280" s="24">
        <f t="shared" si="79"/>
        <v>2012</v>
      </c>
      <c r="P1280" t="b">
        <v>1</v>
      </c>
      <c r="Q1280">
        <v>190</v>
      </c>
      <c r="R1280" t="b">
        <v>1</v>
      </c>
      <c r="S1280" t="s">
        <v>8276</v>
      </c>
      <c r="T1280" s="7">
        <f>F1280/Q1280</f>
        <v>53.005263157894738</v>
      </c>
      <c r="U1280" t="s">
        <v>8323</v>
      </c>
      <c r="V1280" t="s">
        <v>8324</v>
      </c>
    </row>
    <row r="1281" spans="1:22" ht="43.2">
      <c r="A1281" s="5">
        <f t="shared" si="76"/>
        <v>1.1077157238734421</v>
      </c>
      <c r="B1281">
        <v>1279</v>
      </c>
      <c r="C1281" s="3" t="s">
        <v>1280</v>
      </c>
      <c r="D1281" s="3" t="s">
        <v>5389</v>
      </c>
      <c r="E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 s="22">
        <f t="shared" si="77"/>
        <v>41814.875</v>
      </c>
      <c r="L1281">
        <v>1392171770</v>
      </c>
      <c r="M1281" s="22">
        <f t="shared" si="78"/>
        <v>41786.346828703703</v>
      </c>
      <c r="N1281" s="22" t="s">
        <v>8454</v>
      </c>
      <c r="O1281" s="24">
        <f t="shared" si="79"/>
        <v>2014</v>
      </c>
      <c r="P1281" t="b">
        <v>1</v>
      </c>
      <c r="Q1281">
        <v>189</v>
      </c>
      <c r="R1281" t="b">
        <v>1</v>
      </c>
      <c r="S1281" t="s">
        <v>8276</v>
      </c>
      <c r="T1281" s="7">
        <f>F1281/Q1281</f>
        <v>73.355396825396824</v>
      </c>
      <c r="U1281" t="s">
        <v>8323</v>
      </c>
      <c r="V1281" t="s">
        <v>8324</v>
      </c>
    </row>
    <row r="1282" spans="1:22" ht="43.2">
      <c r="A1282" s="5">
        <f t="shared" si="76"/>
        <v>1.1091186666666666</v>
      </c>
      <c r="B1282">
        <v>1280</v>
      </c>
      <c r="C1282" s="3" t="s">
        <v>1281</v>
      </c>
      <c r="D1282" s="3" t="s">
        <v>5390</v>
      </c>
      <c r="E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 s="22">
        <f t="shared" si="77"/>
        <v>41721.849189814813</v>
      </c>
      <c r="L1282">
        <v>1291227054</v>
      </c>
      <c r="M1282" s="22">
        <f t="shared" si="78"/>
        <v>41681.890856481477</v>
      </c>
      <c r="N1282" s="22" t="s">
        <v>9293</v>
      </c>
      <c r="O1282" s="24">
        <f t="shared" si="79"/>
        <v>2014</v>
      </c>
      <c r="P1282" t="b">
        <v>1</v>
      </c>
      <c r="Q1282">
        <v>130</v>
      </c>
      <c r="R1282" t="b">
        <v>1</v>
      </c>
      <c r="S1282" t="s">
        <v>8276</v>
      </c>
      <c r="T1282" s="7">
        <f>F1282/Q1282</f>
        <v>127.97523076923076</v>
      </c>
      <c r="U1282" t="s">
        <v>8323</v>
      </c>
      <c r="V1282" t="s">
        <v>8324</v>
      </c>
    </row>
    <row r="1283" spans="1:22" ht="43.2">
      <c r="A1283" s="5">
        <f t="shared" ref="A1283:A1346" si="80">F1283/E1283</f>
        <v>1.1071428571428572</v>
      </c>
      <c r="B1283">
        <v>1281</v>
      </c>
      <c r="C1283" s="3" t="s">
        <v>1282</v>
      </c>
      <c r="D1283" s="3" t="s">
        <v>5391</v>
      </c>
      <c r="E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 s="22">
        <f t="shared" ref="K1283:K1346" si="81">(J1282/86400)+25569+(-5/24)</f>
        <v>40603.54923611111</v>
      </c>
      <c r="L1283">
        <v>1373305836</v>
      </c>
      <c r="M1283" s="22">
        <f t="shared" ref="M1283:M1346" si="82">(L1282/86400)+25569+(-5/24)</f>
        <v>40513.54923611111</v>
      </c>
      <c r="N1283" s="22" t="s">
        <v>9294</v>
      </c>
      <c r="O1283" s="24">
        <f t="shared" si="79"/>
        <v>2010</v>
      </c>
      <c r="P1283" t="b">
        <v>1</v>
      </c>
      <c r="Q1283">
        <v>74</v>
      </c>
      <c r="R1283" t="b">
        <v>1</v>
      </c>
      <c r="S1283" t="s">
        <v>8276</v>
      </c>
      <c r="T1283" s="7">
        <f>F1283/Q1283</f>
        <v>104.72972972972973</v>
      </c>
      <c r="U1283" t="s">
        <v>8323</v>
      </c>
      <c r="V1283" t="s">
        <v>8324</v>
      </c>
    </row>
    <row r="1284" spans="1:22" ht="43.2">
      <c r="A1284" s="5">
        <f t="shared" si="80"/>
        <v>1.2361333333333333</v>
      </c>
      <c r="B1284">
        <v>1282</v>
      </c>
      <c r="C1284" s="3" t="s">
        <v>1283</v>
      </c>
      <c r="D1284" s="3" t="s">
        <v>5392</v>
      </c>
      <c r="E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 s="22">
        <f t="shared" si="81"/>
        <v>41483.535138888888</v>
      </c>
      <c r="L1284">
        <v>1383909855</v>
      </c>
      <c r="M1284" s="22">
        <f t="shared" si="82"/>
        <v>41463.535138888888</v>
      </c>
      <c r="N1284" s="22" t="s">
        <v>9295</v>
      </c>
      <c r="O1284" s="24">
        <f t="shared" ref="O1284:O1347" si="83">YEAR(N1284)</f>
        <v>2013</v>
      </c>
      <c r="P1284" t="b">
        <v>1</v>
      </c>
      <c r="Q1284">
        <v>274</v>
      </c>
      <c r="R1284" t="b">
        <v>1</v>
      </c>
      <c r="S1284" t="s">
        <v>8276</v>
      </c>
      <c r="T1284" s="7">
        <f>F1284/Q1284</f>
        <v>67.671532846715323</v>
      </c>
      <c r="U1284" t="s">
        <v>8323</v>
      </c>
      <c r="V1284" t="s">
        <v>8324</v>
      </c>
    </row>
    <row r="1285" spans="1:22" ht="43.2">
      <c r="A1285" s="5">
        <f t="shared" si="80"/>
        <v>2.1105</v>
      </c>
      <c r="B1285">
        <v>1283</v>
      </c>
      <c r="C1285" s="3" t="s">
        <v>1284</v>
      </c>
      <c r="D1285" s="3" t="s">
        <v>5393</v>
      </c>
      <c r="E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 s="22">
        <f t="shared" si="81"/>
        <v>41616.999305555553</v>
      </c>
      <c r="L1285">
        <v>1360948389</v>
      </c>
      <c r="M1285" s="22">
        <f t="shared" si="82"/>
        <v>41586.266840277771</v>
      </c>
      <c r="N1285" s="22" t="s">
        <v>9296</v>
      </c>
      <c r="O1285" s="24">
        <f t="shared" si="83"/>
        <v>2013</v>
      </c>
      <c r="P1285" t="b">
        <v>1</v>
      </c>
      <c r="Q1285">
        <v>22</v>
      </c>
      <c r="R1285" t="b">
        <v>1</v>
      </c>
      <c r="S1285" t="s">
        <v>8276</v>
      </c>
      <c r="T1285" s="7">
        <f>F1285/Q1285</f>
        <v>95.931818181818187</v>
      </c>
      <c r="U1285" t="s">
        <v>8323</v>
      </c>
      <c r="V1285" t="s">
        <v>8324</v>
      </c>
    </row>
    <row r="1286" spans="1:22" ht="43.2">
      <c r="A1286" s="5">
        <f t="shared" si="80"/>
        <v>1.01</v>
      </c>
      <c r="B1286">
        <v>1284</v>
      </c>
      <c r="C1286" s="3" t="s">
        <v>1285</v>
      </c>
      <c r="D1286" s="3" t="s">
        <v>5394</v>
      </c>
      <c r="E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 s="22">
        <f t="shared" si="81"/>
        <v>41343.958333333328</v>
      </c>
      <c r="L1286">
        <v>1481175482</v>
      </c>
      <c r="M1286" s="22">
        <f t="shared" si="82"/>
        <v>41320.50913194444</v>
      </c>
      <c r="N1286" s="22" t="s">
        <v>9297</v>
      </c>
      <c r="O1286" s="24">
        <f t="shared" si="83"/>
        <v>2013</v>
      </c>
      <c r="P1286" t="b">
        <v>0</v>
      </c>
      <c r="Q1286">
        <v>31</v>
      </c>
      <c r="R1286" t="b">
        <v>1</v>
      </c>
      <c r="S1286" t="s">
        <v>8271</v>
      </c>
      <c r="T1286" s="7">
        <f>F1286/Q1286</f>
        <v>65.161290322580641</v>
      </c>
      <c r="U1286" t="s">
        <v>8315</v>
      </c>
      <c r="V1286" t="s">
        <v>8316</v>
      </c>
    </row>
    <row r="1287" spans="1:22" ht="43.2">
      <c r="A1287" s="5">
        <f t="shared" si="80"/>
        <v>1.0165</v>
      </c>
      <c r="B1287">
        <v>1285</v>
      </c>
      <c r="C1287" s="3" t="s">
        <v>1286</v>
      </c>
      <c r="D1287" s="3" t="s">
        <v>5395</v>
      </c>
      <c r="E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 s="22">
        <f t="shared" si="81"/>
        <v>42735.499305555553</v>
      </c>
      <c r="L1287">
        <v>1433512775</v>
      </c>
      <c r="M1287" s="22">
        <f t="shared" si="82"/>
        <v>42712.026412037034</v>
      </c>
      <c r="N1287" s="22" t="s">
        <v>9298</v>
      </c>
      <c r="O1287" s="24">
        <f t="shared" si="83"/>
        <v>2016</v>
      </c>
      <c r="P1287" t="b">
        <v>0</v>
      </c>
      <c r="Q1287">
        <v>63</v>
      </c>
      <c r="R1287" t="b">
        <v>1</v>
      </c>
      <c r="S1287" t="s">
        <v>8271</v>
      </c>
      <c r="T1287" s="7">
        <f>F1287/Q1287</f>
        <v>32.269841269841272</v>
      </c>
      <c r="U1287" t="s">
        <v>8315</v>
      </c>
      <c r="V1287" t="s">
        <v>8316</v>
      </c>
    </row>
    <row r="1288" spans="1:22" ht="43.2">
      <c r="A1288" s="5">
        <f t="shared" si="80"/>
        <v>1.0833333333333333</v>
      </c>
      <c r="B1288">
        <v>1286</v>
      </c>
      <c r="C1288" s="3" t="s">
        <v>1287</v>
      </c>
      <c r="D1288" s="3" t="s">
        <v>5396</v>
      </c>
      <c r="E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 s="22">
        <f t="shared" si="81"/>
        <v>42175.374710648146</v>
      </c>
      <c r="L1288">
        <v>1423041227</v>
      </c>
      <c r="M1288" s="22">
        <f t="shared" si="82"/>
        <v>42160.374710648146</v>
      </c>
      <c r="N1288" s="22" t="s">
        <v>8527</v>
      </c>
      <c r="O1288" s="24">
        <f t="shared" si="83"/>
        <v>2015</v>
      </c>
      <c r="P1288" t="b">
        <v>0</v>
      </c>
      <c r="Q1288">
        <v>20</v>
      </c>
      <c r="R1288" t="b">
        <v>1</v>
      </c>
      <c r="S1288" t="s">
        <v>8271</v>
      </c>
      <c r="T1288" s="7">
        <f>F1288/Q1288</f>
        <v>81.25</v>
      </c>
      <c r="U1288" t="s">
        <v>8315</v>
      </c>
      <c r="V1288" t="s">
        <v>8316</v>
      </c>
    </row>
    <row r="1289" spans="1:22" ht="72">
      <c r="A1289" s="5">
        <f t="shared" si="80"/>
        <v>2.42</v>
      </c>
      <c r="B1289">
        <v>1287</v>
      </c>
      <c r="C1289" s="3" t="s">
        <v>1288</v>
      </c>
      <c r="D1289" s="3" t="s">
        <v>5397</v>
      </c>
      <c r="E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 s="22">
        <f t="shared" si="81"/>
        <v>42052.374999999993</v>
      </c>
      <c r="L1289">
        <v>1428936856</v>
      </c>
      <c r="M1289" s="22">
        <f t="shared" si="82"/>
        <v>42039.176238425927</v>
      </c>
      <c r="N1289" s="22" t="s">
        <v>9299</v>
      </c>
      <c r="O1289" s="24">
        <f t="shared" si="83"/>
        <v>2015</v>
      </c>
      <c r="P1289" t="b">
        <v>0</v>
      </c>
      <c r="Q1289">
        <v>25</v>
      </c>
      <c r="R1289" t="b">
        <v>1</v>
      </c>
      <c r="S1289" t="s">
        <v>8271</v>
      </c>
      <c r="T1289" s="7">
        <f>F1289/Q1289</f>
        <v>24.2</v>
      </c>
      <c r="U1289" t="s">
        <v>8315</v>
      </c>
      <c r="V1289" t="s">
        <v>8316</v>
      </c>
    </row>
    <row r="1290" spans="1:22" ht="43.2">
      <c r="A1290" s="5">
        <f t="shared" si="80"/>
        <v>1.0044999999999999</v>
      </c>
      <c r="B1290">
        <v>1288</v>
      </c>
      <c r="C1290" s="3" t="s">
        <v>1289</v>
      </c>
      <c r="D1290" s="3" t="s">
        <v>5398</v>
      </c>
      <c r="E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 s="22">
        <f t="shared" si="81"/>
        <v>42167.412685185183</v>
      </c>
      <c r="L1290">
        <v>1468122163</v>
      </c>
      <c r="M1290" s="22">
        <f t="shared" si="82"/>
        <v>42107.412685185183</v>
      </c>
      <c r="N1290" s="22" t="s">
        <v>8765</v>
      </c>
      <c r="O1290" s="24">
        <f t="shared" si="83"/>
        <v>2015</v>
      </c>
      <c r="P1290" t="b">
        <v>0</v>
      </c>
      <c r="Q1290">
        <v>61</v>
      </c>
      <c r="R1290" t="b">
        <v>1</v>
      </c>
      <c r="S1290" t="s">
        <v>8271</v>
      </c>
      <c r="T1290" s="7">
        <f>F1290/Q1290</f>
        <v>65.868852459016395</v>
      </c>
      <c r="U1290" t="s">
        <v>8315</v>
      </c>
      <c r="V1290" t="s">
        <v>8316</v>
      </c>
    </row>
    <row r="1291" spans="1:22" ht="43.2">
      <c r="A1291" s="5">
        <f t="shared" si="80"/>
        <v>1.2506666666666666</v>
      </c>
      <c r="B1291">
        <v>1289</v>
      </c>
      <c r="C1291" s="3" t="s">
        <v>1290</v>
      </c>
      <c r="D1291" s="3" t="s">
        <v>5399</v>
      </c>
      <c r="E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 s="22">
        <f t="shared" si="81"/>
        <v>42591.958333333336</v>
      </c>
      <c r="L1291">
        <v>1480907645</v>
      </c>
      <c r="M1291" s="22">
        <f t="shared" si="82"/>
        <v>42560.946331018517</v>
      </c>
      <c r="N1291" s="22" t="s">
        <v>9300</v>
      </c>
      <c r="O1291" s="24">
        <f t="shared" si="83"/>
        <v>2016</v>
      </c>
      <c r="P1291" t="b">
        <v>0</v>
      </c>
      <c r="Q1291">
        <v>52</v>
      </c>
      <c r="R1291" t="b">
        <v>1</v>
      </c>
      <c r="S1291" t="s">
        <v>8271</v>
      </c>
      <c r="T1291" s="7">
        <f>F1291/Q1291</f>
        <v>36.07692307692308</v>
      </c>
      <c r="U1291" t="s">
        <v>8315</v>
      </c>
      <c r="V1291" t="s">
        <v>8316</v>
      </c>
    </row>
    <row r="1292" spans="1:22" ht="28.8">
      <c r="A1292" s="5">
        <f t="shared" si="80"/>
        <v>1.0857142857142856</v>
      </c>
      <c r="B1292">
        <v>1290</v>
      </c>
      <c r="C1292" s="3" t="s">
        <v>1291</v>
      </c>
      <c r="D1292" s="3" t="s">
        <v>5400</v>
      </c>
      <c r="E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 s="22">
        <f t="shared" si="81"/>
        <v>42738.926446759258</v>
      </c>
      <c r="L1292">
        <v>1427121931</v>
      </c>
      <c r="M1292" s="22">
        <f t="shared" si="82"/>
        <v>42708.926446759258</v>
      </c>
      <c r="N1292" s="22" t="s">
        <v>9301</v>
      </c>
      <c r="O1292" s="24">
        <f t="shared" si="83"/>
        <v>2016</v>
      </c>
      <c r="P1292" t="b">
        <v>0</v>
      </c>
      <c r="Q1292">
        <v>86</v>
      </c>
      <c r="R1292" t="b">
        <v>1</v>
      </c>
      <c r="S1292" t="s">
        <v>8271</v>
      </c>
      <c r="T1292" s="7">
        <f>F1292/Q1292</f>
        <v>44.186046511627907</v>
      </c>
      <c r="U1292" t="s">
        <v>8315</v>
      </c>
      <c r="V1292" t="s">
        <v>8316</v>
      </c>
    </row>
    <row r="1293" spans="1:22" ht="43.2">
      <c r="A1293" s="5">
        <f t="shared" si="80"/>
        <v>1.4570000000000001</v>
      </c>
      <c r="B1293">
        <v>1291</v>
      </c>
      <c r="C1293" s="3" t="s">
        <v>1292</v>
      </c>
      <c r="D1293" s="3" t="s">
        <v>5401</v>
      </c>
      <c r="E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 s="22">
        <f t="shared" si="81"/>
        <v>42117.082638888889</v>
      </c>
      <c r="L1293">
        <v>1425224391</v>
      </c>
      <c r="M1293" s="22">
        <f t="shared" si="82"/>
        <v>42086.406608796293</v>
      </c>
      <c r="N1293" s="22" t="s">
        <v>8887</v>
      </c>
      <c r="O1293" s="24">
        <f t="shared" si="83"/>
        <v>2015</v>
      </c>
      <c r="P1293" t="b">
        <v>0</v>
      </c>
      <c r="Q1293">
        <v>42</v>
      </c>
      <c r="R1293" t="b">
        <v>1</v>
      </c>
      <c r="S1293" t="s">
        <v>8271</v>
      </c>
      <c r="T1293" s="7">
        <f>F1293/Q1293</f>
        <v>104.07142857142857</v>
      </c>
      <c r="U1293" t="s">
        <v>8315</v>
      </c>
      <c r="V1293" t="s">
        <v>8316</v>
      </c>
    </row>
    <row r="1294" spans="1:22" ht="57.6">
      <c r="A1294" s="5">
        <f t="shared" si="80"/>
        <v>1.1000000000000001</v>
      </c>
      <c r="B1294">
        <v>1292</v>
      </c>
      <c r="C1294" s="3" t="s">
        <v>1293</v>
      </c>
      <c r="D1294" s="3" t="s">
        <v>5402</v>
      </c>
      <c r="E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 s="22">
        <f t="shared" si="81"/>
        <v>42101.083333333336</v>
      </c>
      <c r="L1294">
        <v>1441822828</v>
      </c>
      <c r="M1294" s="22">
        <f t="shared" si="82"/>
        <v>42064.444340277776</v>
      </c>
      <c r="N1294" s="22" t="s">
        <v>9302</v>
      </c>
      <c r="O1294" s="24">
        <f t="shared" si="83"/>
        <v>2015</v>
      </c>
      <c r="P1294" t="b">
        <v>0</v>
      </c>
      <c r="Q1294">
        <v>52</v>
      </c>
      <c r="R1294" t="b">
        <v>1</v>
      </c>
      <c r="S1294" t="s">
        <v>8271</v>
      </c>
      <c r="T1294" s="7">
        <f>F1294/Q1294</f>
        <v>35.96153846153846</v>
      </c>
      <c r="U1294" t="s">
        <v>8315</v>
      </c>
      <c r="V1294" t="s">
        <v>8316</v>
      </c>
    </row>
    <row r="1295" spans="1:22" ht="57.6">
      <c r="A1295" s="5">
        <f t="shared" si="80"/>
        <v>1.0223333333333333</v>
      </c>
      <c r="B1295">
        <v>1293</v>
      </c>
      <c r="C1295" s="3" t="s">
        <v>1294</v>
      </c>
      <c r="D1295" s="3" t="s">
        <v>5403</v>
      </c>
      <c r="E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 s="22">
        <f t="shared" si="81"/>
        <v>42283.749305555553</v>
      </c>
      <c r="L1295">
        <v>1444927771</v>
      </c>
      <c r="M1295" s="22">
        <f t="shared" si="82"/>
        <v>42256.555879629632</v>
      </c>
      <c r="N1295" s="22" t="s">
        <v>8384</v>
      </c>
      <c r="O1295" s="24">
        <f t="shared" si="83"/>
        <v>2015</v>
      </c>
      <c r="P1295" t="b">
        <v>0</v>
      </c>
      <c r="Q1295">
        <v>120</v>
      </c>
      <c r="R1295" t="b">
        <v>1</v>
      </c>
      <c r="S1295" t="s">
        <v>8271</v>
      </c>
      <c r="T1295" s="7">
        <f>F1295/Q1295</f>
        <v>127.79166666666667</v>
      </c>
      <c r="U1295" t="s">
        <v>8315</v>
      </c>
      <c r="V1295" t="s">
        <v>8316</v>
      </c>
    </row>
    <row r="1296" spans="1:22" ht="43.2">
      <c r="A1296" s="5">
        <f t="shared" si="80"/>
        <v>1.22</v>
      </c>
      <c r="B1296">
        <v>1294</v>
      </c>
      <c r="C1296" s="3" t="s">
        <v>1295</v>
      </c>
      <c r="D1296" s="3" t="s">
        <v>5404</v>
      </c>
      <c r="E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 s="22">
        <f t="shared" si="81"/>
        <v>42322.534386574072</v>
      </c>
      <c r="L1296">
        <v>1443696797</v>
      </c>
      <c r="M1296" s="22">
        <f t="shared" si="82"/>
        <v>42292.492719907408</v>
      </c>
      <c r="N1296" s="22" t="s">
        <v>8681</v>
      </c>
      <c r="O1296" s="24">
        <f t="shared" si="83"/>
        <v>2015</v>
      </c>
      <c r="P1296" t="b">
        <v>0</v>
      </c>
      <c r="Q1296">
        <v>22</v>
      </c>
      <c r="R1296" t="b">
        <v>1</v>
      </c>
      <c r="S1296" t="s">
        <v>8271</v>
      </c>
      <c r="T1296" s="7">
        <f>F1296/Q1296</f>
        <v>27.727272727272727</v>
      </c>
      <c r="U1296" t="s">
        <v>8315</v>
      </c>
      <c r="V1296" t="s">
        <v>8316</v>
      </c>
    </row>
    <row r="1297" spans="1:22" ht="43.2">
      <c r="A1297" s="5">
        <f t="shared" si="80"/>
        <v>1.0196000000000001</v>
      </c>
      <c r="B1297">
        <v>1295</v>
      </c>
      <c r="C1297" s="3" t="s">
        <v>1296</v>
      </c>
      <c r="D1297" s="3" t="s">
        <v>5405</v>
      </c>
      <c r="E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 s="22">
        <f t="shared" si="81"/>
        <v>42296.249999999993</v>
      </c>
      <c r="L1297">
        <v>1435585497</v>
      </c>
      <c r="M1297" s="22">
        <f t="shared" si="82"/>
        <v>42278.245335648149</v>
      </c>
      <c r="N1297" s="22" t="s">
        <v>8667</v>
      </c>
      <c r="O1297" s="24">
        <f t="shared" si="83"/>
        <v>2015</v>
      </c>
      <c r="P1297" t="b">
        <v>0</v>
      </c>
      <c r="Q1297">
        <v>64</v>
      </c>
      <c r="R1297" t="b">
        <v>1</v>
      </c>
      <c r="S1297" t="s">
        <v>8271</v>
      </c>
      <c r="T1297" s="7">
        <f>F1297/Q1297</f>
        <v>39.828125</v>
      </c>
      <c r="U1297" t="s">
        <v>8315</v>
      </c>
      <c r="V1297" t="s">
        <v>8316</v>
      </c>
    </row>
    <row r="1298" spans="1:22" ht="57.6">
      <c r="A1298" s="5">
        <f t="shared" si="80"/>
        <v>1.411764705882353</v>
      </c>
      <c r="B1298">
        <v>1296</v>
      </c>
      <c r="C1298" s="3" t="s">
        <v>1297</v>
      </c>
      <c r="D1298" s="3" t="s">
        <v>5406</v>
      </c>
      <c r="E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 s="22">
        <f t="shared" si="81"/>
        <v>42214.499999999993</v>
      </c>
      <c r="L1298">
        <v>1456189973</v>
      </c>
      <c r="M1298" s="22">
        <f t="shared" si="82"/>
        <v>42184.364548611113</v>
      </c>
      <c r="N1298" s="22" t="s">
        <v>8663</v>
      </c>
      <c r="O1298" s="24">
        <f t="shared" si="83"/>
        <v>2015</v>
      </c>
      <c r="P1298" t="b">
        <v>0</v>
      </c>
      <c r="Q1298">
        <v>23</v>
      </c>
      <c r="R1298" t="b">
        <v>1</v>
      </c>
      <c r="S1298" t="s">
        <v>8271</v>
      </c>
      <c r="T1298" s="7">
        <f>F1298/Q1298</f>
        <v>52.173913043478258</v>
      </c>
      <c r="U1298" t="s">
        <v>8315</v>
      </c>
      <c r="V1298" t="s">
        <v>8316</v>
      </c>
    </row>
    <row r="1299" spans="1:22" ht="43.2">
      <c r="A1299" s="5">
        <f t="shared" si="80"/>
        <v>1.0952500000000001</v>
      </c>
      <c r="B1299">
        <v>1297</v>
      </c>
      <c r="C1299" s="3" t="s">
        <v>1298</v>
      </c>
      <c r="D1299" s="3" t="s">
        <v>5407</v>
      </c>
      <c r="E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 s="22">
        <f t="shared" si="81"/>
        <v>42442.800613425927</v>
      </c>
      <c r="L1299">
        <v>1459533358</v>
      </c>
      <c r="M1299" s="22">
        <f t="shared" si="82"/>
        <v>42422.842280092591</v>
      </c>
      <c r="N1299" s="22" t="s">
        <v>9131</v>
      </c>
      <c r="O1299" s="24">
        <f t="shared" si="83"/>
        <v>2016</v>
      </c>
      <c r="P1299" t="b">
        <v>0</v>
      </c>
      <c r="Q1299">
        <v>238</v>
      </c>
      <c r="R1299" t="b">
        <v>1</v>
      </c>
      <c r="S1299" t="s">
        <v>8271</v>
      </c>
      <c r="T1299" s="7">
        <f>F1299/Q1299</f>
        <v>92.037815126050418</v>
      </c>
      <c r="U1299" t="s">
        <v>8315</v>
      </c>
      <c r="V1299" t="s">
        <v>8316</v>
      </c>
    </row>
    <row r="1300" spans="1:22" ht="43.2">
      <c r="A1300" s="5">
        <f t="shared" si="80"/>
        <v>1.0465</v>
      </c>
      <c r="B1300">
        <v>1298</v>
      </c>
      <c r="C1300" s="3" t="s">
        <v>1299</v>
      </c>
      <c r="D1300" s="3" t="s">
        <v>5408</v>
      </c>
      <c r="E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 s="22">
        <f t="shared" si="81"/>
        <v>42491.538865740738</v>
      </c>
      <c r="L1300">
        <v>1459268432</v>
      </c>
      <c r="M1300" s="22">
        <f t="shared" si="82"/>
        <v>42461.538865740738</v>
      </c>
      <c r="N1300" s="22" t="s">
        <v>8400</v>
      </c>
      <c r="O1300" s="24">
        <f t="shared" si="83"/>
        <v>2016</v>
      </c>
      <c r="P1300" t="b">
        <v>0</v>
      </c>
      <c r="Q1300">
        <v>33</v>
      </c>
      <c r="R1300" t="b">
        <v>1</v>
      </c>
      <c r="S1300" t="s">
        <v>8271</v>
      </c>
      <c r="T1300" s="7">
        <f>F1300/Q1300</f>
        <v>63.424242424242422</v>
      </c>
      <c r="U1300" t="s">
        <v>8315</v>
      </c>
      <c r="V1300" t="s">
        <v>8316</v>
      </c>
    </row>
    <row r="1301" spans="1:22" ht="43.2">
      <c r="A1301" s="5">
        <f t="shared" si="80"/>
        <v>1.24</v>
      </c>
      <c r="B1301">
        <v>1299</v>
      </c>
      <c r="C1301" s="3" t="s">
        <v>1300</v>
      </c>
      <c r="D1301" s="3" t="s">
        <v>5409</v>
      </c>
      <c r="E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 s="22">
        <f t="shared" si="81"/>
        <v>42488.472592592589</v>
      </c>
      <c r="L1301">
        <v>1434310359</v>
      </c>
      <c r="M1301" s="22">
        <f t="shared" si="82"/>
        <v>42458.472592592589</v>
      </c>
      <c r="N1301" s="22" t="s">
        <v>9303</v>
      </c>
      <c r="O1301" s="24">
        <f t="shared" si="83"/>
        <v>2016</v>
      </c>
      <c r="P1301" t="b">
        <v>0</v>
      </c>
      <c r="Q1301">
        <v>32</v>
      </c>
      <c r="R1301" t="b">
        <v>1</v>
      </c>
      <c r="S1301" t="s">
        <v>8271</v>
      </c>
      <c r="T1301" s="7">
        <f>F1301/Q1301</f>
        <v>135.625</v>
      </c>
      <c r="U1301" t="s">
        <v>8315</v>
      </c>
      <c r="V1301" t="s">
        <v>8316</v>
      </c>
    </row>
    <row r="1302" spans="1:22" ht="43.2">
      <c r="A1302" s="5">
        <f t="shared" si="80"/>
        <v>1.35</v>
      </c>
      <c r="B1302">
        <v>1300</v>
      </c>
      <c r="C1302" s="3" t="s">
        <v>1301</v>
      </c>
      <c r="D1302" s="3" t="s">
        <v>5410</v>
      </c>
      <c r="E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 s="22">
        <f t="shared" si="81"/>
        <v>42199.606006944443</v>
      </c>
      <c r="L1302">
        <v>1461427938</v>
      </c>
      <c r="M1302" s="22">
        <f t="shared" si="82"/>
        <v>42169.606006944443</v>
      </c>
      <c r="N1302" s="22" t="s">
        <v>9304</v>
      </c>
      <c r="O1302" s="24">
        <f t="shared" si="83"/>
        <v>2015</v>
      </c>
      <c r="P1302" t="b">
        <v>0</v>
      </c>
      <c r="Q1302">
        <v>24</v>
      </c>
      <c r="R1302" t="b">
        <v>1</v>
      </c>
      <c r="S1302" t="s">
        <v>8271</v>
      </c>
      <c r="T1302" s="7">
        <f>F1302/Q1302</f>
        <v>168.75</v>
      </c>
      <c r="U1302" t="s">
        <v>8315</v>
      </c>
      <c r="V1302" t="s">
        <v>8316</v>
      </c>
    </row>
    <row r="1303" spans="1:22" ht="43.2">
      <c r="A1303" s="5">
        <f t="shared" si="80"/>
        <v>1.0275000000000001</v>
      </c>
      <c r="B1303">
        <v>1301</v>
      </c>
      <c r="C1303" s="3" t="s">
        <v>1302</v>
      </c>
      <c r="D1303" s="3" t="s">
        <v>5411</v>
      </c>
      <c r="E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 s="22">
        <f t="shared" si="81"/>
        <v>42522.581249999996</v>
      </c>
      <c r="L1303">
        <v>1436551178</v>
      </c>
      <c r="M1303" s="22">
        <f t="shared" si="82"/>
        <v>42483.466874999998</v>
      </c>
      <c r="N1303" s="22" t="s">
        <v>9176</v>
      </c>
      <c r="O1303" s="24">
        <f t="shared" si="83"/>
        <v>2016</v>
      </c>
      <c r="P1303" t="b">
        <v>0</v>
      </c>
      <c r="Q1303">
        <v>29</v>
      </c>
      <c r="R1303" t="b">
        <v>1</v>
      </c>
      <c r="S1303" t="s">
        <v>8271</v>
      </c>
      <c r="T1303" s="7">
        <f>F1303/Q1303</f>
        <v>70.862068965517238</v>
      </c>
      <c r="U1303" t="s">
        <v>8315</v>
      </c>
      <c r="V1303" t="s">
        <v>8316</v>
      </c>
    </row>
    <row r="1304" spans="1:22" ht="43.2">
      <c r="A1304" s="5">
        <f t="shared" si="80"/>
        <v>1</v>
      </c>
      <c r="B1304">
        <v>1302</v>
      </c>
      <c r="C1304" s="3" t="s">
        <v>1303</v>
      </c>
      <c r="D1304" s="3" t="s">
        <v>5412</v>
      </c>
      <c r="E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 s="22">
        <f t="shared" si="81"/>
        <v>42205.916666666664</v>
      </c>
      <c r="L1304">
        <v>1477963411</v>
      </c>
      <c r="M1304" s="22">
        <f t="shared" si="82"/>
        <v>42195.541412037033</v>
      </c>
      <c r="N1304" s="22" t="s">
        <v>8570</v>
      </c>
      <c r="O1304" s="24">
        <f t="shared" si="83"/>
        <v>2015</v>
      </c>
      <c r="P1304" t="b">
        <v>0</v>
      </c>
      <c r="Q1304">
        <v>50</v>
      </c>
      <c r="R1304" t="b">
        <v>1</v>
      </c>
      <c r="S1304" t="s">
        <v>8271</v>
      </c>
      <c r="T1304" s="7">
        <f>F1304/Q1304</f>
        <v>50</v>
      </c>
      <c r="U1304" t="s">
        <v>8315</v>
      </c>
      <c r="V1304" t="s">
        <v>8316</v>
      </c>
    </row>
    <row r="1305" spans="1:22" ht="28.8">
      <c r="A1305" s="5">
        <f t="shared" si="80"/>
        <v>1.3026085714285716</v>
      </c>
      <c r="B1305">
        <v>1303</v>
      </c>
      <c r="C1305" s="3" t="s">
        <v>1304</v>
      </c>
      <c r="D1305" s="3" t="s">
        <v>5413</v>
      </c>
      <c r="E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 s="22">
        <f t="shared" si="81"/>
        <v>42704.891331018516</v>
      </c>
      <c r="L1305">
        <v>1468578920</v>
      </c>
      <c r="M1305" s="22">
        <f t="shared" si="82"/>
        <v>42674.849664351852</v>
      </c>
      <c r="N1305" s="22" t="s">
        <v>9225</v>
      </c>
      <c r="O1305" s="24">
        <f t="shared" si="83"/>
        <v>2016</v>
      </c>
      <c r="P1305" t="b">
        <v>0</v>
      </c>
      <c r="Q1305">
        <v>108</v>
      </c>
      <c r="R1305" t="b">
        <v>1</v>
      </c>
      <c r="S1305" t="s">
        <v>8271</v>
      </c>
      <c r="T1305" s="7">
        <f>F1305/Q1305</f>
        <v>42.214166666666671</v>
      </c>
      <c r="U1305" t="s">
        <v>8315</v>
      </c>
      <c r="V1305" t="s">
        <v>8316</v>
      </c>
    </row>
    <row r="1306" spans="1:22" ht="43.2">
      <c r="A1306" s="5">
        <f t="shared" si="80"/>
        <v>0.39627499999999999</v>
      </c>
      <c r="B1306">
        <v>1304</v>
      </c>
      <c r="C1306" s="3" t="s">
        <v>1305</v>
      </c>
      <c r="D1306" s="3" t="s">
        <v>5414</v>
      </c>
      <c r="E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 s="22">
        <f t="shared" si="81"/>
        <v>42582.249999999993</v>
      </c>
      <c r="L1306">
        <v>1484196005</v>
      </c>
      <c r="M1306" s="22">
        <f t="shared" si="82"/>
        <v>42566.232870370368</v>
      </c>
      <c r="N1306" s="22" t="s">
        <v>8558</v>
      </c>
      <c r="O1306" s="24">
        <f t="shared" si="83"/>
        <v>2016</v>
      </c>
      <c r="P1306" t="b">
        <v>0</v>
      </c>
      <c r="Q1306">
        <v>104</v>
      </c>
      <c r="R1306" t="b">
        <v>0</v>
      </c>
      <c r="S1306" t="s">
        <v>8273</v>
      </c>
      <c r="T1306" s="7">
        <f>F1306/Q1306</f>
        <v>152.41346153846155</v>
      </c>
      <c r="U1306" t="s">
        <v>8317</v>
      </c>
      <c r="V1306" t="s">
        <v>8319</v>
      </c>
    </row>
    <row r="1307" spans="1:22" ht="43.2">
      <c r="A1307" s="5">
        <f t="shared" si="80"/>
        <v>0.25976666666666665</v>
      </c>
      <c r="B1307">
        <v>1305</v>
      </c>
      <c r="C1307" s="3" t="s">
        <v>1306</v>
      </c>
      <c r="D1307" s="3" t="s">
        <v>5415</v>
      </c>
      <c r="E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 s="22">
        <f t="shared" si="81"/>
        <v>42806.944502314807</v>
      </c>
      <c r="L1307">
        <v>1466611108</v>
      </c>
      <c r="M1307" s="22">
        <f t="shared" si="82"/>
        <v>42746.986168981479</v>
      </c>
      <c r="N1307" s="22" t="s">
        <v>9305</v>
      </c>
      <c r="O1307" s="24">
        <f t="shared" si="83"/>
        <v>2017</v>
      </c>
      <c r="P1307" t="b">
        <v>0</v>
      </c>
      <c r="Q1307">
        <v>86</v>
      </c>
      <c r="R1307" t="b">
        <v>0</v>
      </c>
      <c r="S1307" t="s">
        <v>8273</v>
      </c>
      <c r="T1307" s="7">
        <f>F1307/Q1307</f>
        <v>90.616279069767444</v>
      </c>
      <c r="U1307" t="s">
        <v>8317</v>
      </c>
      <c r="V1307" t="s">
        <v>8319</v>
      </c>
    </row>
    <row r="1308" spans="1:22" ht="57.6">
      <c r="A1308" s="5">
        <f t="shared" si="80"/>
        <v>0.65246363636363636</v>
      </c>
      <c r="B1308">
        <v>1306</v>
      </c>
      <c r="C1308" s="3" t="s">
        <v>1307</v>
      </c>
      <c r="D1308" s="3" t="s">
        <v>5416</v>
      </c>
      <c r="E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 s="22">
        <f t="shared" si="81"/>
        <v>42572.520833333336</v>
      </c>
      <c r="L1308">
        <v>1415098734</v>
      </c>
      <c r="M1308" s="22">
        <f t="shared" si="82"/>
        <v>42543.457268518519</v>
      </c>
      <c r="N1308" s="22" t="s">
        <v>8731</v>
      </c>
      <c r="O1308" s="24">
        <f t="shared" si="83"/>
        <v>2016</v>
      </c>
      <c r="P1308" t="b">
        <v>0</v>
      </c>
      <c r="Q1308">
        <v>356</v>
      </c>
      <c r="R1308" t="b">
        <v>0</v>
      </c>
      <c r="S1308" t="s">
        <v>8273</v>
      </c>
      <c r="T1308" s="7">
        <f>F1308/Q1308</f>
        <v>201.60393258426967</v>
      </c>
      <c r="U1308" t="s">
        <v>8317</v>
      </c>
      <c r="V1308" t="s">
        <v>8319</v>
      </c>
    </row>
    <row r="1309" spans="1:22" ht="28.8">
      <c r="A1309" s="5">
        <f t="shared" si="80"/>
        <v>0.11514000000000001</v>
      </c>
      <c r="B1309">
        <v>1307</v>
      </c>
      <c r="C1309" s="3" t="s">
        <v>1308</v>
      </c>
      <c r="D1309" s="3" t="s">
        <v>5417</v>
      </c>
      <c r="E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 s="22">
        <f t="shared" si="81"/>
        <v>41977.249236111107</v>
      </c>
      <c r="L1309">
        <v>1453118679</v>
      </c>
      <c r="M1309" s="22">
        <f t="shared" si="82"/>
        <v>41947.249236111107</v>
      </c>
      <c r="N1309" s="22" t="s">
        <v>8878</v>
      </c>
      <c r="O1309" s="24">
        <f t="shared" si="83"/>
        <v>2014</v>
      </c>
      <c r="P1309" t="b">
        <v>0</v>
      </c>
      <c r="Q1309">
        <v>45</v>
      </c>
      <c r="R1309" t="b">
        <v>0</v>
      </c>
      <c r="S1309" t="s">
        <v>8273</v>
      </c>
      <c r="T1309" s="7">
        <f>F1309/Q1309</f>
        <v>127.93333333333334</v>
      </c>
      <c r="U1309" t="s">
        <v>8317</v>
      </c>
      <c r="V1309" t="s">
        <v>8319</v>
      </c>
    </row>
    <row r="1310" spans="1:22" ht="28.8">
      <c r="A1310" s="5">
        <f t="shared" si="80"/>
        <v>0.11360000000000001</v>
      </c>
      <c r="B1310">
        <v>1308</v>
      </c>
      <c r="C1310" s="3" t="s">
        <v>1309</v>
      </c>
      <c r="D1310" s="3" t="s">
        <v>5418</v>
      </c>
      <c r="E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 s="22">
        <f t="shared" si="81"/>
        <v>42417.294895833336</v>
      </c>
      <c r="L1310">
        <v>1472481812</v>
      </c>
      <c r="M1310" s="22">
        <f t="shared" si="82"/>
        <v>42387.294895833336</v>
      </c>
      <c r="N1310" s="22" t="s">
        <v>9306</v>
      </c>
      <c r="O1310" s="24">
        <f t="shared" si="83"/>
        <v>2016</v>
      </c>
      <c r="P1310" t="b">
        <v>0</v>
      </c>
      <c r="Q1310">
        <v>38</v>
      </c>
      <c r="R1310" t="b">
        <v>0</v>
      </c>
      <c r="S1310" t="s">
        <v>8273</v>
      </c>
      <c r="T1310" s="7">
        <f>F1310/Q1310</f>
        <v>29.894736842105264</v>
      </c>
      <c r="U1310" t="s">
        <v>8317</v>
      </c>
      <c r="V1310" t="s">
        <v>8319</v>
      </c>
    </row>
    <row r="1311" spans="1:22" ht="43.2">
      <c r="A1311" s="5">
        <f t="shared" si="80"/>
        <v>1.1199130434782609</v>
      </c>
      <c r="B1311">
        <v>1309</v>
      </c>
      <c r="C1311" s="3" t="s">
        <v>1310</v>
      </c>
      <c r="D1311" s="3" t="s">
        <v>5419</v>
      </c>
      <c r="E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 s="22">
        <f t="shared" si="81"/>
        <v>42651.405231481483</v>
      </c>
      <c r="L1311">
        <v>1441919468</v>
      </c>
      <c r="M1311" s="22">
        <f t="shared" si="82"/>
        <v>42611.405231481483</v>
      </c>
      <c r="N1311" s="22" t="s">
        <v>9142</v>
      </c>
      <c r="O1311" s="24">
        <f t="shared" si="83"/>
        <v>2016</v>
      </c>
      <c r="P1311" t="b">
        <v>0</v>
      </c>
      <c r="Q1311">
        <v>35</v>
      </c>
      <c r="R1311" t="b">
        <v>0</v>
      </c>
      <c r="S1311" t="s">
        <v>8273</v>
      </c>
      <c r="T1311" s="7">
        <f>F1311/Q1311</f>
        <v>367.97142857142859</v>
      </c>
      <c r="U1311" t="s">
        <v>8317</v>
      </c>
      <c r="V1311" t="s">
        <v>8319</v>
      </c>
    </row>
    <row r="1312" spans="1:22" ht="43.2">
      <c r="A1312" s="5">
        <f t="shared" si="80"/>
        <v>0.155</v>
      </c>
      <c r="B1312">
        <v>1310</v>
      </c>
      <c r="C1312" s="3" t="s">
        <v>1311</v>
      </c>
      <c r="D1312" s="3" t="s">
        <v>5420</v>
      </c>
      <c r="E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 s="22">
        <f t="shared" si="81"/>
        <v>42292.674398148149</v>
      </c>
      <c r="L1312">
        <v>1467734450</v>
      </c>
      <c r="M1312" s="22">
        <f t="shared" si="82"/>
        <v>42257.674398148149</v>
      </c>
      <c r="N1312" s="22" t="s">
        <v>9307</v>
      </c>
      <c r="O1312" s="24">
        <f t="shared" si="83"/>
        <v>2015</v>
      </c>
      <c r="P1312" t="b">
        <v>0</v>
      </c>
      <c r="Q1312">
        <v>24</v>
      </c>
      <c r="R1312" t="b">
        <v>0</v>
      </c>
      <c r="S1312" t="s">
        <v>8273</v>
      </c>
      <c r="T1312" s="7">
        <f>F1312/Q1312</f>
        <v>129.16666666666666</v>
      </c>
      <c r="U1312" t="s">
        <v>8317</v>
      </c>
      <c r="V1312" t="s">
        <v>8319</v>
      </c>
    </row>
    <row r="1313" spans="1:22" ht="57.6">
      <c r="A1313" s="5">
        <f t="shared" si="80"/>
        <v>0.32028000000000001</v>
      </c>
      <c r="B1313">
        <v>1311</v>
      </c>
      <c r="C1313" s="3" t="s">
        <v>1312</v>
      </c>
      <c r="D1313" s="3" t="s">
        <v>5421</v>
      </c>
      <c r="E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 s="22">
        <f t="shared" si="81"/>
        <v>42601.458912037029</v>
      </c>
      <c r="L1313">
        <v>1477509319</v>
      </c>
      <c r="M1313" s="22">
        <f t="shared" si="82"/>
        <v>42556.458912037029</v>
      </c>
      <c r="N1313" s="22" t="s">
        <v>8545</v>
      </c>
      <c r="O1313" s="24">
        <f t="shared" si="83"/>
        <v>2016</v>
      </c>
      <c r="P1313" t="b">
        <v>0</v>
      </c>
      <c r="Q1313">
        <v>100</v>
      </c>
      <c r="R1313" t="b">
        <v>0</v>
      </c>
      <c r="S1313" t="s">
        <v>8273</v>
      </c>
      <c r="T1313" s="7">
        <f>F1313/Q1313</f>
        <v>800.7</v>
      </c>
      <c r="U1313" t="s">
        <v>8317</v>
      </c>
      <c r="V1313" t="s">
        <v>8319</v>
      </c>
    </row>
    <row r="1314" spans="1:22" ht="43.2">
      <c r="A1314" s="5">
        <f t="shared" si="80"/>
        <v>6.0869565217391303E-3</v>
      </c>
      <c r="B1314">
        <v>1312</v>
      </c>
      <c r="C1314" s="3" t="s">
        <v>1313</v>
      </c>
      <c r="D1314" s="3" t="s">
        <v>5422</v>
      </c>
      <c r="E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 s="22">
        <f t="shared" si="81"/>
        <v>42704.635636574072</v>
      </c>
      <c r="L1314">
        <v>1426783922</v>
      </c>
      <c r="M1314" s="22">
        <f t="shared" si="82"/>
        <v>42669.593969907401</v>
      </c>
      <c r="N1314" s="22" t="s">
        <v>8795</v>
      </c>
      <c r="O1314" s="24">
        <f t="shared" si="83"/>
        <v>2016</v>
      </c>
      <c r="P1314" t="b">
        <v>0</v>
      </c>
      <c r="Q1314">
        <v>1</v>
      </c>
      <c r="R1314" t="b">
        <v>0</v>
      </c>
      <c r="S1314" t="s">
        <v>8273</v>
      </c>
      <c r="T1314" s="7">
        <f>F1314/Q1314</f>
        <v>28</v>
      </c>
      <c r="U1314" t="s">
        <v>8317</v>
      </c>
      <c r="V1314" t="s">
        <v>8319</v>
      </c>
    </row>
    <row r="1315" spans="1:22" ht="43.2">
      <c r="A1315" s="5">
        <f t="shared" si="80"/>
        <v>0.31114999999999998</v>
      </c>
      <c r="B1315">
        <v>1313</v>
      </c>
      <c r="C1315" s="3" t="s">
        <v>1314</v>
      </c>
      <c r="D1315" s="3" t="s">
        <v>5423</v>
      </c>
      <c r="E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 s="22">
        <f t="shared" si="81"/>
        <v>42112.494467592587</v>
      </c>
      <c r="L1315">
        <v>1454432514</v>
      </c>
      <c r="M1315" s="22">
        <f t="shared" si="82"/>
        <v>42082.494467592587</v>
      </c>
      <c r="N1315" s="22" t="s">
        <v>8875</v>
      </c>
      <c r="O1315" s="24">
        <f t="shared" si="83"/>
        <v>2015</v>
      </c>
      <c r="P1315" t="b">
        <v>0</v>
      </c>
      <c r="Q1315">
        <v>122</v>
      </c>
      <c r="R1315" t="b">
        <v>0</v>
      </c>
      <c r="S1315" t="s">
        <v>8273</v>
      </c>
      <c r="T1315" s="7">
        <f>F1315/Q1315</f>
        <v>102.01639344262296</v>
      </c>
      <c r="U1315" t="s">
        <v>8317</v>
      </c>
      <c r="V1315" t="s">
        <v>8319</v>
      </c>
    </row>
    <row r="1316" spans="1:22" ht="43.2">
      <c r="A1316" s="5">
        <f t="shared" si="80"/>
        <v>1.1266666666666666E-2</v>
      </c>
      <c r="B1316">
        <v>1314</v>
      </c>
      <c r="C1316" s="3" t="s">
        <v>1315</v>
      </c>
      <c r="D1316" s="3" t="s">
        <v>5424</v>
      </c>
      <c r="E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 s="22">
        <f t="shared" si="81"/>
        <v>42432.50131944444</v>
      </c>
      <c r="L1316">
        <v>1471881860</v>
      </c>
      <c r="M1316" s="22">
        <f t="shared" si="82"/>
        <v>42402.50131944444</v>
      </c>
      <c r="N1316" s="22" t="s">
        <v>8536</v>
      </c>
      <c r="O1316" s="24">
        <f t="shared" si="83"/>
        <v>2016</v>
      </c>
      <c r="P1316" t="b">
        <v>0</v>
      </c>
      <c r="Q1316">
        <v>11</v>
      </c>
      <c r="R1316" t="b">
        <v>0</v>
      </c>
      <c r="S1316" t="s">
        <v>8273</v>
      </c>
      <c r="T1316" s="7">
        <f>F1316/Q1316</f>
        <v>184.36363636363637</v>
      </c>
      <c r="U1316" t="s">
        <v>8317</v>
      </c>
      <c r="V1316" t="s">
        <v>8319</v>
      </c>
    </row>
    <row r="1317" spans="1:22" ht="28.8">
      <c r="A1317" s="5">
        <f t="shared" si="80"/>
        <v>0.40404000000000001</v>
      </c>
      <c r="B1317">
        <v>1315</v>
      </c>
      <c r="C1317" s="3" t="s">
        <v>1316</v>
      </c>
      <c r="D1317" s="3" t="s">
        <v>5425</v>
      </c>
      <c r="E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 s="22">
        <f t="shared" si="81"/>
        <v>42664.461342592585</v>
      </c>
      <c r="L1317">
        <v>1443700648</v>
      </c>
      <c r="M1317" s="22">
        <f t="shared" si="82"/>
        <v>42604.461342592585</v>
      </c>
      <c r="N1317" s="22" t="s">
        <v>8444</v>
      </c>
      <c r="O1317" s="24">
        <f t="shared" si="83"/>
        <v>2016</v>
      </c>
      <c r="P1317" t="b">
        <v>0</v>
      </c>
      <c r="Q1317">
        <v>248</v>
      </c>
      <c r="R1317" t="b">
        <v>0</v>
      </c>
      <c r="S1317" t="s">
        <v>8273</v>
      </c>
      <c r="T1317" s="7">
        <f>F1317/Q1317</f>
        <v>162.91935483870967</v>
      </c>
      <c r="U1317" t="s">
        <v>8317</v>
      </c>
      <c r="V1317" t="s">
        <v>8319</v>
      </c>
    </row>
    <row r="1318" spans="1:22" ht="43.2">
      <c r="A1318" s="5">
        <f t="shared" si="80"/>
        <v>1.3333333333333333E-5</v>
      </c>
      <c r="B1318">
        <v>1316</v>
      </c>
      <c r="C1318" s="3" t="s">
        <v>1317</v>
      </c>
      <c r="D1318" s="3" t="s">
        <v>5426</v>
      </c>
      <c r="E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 s="22">
        <f t="shared" si="81"/>
        <v>42313.833333333336</v>
      </c>
      <c r="L1318">
        <v>1453676709</v>
      </c>
      <c r="M1318" s="22">
        <f t="shared" si="82"/>
        <v>42278.289907407401</v>
      </c>
      <c r="N1318" s="22" t="s">
        <v>8667</v>
      </c>
      <c r="O1318" s="24">
        <f t="shared" si="83"/>
        <v>2015</v>
      </c>
      <c r="P1318" t="b">
        <v>0</v>
      </c>
      <c r="Q1318">
        <v>1</v>
      </c>
      <c r="R1318" t="b">
        <v>0</v>
      </c>
      <c r="S1318" t="s">
        <v>8273</v>
      </c>
      <c r="T1318" s="7">
        <f>F1318/Q1318</f>
        <v>1</v>
      </c>
      <c r="U1318" t="s">
        <v>8317</v>
      </c>
      <c r="V1318" t="s">
        <v>8319</v>
      </c>
    </row>
    <row r="1319" spans="1:22" ht="57.6">
      <c r="A1319" s="5">
        <f t="shared" si="80"/>
        <v>5.7334999999999997E-2</v>
      </c>
      <c r="B1319">
        <v>1317</v>
      </c>
      <c r="C1319" s="3" t="s">
        <v>1318</v>
      </c>
      <c r="D1319" s="3" t="s">
        <v>5427</v>
      </c>
      <c r="E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 s="22">
        <f t="shared" si="81"/>
        <v>42428.753576388888</v>
      </c>
      <c r="L1319">
        <v>1464586746</v>
      </c>
      <c r="M1319" s="22">
        <f t="shared" si="82"/>
        <v>42393.753576388888</v>
      </c>
      <c r="N1319" s="22" t="s">
        <v>9308</v>
      </c>
      <c r="O1319" s="24">
        <f t="shared" si="83"/>
        <v>2016</v>
      </c>
      <c r="P1319" t="b">
        <v>0</v>
      </c>
      <c r="Q1319">
        <v>19</v>
      </c>
      <c r="R1319" t="b">
        <v>0</v>
      </c>
      <c r="S1319" t="s">
        <v>8273</v>
      </c>
      <c r="T1319" s="7">
        <f>F1319/Q1319</f>
        <v>603.52631578947364</v>
      </c>
      <c r="U1319" t="s">
        <v>8317</v>
      </c>
      <c r="V1319" t="s">
        <v>8319</v>
      </c>
    </row>
    <row r="1320" spans="1:22" ht="43.2">
      <c r="A1320" s="5">
        <f t="shared" si="80"/>
        <v>0.15325</v>
      </c>
      <c r="B1320">
        <v>1318</v>
      </c>
      <c r="C1320" s="3" t="s">
        <v>1319</v>
      </c>
      <c r="D1320" s="3" t="s">
        <v>5428</v>
      </c>
      <c r="E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 s="22">
        <f t="shared" si="81"/>
        <v>42572.374999999993</v>
      </c>
      <c r="L1320">
        <v>1418346172</v>
      </c>
      <c r="M1320" s="22">
        <f t="shared" si="82"/>
        <v>42520.027152777773</v>
      </c>
      <c r="N1320" s="22" t="s">
        <v>9309</v>
      </c>
      <c r="O1320" s="24">
        <f t="shared" si="83"/>
        <v>2016</v>
      </c>
      <c r="P1320" t="b">
        <v>0</v>
      </c>
      <c r="Q1320">
        <v>135</v>
      </c>
      <c r="R1320" t="b">
        <v>0</v>
      </c>
      <c r="S1320" t="s">
        <v>8273</v>
      </c>
      <c r="T1320" s="7">
        <f>F1320/Q1320</f>
        <v>45.407407407407405</v>
      </c>
      <c r="U1320" t="s">
        <v>8317</v>
      </c>
      <c r="V1320" t="s">
        <v>8319</v>
      </c>
    </row>
    <row r="1321" spans="1:22" ht="43.2">
      <c r="A1321" s="5">
        <f t="shared" si="80"/>
        <v>0.15103448275862069</v>
      </c>
      <c r="B1321">
        <v>1319</v>
      </c>
      <c r="C1321" s="3" t="s">
        <v>1320</v>
      </c>
      <c r="D1321" s="3" t="s">
        <v>5429</v>
      </c>
      <c r="E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 s="22">
        <f t="shared" si="81"/>
        <v>42014.835324074076</v>
      </c>
      <c r="L1321">
        <v>1403810965</v>
      </c>
      <c r="M1321" s="22">
        <f t="shared" si="82"/>
        <v>41984.835324074076</v>
      </c>
      <c r="N1321" s="22" t="s">
        <v>8929</v>
      </c>
      <c r="O1321" s="24">
        <f t="shared" si="83"/>
        <v>2014</v>
      </c>
      <c r="P1321" t="b">
        <v>0</v>
      </c>
      <c r="Q1321">
        <v>9</v>
      </c>
      <c r="R1321" t="b">
        <v>0</v>
      </c>
      <c r="S1321" t="s">
        <v>8273</v>
      </c>
      <c r="T1321" s="7">
        <f>F1321/Q1321</f>
        <v>97.333333333333329</v>
      </c>
      <c r="U1321" t="s">
        <v>8317</v>
      </c>
      <c r="V1321" t="s">
        <v>8319</v>
      </c>
    </row>
    <row r="1322" spans="1:22" ht="43.2">
      <c r="A1322" s="5">
        <f t="shared" si="80"/>
        <v>5.0299999999999997E-3</v>
      </c>
      <c r="B1322">
        <v>1320</v>
      </c>
      <c r="C1322" s="3" t="s">
        <v>1321</v>
      </c>
      <c r="D1322" s="3" t="s">
        <v>5430</v>
      </c>
      <c r="E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 s="22">
        <f t="shared" si="81"/>
        <v>41831.458333333328</v>
      </c>
      <c r="L1322">
        <v>1480610046</v>
      </c>
      <c r="M1322" s="22">
        <f t="shared" si="82"/>
        <v>41816.603761574072</v>
      </c>
      <c r="N1322" s="22" t="s">
        <v>9310</v>
      </c>
      <c r="O1322" s="24">
        <f t="shared" si="83"/>
        <v>2014</v>
      </c>
      <c r="P1322" t="b">
        <v>0</v>
      </c>
      <c r="Q1322">
        <v>3</v>
      </c>
      <c r="R1322" t="b">
        <v>0</v>
      </c>
      <c r="S1322" t="s">
        <v>8273</v>
      </c>
      <c r="T1322" s="7">
        <f>F1322/Q1322</f>
        <v>167.66666666666666</v>
      </c>
      <c r="U1322" t="s">
        <v>8317</v>
      </c>
      <c r="V1322" t="s">
        <v>8319</v>
      </c>
    </row>
    <row r="1323" spans="1:22" ht="57.6">
      <c r="A1323" s="5">
        <f t="shared" si="80"/>
        <v>1.3028138528138528E-2</v>
      </c>
      <c r="B1323">
        <v>1321</v>
      </c>
      <c r="C1323" s="3" t="s">
        <v>1322</v>
      </c>
      <c r="D1323" s="3" t="s">
        <v>5431</v>
      </c>
      <c r="E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 s="22">
        <f t="shared" si="81"/>
        <v>42734.749999999993</v>
      </c>
      <c r="L1323">
        <v>1479923937</v>
      </c>
      <c r="M1323" s="22">
        <f t="shared" si="82"/>
        <v>42705.482013888883</v>
      </c>
      <c r="N1323" s="22" t="s">
        <v>9217</v>
      </c>
      <c r="O1323" s="24">
        <f t="shared" si="83"/>
        <v>2016</v>
      </c>
      <c r="P1323" t="b">
        <v>0</v>
      </c>
      <c r="Q1323">
        <v>7</v>
      </c>
      <c r="R1323" t="b">
        <v>0</v>
      </c>
      <c r="S1323" t="s">
        <v>8273</v>
      </c>
      <c r="T1323" s="7">
        <f>F1323/Q1323</f>
        <v>859.85714285714289</v>
      </c>
      <c r="U1323" t="s">
        <v>8317</v>
      </c>
      <c r="V1323" t="s">
        <v>8319</v>
      </c>
    </row>
    <row r="1324" spans="1:22" ht="43.2">
      <c r="A1324" s="5">
        <f t="shared" si="80"/>
        <v>3.0285714285714286E-3</v>
      </c>
      <c r="B1324">
        <v>1322</v>
      </c>
      <c r="C1324" s="3" t="s">
        <v>1323</v>
      </c>
      <c r="D1324" s="3" t="s">
        <v>5432</v>
      </c>
      <c r="E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 s="22">
        <f t="shared" si="81"/>
        <v>42727.540937499994</v>
      </c>
      <c r="L1324">
        <v>1429631125</v>
      </c>
      <c r="M1324" s="22">
        <f t="shared" si="82"/>
        <v>42697.540937499994</v>
      </c>
      <c r="N1324" s="22" t="s">
        <v>8662</v>
      </c>
      <c r="O1324" s="24">
        <f t="shared" si="83"/>
        <v>2016</v>
      </c>
      <c r="P1324" t="b">
        <v>0</v>
      </c>
      <c r="Q1324">
        <v>4</v>
      </c>
      <c r="R1324" t="b">
        <v>0</v>
      </c>
      <c r="S1324" t="s">
        <v>8273</v>
      </c>
      <c r="T1324" s="7">
        <f>F1324/Q1324</f>
        <v>26.5</v>
      </c>
      <c r="U1324" t="s">
        <v>8317</v>
      </c>
      <c r="V1324" t="s">
        <v>8319</v>
      </c>
    </row>
    <row r="1325" spans="1:22" ht="43.2">
      <c r="A1325" s="5">
        <f t="shared" si="80"/>
        <v>8.8800000000000004E-2</v>
      </c>
      <c r="B1325">
        <v>1323</v>
      </c>
      <c r="C1325" s="3" t="s">
        <v>1324</v>
      </c>
      <c r="D1325" s="3" t="s">
        <v>5433</v>
      </c>
      <c r="E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 s="22">
        <f t="shared" si="81"/>
        <v>42145.448206018518</v>
      </c>
      <c r="L1325">
        <v>1458665146</v>
      </c>
      <c r="M1325" s="22">
        <f t="shared" si="82"/>
        <v>42115.448206018518</v>
      </c>
      <c r="N1325" s="22" t="s">
        <v>8517</v>
      </c>
      <c r="O1325" s="24">
        <f t="shared" si="83"/>
        <v>2015</v>
      </c>
      <c r="P1325" t="b">
        <v>0</v>
      </c>
      <c r="Q1325">
        <v>44</v>
      </c>
      <c r="R1325" t="b">
        <v>0</v>
      </c>
      <c r="S1325" t="s">
        <v>8273</v>
      </c>
      <c r="T1325" s="7">
        <f>F1325/Q1325</f>
        <v>30.272727272727273</v>
      </c>
      <c r="U1325" t="s">
        <v>8317</v>
      </c>
      <c r="V1325" t="s">
        <v>8319</v>
      </c>
    </row>
    <row r="1326" spans="1:22" ht="43.2">
      <c r="A1326" s="5">
        <f t="shared" si="80"/>
        <v>9.8400000000000001E-2</v>
      </c>
      <c r="B1326">
        <v>1324</v>
      </c>
      <c r="C1326" s="3" t="s">
        <v>1325</v>
      </c>
      <c r="D1326" s="3" t="s">
        <v>5434</v>
      </c>
      <c r="E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 s="22">
        <f t="shared" si="81"/>
        <v>42486.079861111109</v>
      </c>
      <c r="L1326">
        <v>1473779552</v>
      </c>
      <c r="M1326" s="22">
        <f t="shared" si="82"/>
        <v>42451.490115740737</v>
      </c>
      <c r="N1326" s="22" t="s">
        <v>9311</v>
      </c>
      <c r="O1326" s="24">
        <f t="shared" si="83"/>
        <v>2016</v>
      </c>
      <c r="P1326" t="b">
        <v>0</v>
      </c>
      <c r="Q1326">
        <v>90</v>
      </c>
      <c r="R1326" t="b">
        <v>0</v>
      </c>
      <c r="S1326" t="s">
        <v>8273</v>
      </c>
      <c r="T1326" s="7">
        <f>F1326/Q1326</f>
        <v>54.666666666666664</v>
      </c>
      <c r="U1326" t="s">
        <v>8317</v>
      </c>
      <c r="V1326" t="s">
        <v>8319</v>
      </c>
    </row>
    <row r="1327" spans="1:22" ht="43.2">
      <c r="A1327" s="5">
        <f t="shared" si="80"/>
        <v>2.4299999999999999E-2</v>
      </c>
      <c r="B1327">
        <v>1325</v>
      </c>
      <c r="C1327" s="3" t="s">
        <v>1326</v>
      </c>
      <c r="D1327" s="3" t="s">
        <v>5435</v>
      </c>
      <c r="E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 s="22">
        <f t="shared" si="81"/>
        <v>42656.425370370365</v>
      </c>
      <c r="L1327">
        <v>1480471435</v>
      </c>
      <c r="M1327" s="22">
        <f t="shared" si="82"/>
        <v>42626.425370370365</v>
      </c>
      <c r="N1327" s="22" t="s">
        <v>9312</v>
      </c>
      <c r="O1327" s="24">
        <f t="shared" si="83"/>
        <v>2016</v>
      </c>
      <c r="P1327" t="b">
        <v>0</v>
      </c>
      <c r="Q1327">
        <v>8</v>
      </c>
      <c r="R1327" t="b">
        <v>0</v>
      </c>
      <c r="S1327" t="s">
        <v>8273</v>
      </c>
      <c r="T1327" s="7">
        <f>F1327/Q1327</f>
        <v>60.75</v>
      </c>
      <c r="U1327" t="s">
        <v>8317</v>
      </c>
      <c r="V1327" t="s">
        <v>8319</v>
      </c>
    </row>
    <row r="1328" spans="1:22" ht="43.2">
      <c r="A1328" s="5">
        <f t="shared" si="80"/>
        <v>1.1299999999999999E-2</v>
      </c>
      <c r="B1328">
        <v>1326</v>
      </c>
      <c r="C1328" s="3" t="s">
        <v>1327</v>
      </c>
      <c r="D1328" s="3" t="s">
        <v>5436</v>
      </c>
      <c r="E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 s="22">
        <f t="shared" si="81"/>
        <v>42733.877719907403</v>
      </c>
      <c r="L1328">
        <v>1417460428</v>
      </c>
      <c r="M1328" s="22">
        <f t="shared" si="82"/>
        <v>42703.877719907403</v>
      </c>
      <c r="N1328" s="22" t="s">
        <v>9313</v>
      </c>
      <c r="O1328" s="24">
        <f t="shared" si="83"/>
        <v>2016</v>
      </c>
      <c r="P1328" t="b">
        <v>0</v>
      </c>
      <c r="Q1328">
        <v>11</v>
      </c>
      <c r="R1328" t="b">
        <v>0</v>
      </c>
      <c r="S1328" t="s">
        <v>8273</v>
      </c>
      <c r="T1328" s="7">
        <f>F1328/Q1328</f>
        <v>102.72727272727273</v>
      </c>
      <c r="U1328" t="s">
        <v>8317</v>
      </c>
      <c r="V1328" t="s">
        <v>8319</v>
      </c>
    </row>
    <row r="1329" spans="1:22" ht="43.2">
      <c r="A1329" s="5">
        <f t="shared" si="80"/>
        <v>3.5520833333333335E-2</v>
      </c>
      <c r="B1329">
        <v>1327</v>
      </c>
      <c r="C1329" s="3" t="s">
        <v>1328</v>
      </c>
      <c r="D1329" s="3" t="s">
        <v>5437</v>
      </c>
      <c r="E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 s="22">
        <f t="shared" si="81"/>
        <v>42019.583657407406</v>
      </c>
      <c r="L1329">
        <v>1430324235</v>
      </c>
      <c r="M1329" s="22">
        <f t="shared" si="82"/>
        <v>41974.583657407406</v>
      </c>
      <c r="N1329" s="22" t="s">
        <v>8930</v>
      </c>
      <c r="O1329" s="24">
        <f t="shared" si="83"/>
        <v>2014</v>
      </c>
      <c r="P1329" t="b">
        <v>0</v>
      </c>
      <c r="Q1329">
        <v>41</v>
      </c>
      <c r="R1329" t="b">
        <v>0</v>
      </c>
      <c r="S1329" t="s">
        <v>8273</v>
      </c>
      <c r="T1329" s="7">
        <f>F1329/Q1329</f>
        <v>41.585365853658537</v>
      </c>
      <c r="U1329" t="s">
        <v>8317</v>
      </c>
      <c r="V1329" t="s">
        <v>8319</v>
      </c>
    </row>
    <row r="1330" spans="1:22" ht="43.2">
      <c r="A1330" s="5">
        <f t="shared" si="80"/>
        <v>2.3306666666666667E-2</v>
      </c>
      <c r="B1330">
        <v>1328</v>
      </c>
      <c r="C1330" s="3" t="s">
        <v>1329</v>
      </c>
      <c r="D1330" s="3" t="s">
        <v>5438</v>
      </c>
      <c r="E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 s="22">
        <f t="shared" si="81"/>
        <v>42153.470312500001</v>
      </c>
      <c r="L1330">
        <v>1472570734</v>
      </c>
      <c r="M1330" s="22">
        <f t="shared" si="82"/>
        <v>42123.470312500001</v>
      </c>
      <c r="N1330" s="22" t="s">
        <v>9240</v>
      </c>
      <c r="O1330" s="24">
        <f t="shared" si="83"/>
        <v>2015</v>
      </c>
      <c r="P1330" t="b">
        <v>0</v>
      </c>
      <c r="Q1330">
        <v>15</v>
      </c>
      <c r="R1330" t="b">
        <v>0</v>
      </c>
      <c r="S1330" t="s">
        <v>8273</v>
      </c>
      <c r="T1330" s="7">
        <f>F1330/Q1330</f>
        <v>116.53333333333333</v>
      </c>
      <c r="U1330" t="s">
        <v>8317</v>
      </c>
      <c r="V1330" t="s">
        <v>8319</v>
      </c>
    </row>
    <row r="1331" spans="1:22" ht="43.2">
      <c r="A1331" s="5">
        <f t="shared" si="80"/>
        <v>8.1600000000000006E-3</v>
      </c>
      <c r="B1331">
        <v>1329</v>
      </c>
      <c r="C1331" s="3" t="s">
        <v>1330</v>
      </c>
      <c r="D1331" s="3" t="s">
        <v>5439</v>
      </c>
      <c r="E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 s="22">
        <f t="shared" si="81"/>
        <v>42657.434421296297</v>
      </c>
      <c r="L1331">
        <v>1414041545</v>
      </c>
      <c r="M1331" s="22">
        <f t="shared" si="82"/>
        <v>42612.434421296297</v>
      </c>
      <c r="N1331" s="22" t="s">
        <v>8579</v>
      </c>
      <c r="O1331" s="24">
        <f t="shared" si="83"/>
        <v>2016</v>
      </c>
      <c r="P1331" t="b">
        <v>0</v>
      </c>
      <c r="Q1331">
        <v>9</v>
      </c>
      <c r="R1331" t="b">
        <v>0</v>
      </c>
      <c r="S1331" t="s">
        <v>8273</v>
      </c>
      <c r="T1331" s="7">
        <f>F1331/Q1331</f>
        <v>45.333333333333336</v>
      </c>
      <c r="U1331" t="s">
        <v>8317</v>
      </c>
      <c r="V1331" t="s">
        <v>8319</v>
      </c>
    </row>
    <row r="1332" spans="1:22" ht="43.2">
      <c r="A1332" s="5">
        <f t="shared" si="80"/>
        <v>0.22494285714285714</v>
      </c>
      <c r="B1332">
        <v>1330</v>
      </c>
      <c r="C1332" s="3" t="s">
        <v>1331</v>
      </c>
      <c r="D1332" s="3" t="s">
        <v>5440</v>
      </c>
      <c r="E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 s="22">
        <f t="shared" si="81"/>
        <v>41975.054918981477</v>
      </c>
      <c r="L1332">
        <v>1464763109</v>
      </c>
      <c r="M1332" s="22">
        <f t="shared" si="82"/>
        <v>41935.013252314813</v>
      </c>
      <c r="N1332" s="22" t="s">
        <v>8693</v>
      </c>
      <c r="O1332" s="24">
        <f t="shared" si="83"/>
        <v>2014</v>
      </c>
      <c r="P1332" t="b">
        <v>0</v>
      </c>
      <c r="Q1332">
        <v>50</v>
      </c>
      <c r="R1332" t="b">
        <v>0</v>
      </c>
      <c r="S1332" t="s">
        <v>8273</v>
      </c>
      <c r="T1332" s="7">
        <f>F1332/Q1332</f>
        <v>157.46</v>
      </c>
      <c r="U1332" t="s">
        <v>8317</v>
      </c>
      <c r="V1332" t="s">
        <v>8319</v>
      </c>
    </row>
    <row r="1333" spans="1:22" ht="43.2">
      <c r="A1333" s="5">
        <f t="shared" si="80"/>
        <v>1.3668E-2</v>
      </c>
      <c r="B1333">
        <v>1331</v>
      </c>
      <c r="C1333" s="3" t="s">
        <v>1332</v>
      </c>
      <c r="D1333" s="3" t="s">
        <v>5441</v>
      </c>
      <c r="E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 s="22">
        <f t="shared" si="81"/>
        <v>42552.958333333336</v>
      </c>
      <c r="L1333">
        <v>1468843554</v>
      </c>
      <c r="M1333" s="22">
        <f t="shared" si="82"/>
        <v>42522.068391203698</v>
      </c>
      <c r="N1333" s="22" t="s">
        <v>9048</v>
      </c>
      <c r="O1333" s="24">
        <f t="shared" si="83"/>
        <v>2016</v>
      </c>
      <c r="P1333" t="b">
        <v>0</v>
      </c>
      <c r="Q1333">
        <v>34</v>
      </c>
      <c r="R1333" t="b">
        <v>0</v>
      </c>
      <c r="S1333" t="s">
        <v>8273</v>
      </c>
      <c r="T1333" s="7">
        <f>F1333/Q1333</f>
        <v>100.5</v>
      </c>
      <c r="U1333" t="s">
        <v>8317</v>
      </c>
      <c r="V1333" t="s">
        <v>8319</v>
      </c>
    </row>
    <row r="1334" spans="1:22" ht="43.2">
      <c r="A1334" s="5">
        <f t="shared" si="80"/>
        <v>0</v>
      </c>
      <c r="B1334">
        <v>1332</v>
      </c>
      <c r="C1334" s="3" t="s">
        <v>1333</v>
      </c>
      <c r="D1334" s="3" t="s">
        <v>5442</v>
      </c>
      <c r="E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 s="22">
        <f t="shared" si="81"/>
        <v>42599.295763888884</v>
      </c>
      <c r="L1334">
        <v>1482888408</v>
      </c>
      <c r="M1334" s="22">
        <f t="shared" si="82"/>
        <v>42569.295763888884</v>
      </c>
      <c r="N1334" s="22" t="s">
        <v>9314</v>
      </c>
      <c r="O1334" s="24">
        <f t="shared" si="83"/>
        <v>2016</v>
      </c>
      <c r="P1334" t="b">
        <v>0</v>
      </c>
      <c r="Q1334">
        <v>0</v>
      </c>
      <c r="R1334" t="b">
        <v>0</v>
      </c>
      <c r="S1334" t="s">
        <v>8273</v>
      </c>
      <c r="T1334" s="7" t="e">
        <f>F1334/Q1334</f>
        <v>#DIV/0!</v>
      </c>
      <c r="U1334" t="s">
        <v>8317</v>
      </c>
      <c r="V1334" t="s">
        <v>8319</v>
      </c>
    </row>
    <row r="1335" spans="1:22" ht="43.2">
      <c r="A1335" s="5">
        <f t="shared" si="80"/>
        <v>0</v>
      </c>
      <c r="B1335">
        <v>1333</v>
      </c>
      <c r="C1335" s="3" t="s">
        <v>1334</v>
      </c>
      <c r="D1335" s="3" t="s">
        <v>5443</v>
      </c>
      <c r="E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 s="22">
        <f t="shared" si="81"/>
        <v>42761.851944444446</v>
      </c>
      <c r="L1335">
        <v>1402886025</v>
      </c>
      <c r="M1335" s="22">
        <f t="shared" si="82"/>
        <v>42731.851944444446</v>
      </c>
      <c r="N1335" s="22" t="s">
        <v>9252</v>
      </c>
      <c r="O1335" s="24">
        <f t="shared" si="83"/>
        <v>2016</v>
      </c>
      <c r="P1335" t="b">
        <v>0</v>
      </c>
      <c r="Q1335">
        <v>0</v>
      </c>
      <c r="R1335" t="b">
        <v>0</v>
      </c>
      <c r="S1335" t="s">
        <v>8273</v>
      </c>
      <c r="T1335" s="7" t="e">
        <f>F1335/Q1335</f>
        <v>#DIV/0!</v>
      </c>
      <c r="U1335" t="s">
        <v>8317</v>
      </c>
      <c r="V1335" t="s">
        <v>8319</v>
      </c>
    </row>
    <row r="1336" spans="1:22" ht="43.2">
      <c r="A1336" s="5">
        <f t="shared" si="80"/>
        <v>0.10754135338345865</v>
      </c>
      <c r="B1336">
        <v>1334</v>
      </c>
      <c r="C1336" s="3" t="s">
        <v>1335</v>
      </c>
      <c r="D1336" s="3" t="s">
        <v>5444</v>
      </c>
      <c r="E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 s="22">
        <f t="shared" si="81"/>
        <v>41835.8984375</v>
      </c>
      <c r="L1336">
        <v>1455129287</v>
      </c>
      <c r="M1336" s="22">
        <f t="shared" si="82"/>
        <v>41805.8984375</v>
      </c>
      <c r="N1336" s="22" t="s">
        <v>9315</v>
      </c>
      <c r="O1336" s="24">
        <f t="shared" si="83"/>
        <v>2014</v>
      </c>
      <c r="P1336" t="b">
        <v>0</v>
      </c>
      <c r="Q1336">
        <v>276</v>
      </c>
      <c r="R1336" t="b">
        <v>0</v>
      </c>
      <c r="S1336" t="s">
        <v>8273</v>
      </c>
      <c r="T1336" s="7">
        <f>F1336/Q1336</f>
        <v>51.822463768115945</v>
      </c>
      <c r="U1336" t="s">
        <v>8317</v>
      </c>
      <c r="V1336" t="s">
        <v>8319</v>
      </c>
    </row>
    <row r="1337" spans="1:22" ht="43.2">
      <c r="A1337" s="5">
        <f t="shared" si="80"/>
        <v>0.1976</v>
      </c>
      <c r="B1337">
        <v>1335</v>
      </c>
      <c r="C1337" s="3" t="s">
        <v>1336</v>
      </c>
      <c r="D1337" s="3" t="s">
        <v>5445</v>
      </c>
      <c r="E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 s="22">
        <f t="shared" si="81"/>
        <v>42440.565821759257</v>
      </c>
      <c r="L1337">
        <v>1446762502</v>
      </c>
      <c r="M1337" s="22">
        <f t="shared" si="82"/>
        <v>42410.565821759257</v>
      </c>
      <c r="N1337" s="22" t="s">
        <v>9316</v>
      </c>
      <c r="O1337" s="24">
        <f t="shared" si="83"/>
        <v>2016</v>
      </c>
      <c r="P1337" t="b">
        <v>0</v>
      </c>
      <c r="Q1337">
        <v>16</v>
      </c>
      <c r="R1337" t="b">
        <v>0</v>
      </c>
      <c r="S1337" t="s">
        <v>8273</v>
      </c>
      <c r="T1337" s="7">
        <f>F1337/Q1337</f>
        <v>308.75</v>
      </c>
      <c r="U1337" t="s">
        <v>8317</v>
      </c>
      <c r="V1337" t="s">
        <v>8319</v>
      </c>
    </row>
    <row r="1338" spans="1:22" ht="43.2">
      <c r="A1338" s="5">
        <f t="shared" si="80"/>
        <v>0.84946999999999995</v>
      </c>
      <c r="B1338">
        <v>1336</v>
      </c>
      <c r="C1338" s="3" t="s">
        <v>1337</v>
      </c>
      <c r="D1338" s="3" t="s">
        <v>5446</v>
      </c>
      <c r="E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 s="22">
        <f t="shared" si="81"/>
        <v>42343.728032407402</v>
      </c>
      <c r="L1338">
        <v>1415825028</v>
      </c>
      <c r="M1338" s="22">
        <f t="shared" si="82"/>
        <v>42313.728032407402</v>
      </c>
      <c r="N1338" s="22" t="s">
        <v>9317</v>
      </c>
      <c r="O1338" s="24">
        <f t="shared" si="83"/>
        <v>2015</v>
      </c>
      <c r="P1338" t="b">
        <v>0</v>
      </c>
      <c r="Q1338">
        <v>224</v>
      </c>
      <c r="R1338" t="b">
        <v>0</v>
      </c>
      <c r="S1338" t="s">
        <v>8273</v>
      </c>
      <c r="T1338" s="7">
        <f>F1338/Q1338</f>
        <v>379.22767857142856</v>
      </c>
      <c r="U1338" t="s">
        <v>8317</v>
      </c>
      <c r="V1338" t="s">
        <v>8319</v>
      </c>
    </row>
    <row r="1339" spans="1:22" ht="43.2">
      <c r="A1339" s="5">
        <f t="shared" si="80"/>
        <v>0.49381999999999998</v>
      </c>
      <c r="B1339">
        <v>1337</v>
      </c>
      <c r="C1339" s="3" t="s">
        <v>1338</v>
      </c>
      <c r="D1339" s="3" t="s">
        <v>5447</v>
      </c>
      <c r="E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 s="22">
        <f t="shared" si="81"/>
        <v>41990.655416666668</v>
      </c>
      <c r="L1339">
        <v>1485957079</v>
      </c>
      <c r="M1339" s="22">
        <f t="shared" si="82"/>
        <v>41955.655416666668</v>
      </c>
      <c r="N1339" s="22" t="s">
        <v>8919</v>
      </c>
      <c r="O1339" s="24">
        <f t="shared" si="83"/>
        <v>2014</v>
      </c>
      <c r="P1339" t="b">
        <v>0</v>
      </c>
      <c r="Q1339">
        <v>140</v>
      </c>
      <c r="R1339" t="b">
        <v>0</v>
      </c>
      <c r="S1339" t="s">
        <v>8273</v>
      </c>
      <c r="T1339" s="7">
        <f>F1339/Q1339</f>
        <v>176.36428571428573</v>
      </c>
      <c r="U1339" t="s">
        <v>8317</v>
      </c>
      <c r="V1339" t="s">
        <v>8319</v>
      </c>
    </row>
    <row r="1340" spans="1:22" ht="57.6">
      <c r="A1340" s="5">
        <f t="shared" si="80"/>
        <v>3.3033333333333331E-2</v>
      </c>
      <c r="B1340">
        <v>1338</v>
      </c>
      <c r="C1340" s="3" t="s">
        <v>1339</v>
      </c>
      <c r="D1340" s="3" t="s">
        <v>5448</v>
      </c>
      <c r="E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 s="22">
        <f t="shared" si="81"/>
        <v>42797.368969907409</v>
      </c>
      <c r="L1340">
        <v>1435951033</v>
      </c>
      <c r="M1340" s="22">
        <f t="shared" si="82"/>
        <v>42767.368969907409</v>
      </c>
      <c r="N1340" s="22" t="s">
        <v>8542</v>
      </c>
      <c r="O1340" s="24">
        <f t="shared" si="83"/>
        <v>2017</v>
      </c>
      <c r="P1340" t="b">
        <v>0</v>
      </c>
      <c r="Q1340">
        <v>15</v>
      </c>
      <c r="R1340" t="b">
        <v>0</v>
      </c>
      <c r="S1340" t="s">
        <v>8273</v>
      </c>
      <c r="T1340" s="7">
        <f>F1340/Q1340</f>
        <v>66.066666666666663</v>
      </c>
      <c r="U1340" t="s">
        <v>8317</v>
      </c>
      <c r="V1340" t="s">
        <v>8319</v>
      </c>
    </row>
    <row r="1341" spans="1:22" ht="28.8">
      <c r="A1341" s="5">
        <f t="shared" si="80"/>
        <v>6.6339999999999996E-2</v>
      </c>
      <c r="B1341">
        <v>1339</v>
      </c>
      <c r="C1341" s="3" t="s">
        <v>1340</v>
      </c>
      <c r="D1341" s="3" t="s">
        <v>5449</v>
      </c>
      <c r="E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 s="22">
        <f t="shared" si="81"/>
        <v>42218.595289351848</v>
      </c>
      <c r="L1341">
        <v>1414164715</v>
      </c>
      <c r="M1341" s="22">
        <f t="shared" si="82"/>
        <v>42188.595289351848</v>
      </c>
      <c r="N1341" s="22" t="s">
        <v>9318</v>
      </c>
      <c r="O1341" s="24">
        <f t="shared" si="83"/>
        <v>2015</v>
      </c>
      <c r="P1341" t="b">
        <v>0</v>
      </c>
      <c r="Q1341">
        <v>37</v>
      </c>
      <c r="R1341" t="b">
        <v>0</v>
      </c>
      <c r="S1341" t="s">
        <v>8273</v>
      </c>
      <c r="T1341" s="7">
        <f>F1341/Q1341</f>
        <v>89.648648648648646</v>
      </c>
      <c r="U1341" t="s">
        <v>8317</v>
      </c>
      <c r="V1341" t="s">
        <v>8319</v>
      </c>
    </row>
    <row r="1342" spans="1:22" ht="43.2">
      <c r="A1342" s="5">
        <f t="shared" si="80"/>
        <v>0</v>
      </c>
      <c r="B1342">
        <v>1340</v>
      </c>
      <c r="C1342" s="3" t="s">
        <v>1341</v>
      </c>
      <c r="D1342" s="3" t="s">
        <v>5450</v>
      </c>
      <c r="E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 s="22">
        <f t="shared" si="81"/>
        <v>41981.480497685181</v>
      </c>
      <c r="L1342">
        <v>1405520253</v>
      </c>
      <c r="M1342" s="22">
        <f t="shared" si="82"/>
        <v>41936.438831018517</v>
      </c>
      <c r="N1342" s="22" t="s">
        <v>9319</v>
      </c>
      <c r="O1342" s="24">
        <f t="shared" si="83"/>
        <v>2014</v>
      </c>
      <c r="P1342" t="b">
        <v>0</v>
      </c>
      <c r="Q1342">
        <v>0</v>
      </c>
      <c r="R1342" t="b">
        <v>0</v>
      </c>
      <c r="S1342" t="s">
        <v>8273</v>
      </c>
      <c r="T1342" s="7" t="e">
        <f>F1342/Q1342</f>
        <v>#DIV/0!</v>
      </c>
      <c r="U1342" t="s">
        <v>8317</v>
      </c>
      <c r="V1342" t="s">
        <v>8319</v>
      </c>
    </row>
    <row r="1343" spans="1:22" ht="57.6">
      <c r="A1343" s="5">
        <f t="shared" si="80"/>
        <v>0.7036</v>
      </c>
      <c r="B1343">
        <v>1341</v>
      </c>
      <c r="C1343" s="3" t="s">
        <v>1342</v>
      </c>
      <c r="D1343" s="3" t="s">
        <v>5451</v>
      </c>
      <c r="E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 s="22">
        <f t="shared" si="81"/>
        <v>41866.387187499997</v>
      </c>
      <c r="L1343">
        <v>1472569117</v>
      </c>
      <c r="M1343" s="22">
        <f t="shared" si="82"/>
        <v>41836.387187499997</v>
      </c>
      <c r="N1343" s="22" t="s">
        <v>9132</v>
      </c>
      <c r="O1343" s="24">
        <f t="shared" si="83"/>
        <v>2014</v>
      </c>
      <c r="P1343" t="b">
        <v>0</v>
      </c>
      <c r="Q1343">
        <v>46</v>
      </c>
      <c r="R1343" t="b">
        <v>0</v>
      </c>
      <c r="S1343" t="s">
        <v>8273</v>
      </c>
      <c r="T1343" s="7">
        <f>F1343/Q1343</f>
        <v>382.39130434782606</v>
      </c>
      <c r="U1343" t="s">
        <v>8317</v>
      </c>
      <c r="V1343" t="s">
        <v>8319</v>
      </c>
    </row>
    <row r="1344" spans="1:22" ht="43.2">
      <c r="A1344" s="5">
        <f t="shared" si="80"/>
        <v>2E-3</v>
      </c>
      <c r="B1344">
        <v>1342</v>
      </c>
      <c r="C1344" s="3" t="s">
        <v>1343</v>
      </c>
      <c r="D1344" s="3" t="s">
        <v>5452</v>
      </c>
      <c r="E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 s="22">
        <f t="shared" si="81"/>
        <v>42644.415706018517</v>
      </c>
      <c r="L1344">
        <v>1434569739</v>
      </c>
      <c r="M1344" s="22">
        <f t="shared" si="82"/>
        <v>42612.415706018517</v>
      </c>
      <c r="N1344" s="22" t="s">
        <v>8579</v>
      </c>
      <c r="O1344" s="24">
        <f t="shared" si="83"/>
        <v>2016</v>
      </c>
      <c r="P1344" t="b">
        <v>0</v>
      </c>
      <c r="Q1344">
        <v>1</v>
      </c>
      <c r="R1344" t="b">
        <v>0</v>
      </c>
      <c r="S1344" t="s">
        <v>8273</v>
      </c>
      <c r="T1344" s="7">
        <f>F1344/Q1344</f>
        <v>100</v>
      </c>
      <c r="U1344" t="s">
        <v>8317</v>
      </c>
      <c r="V1344" t="s">
        <v>8319</v>
      </c>
    </row>
    <row r="1345" spans="1:22" ht="43.2">
      <c r="A1345" s="5">
        <f t="shared" si="80"/>
        <v>1.02298</v>
      </c>
      <c r="B1345">
        <v>1343</v>
      </c>
      <c r="C1345" s="3" t="s">
        <v>1344</v>
      </c>
      <c r="D1345" s="3" t="s">
        <v>5453</v>
      </c>
      <c r="E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 s="22">
        <f t="shared" si="81"/>
        <v>42202.608090277776</v>
      </c>
      <c r="L1345">
        <v>1466512683</v>
      </c>
      <c r="M1345" s="22">
        <f t="shared" si="82"/>
        <v>42172.608090277776</v>
      </c>
      <c r="N1345" s="22" t="s">
        <v>9320</v>
      </c>
      <c r="O1345" s="24">
        <f t="shared" si="83"/>
        <v>2015</v>
      </c>
      <c r="P1345" t="b">
        <v>0</v>
      </c>
      <c r="Q1345">
        <v>323</v>
      </c>
      <c r="R1345" t="b">
        <v>0</v>
      </c>
      <c r="S1345" t="s">
        <v>8273</v>
      </c>
      <c r="T1345" s="7">
        <f>F1345/Q1345</f>
        <v>158.35603715170279</v>
      </c>
      <c r="U1345" t="s">
        <v>8317</v>
      </c>
      <c r="V1345" t="s">
        <v>8319</v>
      </c>
    </row>
    <row r="1346" spans="1:22" ht="43.2">
      <c r="A1346" s="5">
        <f t="shared" si="80"/>
        <v>3.7773333333333334</v>
      </c>
      <c r="B1346">
        <v>1344</v>
      </c>
      <c r="C1346" s="3" t="s">
        <v>1345</v>
      </c>
      <c r="D1346" s="3" t="s">
        <v>5454</v>
      </c>
      <c r="E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 s="22">
        <f t="shared" si="81"/>
        <v>42600.957638888889</v>
      </c>
      <c r="L1346">
        <v>1464807439</v>
      </c>
      <c r="M1346" s="22">
        <f t="shared" si="82"/>
        <v>42542.318090277775</v>
      </c>
      <c r="N1346" s="22" t="s">
        <v>9321</v>
      </c>
      <c r="O1346" s="24">
        <f t="shared" si="83"/>
        <v>2016</v>
      </c>
      <c r="P1346" t="b">
        <v>0</v>
      </c>
      <c r="Q1346">
        <v>139</v>
      </c>
      <c r="R1346" t="b">
        <v>1</v>
      </c>
      <c r="S1346" t="s">
        <v>8274</v>
      </c>
      <c r="T1346" s="7">
        <f>F1346/Q1346</f>
        <v>40.762589928057551</v>
      </c>
      <c r="U1346" t="s">
        <v>8320</v>
      </c>
      <c r="V1346" t="s">
        <v>8321</v>
      </c>
    </row>
    <row r="1347" spans="1:22" ht="43.2">
      <c r="A1347" s="5">
        <f t="shared" ref="A1347:A1410" si="84">F1347/E1347</f>
        <v>1.25</v>
      </c>
      <c r="B1347">
        <v>1345</v>
      </c>
      <c r="C1347" s="3" t="s">
        <v>1346</v>
      </c>
      <c r="D1347" s="3" t="s">
        <v>5455</v>
      </c>
      <c r="E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 s="22">
        <f t="shared" ref="K1347:K1410" si="85">(J1346/86400)+25569+(-5/24)</f>
        <v>42551.581469907404</v>
      </c>
      <c r="L1347">
        <v>1402342359</v>
      </c>
      <c r="M1347" s="22">
        <f t="shared" ref="M1347:M1410" si="86">(L1346/86400)+25569+(-5/24)</f>
        <v>42522.581469907404</v>
      </c>
      <c r="N1347" s="22" t="s">
        <v>9048</v>
      </c>
      <c r="O1347" s="24">
        <f t="shared" si="83"/>
        <v>2016</v>
      </c>
      <c r="P1347" t="b">
        <v>0</v>
      </c>
      <c r="Q1347">
        <v>7</v>
      </c>
      <c r="R1347" t="b">
        <v>1</v>
      </c>
      <c r="S1347" t="s">
        <v>8274</v>
      </c>
      <c r="T1347" s="7">
        <f>F1347/Q1347</f>
        <v>53.571428571428569</v>
      </c>
      <c r="U1347" t="s">
        <v>8320</v>
      </c>
      <c r="V1347" t="s">
        <v>8321</v>
      </c>
    </row>
    <row r="1348" spans="1:22" ht="43.2">
      <c r="A1348" s="5">
        <f t="shared" si="84"/>
        <v>1.473265306122449</v>
      </c>
      <c r="B1348">
        <v>1346</v>
      </c>
      <c r="C1348" s="3" t="s">
        <v>1347</v>
      </c>
      <c r="D1348" s="3" t="s">
        <v>5456</v>
      </c>
      <c r="E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 s="22">
        <f t="shared" si="85"/>
        <v>41834.606006944443</v>
      </c>
      <c r="L1348">
        <v>1369705751</v>
      </c>
      <c r="M1348" s="22">
        <f t="shared" si="86"/>
        <v>41799.606006944443</v>
      </c>
      <c r="N1348" s="22" t="s">
        <v>8799</v>
      </c>
      <c r="O1348" s="24">
        <f t="shared" ref="O1348:O1411" si="87">YEAR(N1348)</f>
        <v>2014</v>
      </c>
      <c r="P1348" t="b">
        <v>0</v>
      </c>
      <c r="Q1348">
        <v>149</v>
      </c>
      <c r="R1348" t="b">
        <v>1</v>
      </c>
      <c r="S1348" t="s">
        <v>8274</v>
      </c>
      <c r="T1348" s="7">
        <f>F1348/Q1348</f>
        <v>48.449664429530202</v>
      </c>
      <c r="U1348" t="s">
        <v>8320</v>
      </c>
      <c r="V1348" t="s">
        <v>8321</v>
      </c>
    </row>
    <row r="1349" spans="1:22" ht="43.2">
      <c r="A1349" s="5">
        <f t="shared" si="84"/>
        <v>1.022</v>
      </c>
      <c r="B1349">
        <v>1347</v>
      </c>
      <c r="C1349" s="3" t="s">
        <v>1348</v>
      </c>
      <c r="D1349" s="3" t="s">
        <v>5457</v>
      </c>
      <c r="E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 s="22">
        <f t="shared" si="85"/>
        <v>41451.867488425924</v>
      </c>
      <c r="L1349">
        <v>1423149525</v>
      </c>
      <c r="M1349" s="22">
        <f t="shared" si="86"/>
        <v>41421.867488425924</v>
      </c>
      <c r="N1349" s="22" t="s">
        <v>9322</v>
      </c>
      <c r="O1349" s="24">
        <f t="shared" si="87"/>
        <v>2013</v>
      </c>
      <c r="P1349" t="b">
        <v>0</v>
      </c>
      <c r="Q1349">
        <v>31</v>
      </c>
      <c r="R1349" t="b">
        <v>1</v>
      </c>
      <c r="S1349" t="s">
        <v>8274</v>
      </c>
      <c r="T1349" s="7">
        <f>F1349/Q1349</f>
        <v>82.41935483870968</v>
      </c>
      <c r="U1349" t="s">
        <v>8320</v>
      </c>
      <c r="V1349" t="s">
        <v>8321</v>
      </c>
    </row>
    <row r="1350" spans="1:22" ht="43.2">
      <c r="A1350" s="5">
        <f t="shared" si="84"/>
        <v>1.018723404255319</v>
      </c>
      <c r="B1350">
        <v>1348</v>
      </c>
      <c r="C1350" s="3" t="s">
        <v>1349</v>
      </c>
      <c r="D1350" s="3" t="s">
        <v>5458</v>
      </c>
      <c r="E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 s="22">
        <f t="shared" si="85"/>
        <v>42070.429687499993</v>
      </c>
      <c r="L1350">
        <v>1416485333</v>
      </c>
      <c r="M1350" s="22">
        <f t="shared" si="86"/>
        <v>42040.429687499993</v>
      </c>
      <c r="N1350" s="22" t="s">
        <v>9323</v>
      </c>
      <c r="O1350" s="24">
        <f t="shared" si="87"/>
        <v>2015</v>
      </c>
      <c r="P1350" t="b">
        <v>0</v>
      </c>
      <c r="Q1350">
        <v>26</v>
      </c>
      <c r="R1350" t="b">
        <v>1</v>
      </c>
      <c r="S1350" t="s">
        <v>8274</v>
      </c>
      <c r="T1350" s="7">
        <f>F1350/Q1350</f>
        <v>230.19230769230768</v>
      </c>
      <c r="U1350" t="s">
        <v>8320</v>
      </c>
      <c r="V1350" t="s">
        <v>8321</v>
      </c>
    </row>
    <row r="1351" spans="1:22" ht="43.2">
      <c r="A1351" s="5">
        <f t="shared" si="84"/>
        <v>2.0419999999999998</v>
      </c>
      <c r="B1351">
        <v>1349</v>
      </c>
      <c r="C1351" s="3" t="s">
        <v>1350</v>
      </c>
      <c r="D1351" s="3" t="s">
        <v>5459</v>
      </c>
      <c r="E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 s="22">
        <f t="shared" si="85"/>
        <v>41991.297835648147</v>
      </c>
      <c r="L1351">
        <v>1447055935</v>
      </c>
      <c r="M1351" s="22">
        <f t="shared" si="86"/>
        <v>41963.297835648147</v>
      </c>
      <c r="N1351" s="22" t="s">
        <v>9209</v>
      </c>
      <c r="O1351" s="24">
        <f t="shared" si="87"/>
        <v>2014</v>
      </c>
      <c r="P1351" t="b">
        <v>0</v>
      </c>
      <c r="Q1351">
        <v>172</v>
      </c>
      <c r="R1351" t="b">
        <v>1</v>
      </c>
      <c r="S1351" t="s">
        <v>8274</v>
      </c>
      <c r="T1351" s="7">
        <f>F1351/Q1351</f>
        <v>59.360465116279073</v>
      </c>
      <c r="U1351" t="s">
        <v>8320</v>
      </c>
      <c r="V1351" t="s">
        <v>8321</v>
      </c>
    </row>
    <row r="1352" spans="1:22" ht="43.2">
      <c r="A1352" s="5">
        <f t="shared" si="84"/>
        <v>1.0405</v>
      </c>
      <c r="B1352">
        <v>1350</v>
      </c>
      <c r="C1352" s="3" t="s">
        <v>1351</v>
      </c>
      <c r="D1352" s="3" t="s">
        <v>5460</v>
      </c>
      <c r="E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 s="22">
        <f t="shared" si="85"/>
        <v>42354.082638888889</v>
      </c>
      <c r="L1352">
        <v>1448497134</v>
      </c>
      <c r="M1352" s="22">
        <f t="shared" si="86"/>
        <v>42317.124247685184</v>
      </c>
      <c r="N1352" s="22" t="s">
        <v>8394</v>
      </c>
      <c r="O1352" s="24">
        <f t="shared" si="87"/>
        <v>2015</v>
      </c>
      <c r="P1352" t="b">
        <v>0</v>
      </c>
      <c r="Q1352">
        <v>78</v>
      </c>
      <c r="R1352" t="b">
        <v>1</v>
      </c>
      <c r="S1352" t="s">
        <v>8274</v>
      </c>
      <c r="T1352" s="7">
        <f>F1352/Q1352</f>
        <v>66.698717948717942</v>
      </c>
      <c r="U1352" t="s">
        <v>8320</v>
      </c>
      <c r="V1352" t="s">
        <v>8321</v>
      </c>
    </row>
    <row r="1353" spans="1:22" ht="28.8">
      <c r="A1353" s="5">
        <f t="shared" si="84"/>
        <v>1.0126500000000001</v>
      </c>
      <c r="B1353">
        <v>1351</v>
      </c>
      <c r="C1353" s="3" t="s">
        <v>1352</v>
      </c>
      <c r="D1353" s="3" t="s">
        <v>5461</v>
      </c>
      <c r="E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 s="22">
        <f t="shared" si="85"/>
        <v>42363.804791666662</v>
      </c>
      <c r="L1353">
        <v>1452707144</v>
      </c>
      <c r="M1353" s="22">
        <f t="shared" si="86"/>
        <v>42333.804791666662</v>
      </c>
      <c r="N1353" s="22" t="s">
        <v>8421</v>
      </c>
      <c r="O1353" s="24">
        <f t="shared" si="87"/>
        <v>2015</v>
      </c>
      <c r="P1353" t="b">
        <v>0</v>
      </c>
      <c r="Q1353">
        <v>120</v>
      </c>
      <c r="R1353" t="b">
        <v>1</v>
      </c>
      <c r="S1353" t="s">
        <v>8274</v>
      </c>
      <c r="T1353" s="7">
        <f>F1353/Q1353</f>
        <v>168.77500000000001</v>
      </c>
      <c r="U1353" t="s">
        <v>8320</v>
      </c>
      <c r="V1353" t="s">
        <v>8321</v>
      </c>
    </row>
    <row r="1354" spans="1:22" ht="43.2">
      <c r="A1354" s="5">
        <f t="shared" si="84"/>
        <v>1.3613999999999999</v>
      </c>
      <c r="B1354">
        <v>1352</v>
      </c>
      <c r="C1354" s="3" t="s">
        <v>1353</v>
      </c>
      <c r="D1354" s="3" t="s">
        <v>5462</v>
      </c>
      <c r="E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 s="22">
        <f t="shared" si="85"/>
        <v>42412.531759259255</v>
      </c>
      <c r="L1354">
        <v>1436968366</v>
      </c>
      <c r="M1354" s="22">
        <f t="shared" si="86"/>
        <v>42382.531759259255</v>
      </c>
      <c r="N1354" s="22" t="s">
        <v>9113</v>
      </c>
      <c r="O1354" s="24">
        <f t="shared" si="87"/>
        <v>2016</v>
      </c>
      <c r="P1354" t="b">
        <v>0</v>
      </c>
      <c r="Q1354">
        <v>227</v>
      </c>
      <c r="R1354" t="b">
        <v>1</v>
      </c>
      <c r="S1354" t="s">
        <v>8274</v>
      </c>
      <c r="T1354" s="7">
        <f>F1354/Q1354</f>
        <v>59.973568281938327</v>
      </c>
      <c r="U1354" t="s">
        <v>8320</v>
      </c>
      <c r="V1354" t="s">
        <v>8321</v>
      </c>
    </row>
    <row r="1355" spans="1:22" ht="43.2">
      <c r="A1355" s="5">
        <f t="shared" si="84"/>
        <v>1.3360000000000001</v>
      </c>
      <c r="B1355">
        <v>1353</v>
      </c>
      <c r="C1355" s="3" t="s">
        <v>1354</v>
      </c>
      <c r="D1355" s="3" t="s">
        <v>5463</v>
      </c>
      <c r="E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 s="22">
        <f t="shared" si="85"/>
        <v>42251.957638888889</v>
      </c>
      <c r="L1355">
        <v>1359946188</v>
      </c>
      <c r="M1355" s="22">
        <f t="shared" si="86"/>
        <v>42200.369976851849</v>
      </c>
      <c r="N1355" s="22" t="s">
        <v>8389</v>
      </c>
      <c r="O1355" s="24">
        <f t="shared" si="87"/>
        <v>2015</v>
      </c>
      <c r="P1355" t="b">
        <v>0</v>
      </c>
      <c r="Q1355">
        <v>42</v>
      </c>
      <c r="R1355" t="b">
        <v>1</v>
      </c>
      <c r="S1355" t="s">
        <v>8274</v>
      </c>
      <c r="T1355" s="7">
        <f>F1355/Q1355</f>
        <v>31.80952380952381</v>
      </c>
      <c r="U1355" t="s">
        <v>8320</v>
      </c>
      <c r="V1355" t="s">
        <v>8321</v>
      </c>
    </row>
    <row r="1356" spans="1:22" ht="43.2">
      <c r="A1356" s="5">
        <f t="shared" si="84"/>
        <v>1.3025</v>
      </c>
      <c r="B1356">
        <v>1354</v>
      </c>
      <c r="C1356" s="3" t="s">
        <v>1355</v>
      </c>
      <c r="D1356" s="3" t="s">
        <v>5464</v>
      </c>
      <c r="E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 s="22">
        <f t="shared" si="85"/>
        <v>41343.791666666664</v>
      </c>
      <c r="L1356">
        <v>1463080979</v>
      </c>
      <c r="M1356" s="22">
        <f t="shared" si="86"/>
        <v>41308.909583333334</v>
      </c>
      <c r="N1356" s="22" t="s">
        <v>9324</v>
      </c>
      <c r="O1356" s="24">
        <f t="shared" si="87"/>
        <v>2013</v>
      </c>
      <c r="P1356" t="b">
        <v>0</v>
      </c>
      <c r="Q1356">
        <v>64</v>
      </c>
      <c r="R1356" t="b">
        <v>1</v>
      </c>
      <c r="S1356" t="s">
        <v>8274</v>
      </c>
      <c r="T1356" s="7">
        <f>F1356/Q1356</f>
        <v>24.421875</v>
      </c>
      <c r="U1356" t="s">
        <v>8320</v>
      </c>
      <c r="V1356" t="s">
        <v>8321</v>
      </c>
    </row>
    <row r="1357" spans="1:22" ht="57.6">
      <c r="A1357" s="5">
        <f t="shared" si="84"/>
        <v>1.2267999999999999</v>
      </c>
      <c r="B1357">
        <v>1355</v>
      </c>
      <c r="C1357" s="3" t="s">
        <v>1356</v>
      </c>
      <c r="D1357" s="3" t="s">
        <v>5465</v>
      </c>
      <c r="E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 s="22">
        <f t="shared" si="85"/>
        <v>42532.599293981482</v>
      </c>
      <c r="L1357">
        <v>1351663605</v>
      </c>
      <c r="M1357" s="22">
        <f t="shared" si="86"/>
        <v>42502.599293981482</v>
      </c>
      <c r="N1357" s="22" t="s">
        <v>9325</v>
      </c>
      <c r="O1357" s="24">
        <f t="shared" si="87"/>
        <v>2016</v>
      </c>
      <c r="P1357" t="b">
        <v>0</v>
      </c>
      <c r="Q1357">
        <v>121</v>
      </c>
      <c r="R1357" t="b">
        <v>1</v>
      </c>
      <c r="S1357" t="s">
        <v>8274</v>
      </c>
      <c r="T1357" s="7">
        <f>F1357/Q1357</f>
        <v>25.347107438016529</v>
      </c>
      <c r="U1357" t="s">
        <v>8320</v>
      </c>
      <c r="V1357" t="s">
        <v>8321</v>
      </c>
    </row>
    <row r="1358" spans="1:22" ht="43.2">
      <c r="A1358" s="5">
        <f t="shared" si="84"/>
        <v>1.8281058823529412</v>
      </c>
      <c r="B1358">
        <v>1356</v>
      </c>
      <c r="C1358" s="3" t="s">
        <v>1357</v>
      </c>
      <c r="D1358" s="3" t="s">
        <v>5466</v>
      </c>
      <c r="E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 s="22">
        <f t="shared" si="85"/>
        <v>41243.208333333328</v>
      </c>
      <c r="L1358">
        <v>1370393760</v>
      </c>
      <c r="M1358" s="22">
        <f t="shared" si="86"/>
        <v>41213.046354166661</v>
      </c>
      <c r="N1358" s="22" t="s">
        <v>9326</v>
      </c>
      <c r="O1358" s="24">
        <f t="shared" si="87"/>
        <v>2012</v>
      </c>
      <c r="P1358" t="b">
        <v>0</v>
      </c>
      <c r="Q1358">
        <v>87</v>
      </c>
      <c r="R1358" t="b">
        <v>1</v>
      </c>
      <c r="S1358" t="s">
        <v>8274</v>
      </c>
      <c r="T1358" s="7">
        <f>F1358/Q1358</f>
        <v>71.443218390804603</v>
      </c>
      <c r="U1358" t="s">
        <v>8320</v>
      </c>
      <c r="V1358" t="s">
        <v>8321</v>
      </c>
    </row>
    <row r="1359" spans="1:22" ht="43.2">
      <c r="A1359" s="5">
        <f t="shared" si="84"/>
        <v>1.2529999999999999</v>
      </c>
      <c r="B1359">
        <v>1357</v>
      </c>
      <c r="C1359" s="3" t="s">
        <v>1358</v>
      </c>
      <c r="D1359" s="3" t="s">
        <v>5467</v>
      </c>
      <c r="E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 s="22">
        <f t="shared" si="85"/>
        <v>41459.830555555549</v>
      </c>
      <c r="L1359">
        <v>1359587137</v>
      </c>
      <c r="M1359" s="22">
        <f t="shared" si="86"/>
        <v>41429.830555555549</v>
      </c>
      <c r="N1359" s="22" t="s">
        <v>9327</v>
      </c>
      <c r="O1359" s="24">
        <f t="shared" si="87"/>
        <v>2013</v>
      </c>
      <c r="P1359" t="b">
        <v>0</v>
      </c>
      <c r="Q1359">
        <v>65</v>
      </c>
      <c r="R1359" t="b">
        <v>1</v>
      </c>
      <c r="S1359" t="s">
        <v>8274</v>
      </c>
      <c r="T1359" s="7">
        <f>F1359/Q1359</f>
        <v>38.553846153846152</v>
      </c>
      <c r="U1359" t="s">
        <v>8320</v>
      </c>
      <c r="V1359" t="s">
        <v>8321</v>
      </c>
    </row>
    <row r="1360" spans="1:22" ht="43.2">
      <c r="A1360" s="5">
        <f t="shared" si="84"/>
        <v>1.1166666666666667</v>
      </c>
      <c r="B1360">
        <v>1358</v>
      </c>
      <c r="C1360" s="3" t="s">
        <v>1359</v>
      </c>
      <c r="D1360" s="3" t="s">
        <v>5468</v>
      </c>
      <c r="E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 s="22">
        <f t="shared" si="85"/>
        <v>41334.040972222218</v>
      </c>
      <c r="L1360">
        <v>1306417323</v>
      </c>
      <c r="M1360" s="22">
        <f t="shared" si="86"/>
        <v>41304.753900462958</v>
      </c>
      <c r="N1360" s="22" t="s">
        <v>8654</v>
      </c>
      <c r="O1360" s="24">
        <f t="shared" si="87"/>
        <v>2013</v>
      </c>
      <c r="P1360" t="b">
        <v>0</v>
      </c>
      <c r="Q1360">
        <v>49</v>
      </c>
      <c r="R1360" t="b">
        <v>1</v>
      </c>
      <c r="S1360" t="s">
        <v>8274</v>
      </c>
      <c r="T1360" s="7">
        <f>F1360/Q1360</f>
        <v>68.367346938775512</v>
      </c>
      <c r="U1360" t="s">
        <v>8320</v>
      </c>
      <c r="V1360" t="s">
        <v>8321</v>
      </c>
    </row>
    <row r="1361" spans="1:22" ht="43.2">
      <c r="A1361" s="5">
        <f t="shared" si="84"/>
        <v>1.1575757575757575</v>
      </c>
      <c r="B1361">
        <v>1359</v>
      </c>
      <c r="C1361" s="3" t="s">
        <v>1360</v>
      </c>
      <c r="D1361" s="3" t="s">
        <v>5469</v>
      </c>
      <c r="E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 s="22">
        <f t="shared" si="85"/>
        <v>40719.362534722219</v>
      </c>
      <c r="L1361">
        <v>1304623990</v>
      </c>
      <c r="M1361" s="22">
        <f t="shared" si="86"/>
        <v>40689.362534722219</v>
      </c>
      <c r="N1361" s="22" t="s">
        <v>9328</v>
      </c>
      <c r="O1361" s="24">
        <f t="shared" si="87"/>
        <v>2011</v>
      </c>
      <c r="P1361" t="b">
        <v>0</v>
      </c>
      <c r="Q1361">
        <v>19</v>
      </c>
      <c r="R1361" t="b">
        <v>1</v>
      </c>
      <c r="S1361" t="s">
        <v>8274</v>
      </c>
      <c r="T1361" s="7">
        <f>F1361/Q1361</f>
        <v>40.210526315789473</v>
      </c>
      <c r="U1361" t="s">
        <v>8320</v>
      </c>
      <c r="V1361" t="s">
        <v>8321</v>
      </c>
    </row>
    <row r="1362" spans="1:22" ht="28.8">
      <c r="A1362" s="5">
        <f t="shared" si="84"/>
        <v>1.732</v>
      </c>
      <c r="B1362">
        <v>1360</v>
      </c>
      <c r="C1362" s="3" t="s">
        <v>1361</v>
      </c>
      <c r="D1362" s="3" t="s">
        <v>5470</v>
      </c>
      <c r="E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 s="22">
        <f t="shared" si="85"/>
        <v>40730.606365740736</v>
      </c>
      <c r="L1362">
        <v>1341524220</v>
      </c>
      <c r="M1362" s="22">
        <f t="shared" si="86"/>
        <v>40668.606365740736</v>
      </c>
      <c r="N1362" s="22" t="s">
        <v>9329</v>
      </c>
      <c r="O1362" s="24">
        <f t="shared" si="87"/>
        <v>2011</v>
      </c>
      <c r="P1362" t="b">
        <v>0</v>
      </c>
      <c r="Q1362">
        <v>81</v>
      </c>
      <c r="R1362" t="b">
        <v>1</v>
      </c>
      <c r="S1362" t="s">
        <v>8274</v>
      </c>
      <c r="T1362" s="7">
        <f>F1362/Q1362</f>
        <v>32.074074074074076</v>
      </c>
      <c r="U1362" t="s">
        <v>8320</v>
      </c>
      <c r="V1362" t="s">
        <v>8321</v>
      </c>
    </row>
    <row r="1363" spans="1:22" ht="43.2">
      <c r="A1363" s="5">
        <f t="shared" si="84"/>
        <v>1.2598333333333334</v>
      </c>
      <c r="B1363">
        <v>1361</v>
      </c>
      <c r="C1363" s="3" t="s">
        <v>1362</v>
      </c>
      <c r="D1363" s="3" t="s">
        <v>5471</v>
      </c>
      <c r="E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 s="22">
        <f t="shared" si="85"/>
        <v>41123.692361111105</v>
      </c>
      <c r="L1363">
        <v>1400778772</v>
      </c>
      <c r="M1363" s="22">
        <f t="shared" si="86"/>
        <v>41095.692361111105</v>
      </c>
      <c r="N1363" s="22" t="s">
        <v>9330</v>
      </c>
      <c r="O1363" s="24">
        <f t="shared" si="87"/>
        <v>2012</v>
      </c>
      <c r="P1363" t="b">
        <v>0</v>
      </c>
      <c r="Q1363">
        <v>264</v>
      </c>
      <c r="R1363" t="b">
        <v>1</v>
      </c>
      <c r="S1363" t="s">
        <v>8274</v>
      </c>
      <c r="T1363" s="7">
        <f>F1363/Q1363</f>
        <v>28.632575757575758</v>
      </c>
      <c r="U1363" t="s">
        <v>8320</v>
      </c>
      <c r="V1363" t="s">
        <v>8321</v>
      </c>
    </row>
    <row r="1364" spans="1:22" ht="43.2">
      <c r="A1364" s="5">
        <f t="shared" si="84"/>
        <v>1.091</v>
      </c>
      <c r="B1364">
        <v>1362</v>
      </c>
      <c r="C1364" s="3" t="s">
        <v>1363</v>
      </c>
      <c r="D1364" s="3" t="s">
        <v>5472</v>
      </c>
      <c r="E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 s="22">
        <f t="shared" si="85"/>
        <v>41811.508935185186</v>
      </c>
      <c r="L1364">
        <v>1373408731</v>
      </c>
      <c r="M1364" s="22">
        <f t="shared" si="86"/>
        <v>41781.508935185186</v>
      </c>
      <c r="N1364" s="22" t="s">
        <v>9237</v>
      </c>
      <c r="O1364" s="24">
        <f t="shared" si="87"/>
        <v>2014</v>
      </c>
      <c r="P1364" t="b">
        <v>0</v>
      </c>
      <c r="Q1364">
        <v>25</v>
      </c>
      <c r="R1364" t="b">
        <v>1</v>
      </c>
      <c r="S1364" t="s">
        <v>8274</v>
      </c>
      <c r="T1364" s="7">
        <f>F1364/Q1364</f>
        <v>43.64</v>
      </c>
      <c r="U1364" t="s">
        <v>8320</v>
      </c>
      <c r="V1364" t="s">
        <v>8321</v>
      </c>
    </row>
    <row r="1365" spans="1:22" ht="43.2">
      <c r="A1365" s="5">
        <f t="shared" si="84"/>
        <v>1</v>
      </c>
      <c r="B1365">
        <v>1363</v>
      </c>
      <c r="C1365" s="3" t="s">
        <v>1364</v>
      </c>
      <c r="D1365" s="3" t="s">
        <v>5473</v>
      </c>
      <c r="E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 s="22">
        <f t="shared" si="85"/>
        <v>41524.726053240738</v>
      </c>
      <c r="L1365">
        <v>1453925727</v>
      </c>
      <c r="M1365" s="22">
        <f t="shared" si="86"/>
        <v>41464.726053240738</v>
      </c>
      <c r="N1365" s="22" t="s">
        <v>9331</v>
      </c>
      <c r="O1365" s="24">
        <f t="shared" si="87"/>
        <v>2013</v>
      </c>
      <c r="P1365" t="b">
        <v>0</v>
      </c>
      <c r="Q1365">
        <v>5</v>
      </c>
      <c r="R1365" t="b">
        <v>1</v>
      </c>
      <c r="S1365" t="s">
        <v>8274</v>
      </c>
      <c r="T1365" s="7">
        <f>F1365/Q1365</f>
        <v>40</v>
      </c>
      <c r="U1365" t="s">
        <v>8320</v>
      </c>
      <c r="V1365" t="s">
        <v>8321</v>
      </c>
    </row>
    <row r="1366" spans="1:22" ht="57.6">
      <c r="A1366" s="5">
        <f t="shared" si="84"/>
        <v>1.1864285714285714</v>
      </c>
      <c r="B1366">
        <v>1364</v>
      </c>
      <c r="C1366" s="3" t="s">
        <v>1365</v>
      </c>
      <c r="D1366" s="3" t="s">
        <v>5474</v>
      </c>
      <c r="E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 s="22">
        <f t="shared" si="85"/>
        <v>42415.124305555553</v>
      </c>
      <c r="L1366">
        <v>1415464906</v>
      </c>
      <c r="M1366" s="22">
        <f t="shared" si="86"/>
        <v>42396.635729166665</v>
      </c>
      <c r="N1366" s="22" t="s">
        <v>8519</v>
      </c>
      <c r="O1366" s="24">
        <f t="shared" si="87"/>
        <v>2016</v>
      </c>
      <c r="P1366" t="b">
        <v>0</v>
      </c>
      <c r="Q1366">
        <v>144</v>
      </c>
      <c r="R1366" t="b">
        <v>1</v>
      </c>
      <c r="S1366" t="s">
        <v>8276</v>
      </c>
      <c r="T1366" s="7">
        <f>F1366/Q1366</f>
        <v>346.04166666666669</v>
      </c>
      <c r="U1366" t="s">
        <v>8323</v>
      </c>
      <c r="V1366" t="s">
        <v>8324</v>
      </c>
    </row>
    <row r="1367" spans="1:22" ht="43.2">
      <c r="A1367" s="5">
        <f t="shared" si="84"/>
        <v>1.0026666666666666</v>
      </c>
      <c r="B1367">
        <v>1365</v>
      </c>
      <c r="C1367" s="3" t="s">
        <v>1366</v>
      </c>
      <c r="D1367" s="3" t="s">
        <v>5475</v>
      </c>
      <c r="E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 s="22">
        <f t="shared" si="85"/>
        <v>42011.487337962964</v>
      </c>
      <c r="L1367">
        <v>1423935352</v>
      </c>
      <c r="M1367" s="22">
        <f t="shared" si="86"/>
        <v>41951.487337962964</v>
      </c>
      <c r="N1367" s="22" t="s">
        <v>9228</v>
      </c>
      <c r="O1367" s="24">
        <f t="shared" si="87"/>
        <v>2014</v>
      </c>
      <c r="P1367" t="b">
        <v>0</v>
      </c>
      <c r="Q1367">
        <v>92</v>
      </c>
      <c r="R1367" t="b">
        <v>1</v>
      </c>
      <c r="S1367" t="s">
        <v>8276</v>
      </c>
      <c r="T1367" s="7">
        <f>F1367/Q1367</f>
        <v>81.739130434782609</v>
      </c>
      <c r="U1367" t="s">
        <v>8323</v>
      </c>
      <c r="V1367" t="s">
        <v>8324</v>
      </c>
    </row>
    <row r="1368" spans="1:22">
      <c r="A1368" s="5">
        <f t="shared" si="84"/>
        <v>1.2648920000000001</v>
      </c>
      <c r="B1368">
        <v>1366</v>
      </c>
      <c r="C1368" s="3" t="s">
        <v>1367</v>
      </c>
      <c r="D1368" s="3" t="s">
        <v>5476</v>
      </c>
      <c r="E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 s="22">
        <f t="shared" si="85"/>
        <v>42079.483240740738</v>
      </c>
      <c r="L1368">
        <v>1413158063</v>
      </c>
      <c r="M1368" s="22">
        <f t="shared" si="86"/>
        <v>42049.524907407402</v>
      </c>
      <c r="N1368" s="22" t="s">
        <v>8869</v>
      </c>
      <c r="O1368" s="24">
        <f t="shared" si="87"/>
        <v>2015</v>
      </c>
      <c r="P1368" t="b">
        <v>0</v>
      </c>
      <c r="Q1368">
        <v>147</v>
      </c>
      <c r="R1368" t="b">
        <v>1</v>
      </c>
      <c r="S1368" t="s">
        <v>8276</v>
      </c>
      <c r="T1368" s="7">
        <f>F1368/Q1368</f>
        <v>64.535306122448986</v>
      </c>
      <c r="U1368" t="s">
        <v>8323</v>
      </c>
      <c r="V1368" t="s">
        <v>8324</v>
      </c>
    </row>
    <row r="1369" spans="1:22" ht="43.2">
      <c r="A1369" s="5">
        <f t="shared" si="84"/>
        <v>1.1426000000000001</v>
      </c>
      <c r="B1369">
        <v>1367</v>
      </c>
      <c r="C1369" s="3" t="s">
        <v>1368</v>
      </c>
      <c r="D1369" s="3" t="s">
        <v>5477</v>
      </c>
      <c r="E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 s="22">
        <f t="shared" si="85"/>
        <v>41969.829432870371</v>
      </c>
      <c r="L1369">
        <v>1444867450</v>
      </c>
      <c r="M1369" s="22">
        <f t="shared" si="86"/>
        <v>41924.787766203699</v>
      </c>
      <c r="N1369" s="22" t="s">
        <v>9332</v>
      </c>
      <c r="O1369" s="24">
        <f t="shared" si="87"/>
        <v>2014</v>
      </c>
      <c r="P1369" t="b">
        <v>0</v>
      </c>
      <c r="Q1369">
        <v>90</v>
      </c>
      <c r="R1369" t="b">
        <v>1</v>
      </c>
      <c r="S1369" t="s">
        <v>8276</v>
      </c>
      <c r="T1369" s="7">
        <f>F1369/Q1369</f>
        <v>63.477777777777774</v>
      </c>
      <c r="U1369" t="s">
        <v>8323</v>
      </c>
      <c r="V1369" t="s">
        <v>8324</v>
      </c>
    </row>
    <row r="1370" spans="1:22" ht="43.2">
      <c r="A1370" s="5">
        <f t="shared" si="84"/>
        <v>1.107</v>
      </c>
      <c r="B1370">
        <v>1368</v>
      </c>
      <c r="C1370" s="3" t="s">
        <v>1369</v>
      </c>
      <c r="D1370" s="3" t="s">
        <v>5478</v>
      </c>
      <c r="E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 s="22">
        <f t="shared" si="85"/>
        <v>42321.836226851847</v>
      </c>
      <c r="L1370">
        <v>1432269294</v>
      </c>
      <c r="M1370" s="22">
        <f t="shared" si="86"/>
        <v>42291.794560185182</v>
      </c>
      <c r="N1370" s="22" t="s">
        <v>8452</v>
      </c>
      <c r="O1370" s="24">
        <f t="shared" si="87"/>
        <v>2015</v>
      </c>
      <c r="P1370" t="b">
        <v>0</v>
      </c>
      <c r="Q1370">
        <v>87</v>
      </c>
      <c r="R1370" t="b">
        <v>1</v>
      </c>
      <c r="S1370" t="s">
        <v>8276</v>
      </c>
      <c r="T1370" s="7">
        <f>F1370/Q1370</f>
        <v>63.620689655172413</v>
      </c>
      <c r="U1370" t="s">
        <v>8323</v>
      </c>
      <c r="V1370" t="s">
        <v>8324</v>
      </c>
    </row>
    <row r="1371" spans="1:22" ht="43.2">
      <c r="A1371" s="5">
        <f t="shared" si="84"/>
        <v>1.0534805315203954</v>
      </c>
      <c r="B1371">
        <v>1369</v>
      </c>
      <c r="C1371" s="3" t="s">
        <v>1370</v>
      </c>
      <c r="D1371" s="3" t="s">
        <v>5479</v>
      </c>
      <c r="E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 s="22">
        <f t="shared" si="85"/>
        <v>42169.982569444437</v>
      </c>
      <c r="L1371">
        <v>1394633746</v>
      </c>
      <c r="M1371" s="22">
        <f t="shared" si="86"/>
        <v>42145.982569444437</v>
      </c>
      <c r="N1371" s="22" t="s">
        <v>9160</v>
      </c>
      <c r="O1371" s="24">
        <f t="shared" si="87"/>
        <v>2015</v>
      </c>
      <c r="P1371" t="b">
        <v>0</v>
      </c>
      <c r="Q1371">
        <v>406</v>
      </c>
      <c r="R1371" t="b">
        <v>1</v>
      </c>
      <c r="S1371" t="s">
        <v>8276</v>
      </c>
      <c r="T1371" s="7">
        <f>F1371/Q1371</f>
        <v>83.967068965517228</v>
      </c>
      <c r="U1371" t="s">
        <v>8323</v>
      </c>
      <c r="V1371" t="s">
        <v>8324</v>
      </c>
    </row>
    <row r="1372" spans="1:22" ht="28.8">
      <c r="A1372" s="5">
        <f t="shared" si="84"/>
        <v>1.0366666666666666</v>
      </c>
      <c r="B1372">
        <v>1370</v>
      </c>
      <c r="C1372" s="3" t="s">
        <v>1371</v>
      </c>
      <c r="D1372" s="3" t="s">
        <v>5480</v>
      </c>
      <c r="E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 s="22">
        <f t="shared" si="85"/>
        <v>41740.385949074072</v>
      </c>
      <c r="L1372">
        <v>1380585890</v>
      </c>
      <c r="M1372" s="22">
        <f t="shared" si="86"/>
        <v>41710.385949074072</v>
      </c>
      <c r="N1372" s="22" t="s">
        <v>9105</v>
      </c>
      <c r="O1372" s="24">
        <f t="shared" si="87"/>
        <v>2014</v>
      </c>
      <c r="P1372" t="b">
        <v>0</v>
      </c>
      <c r="Q1372">
        <v>20</v>
      </c>
      <c r="R1372" t="b">
        <v>1</v>
      </c>
      <c r="S1372" t="s">
        <v>8276</v>
      </c>
      <c r="T1372" s="7">
        <f>F1372/Q1372</f>
        <v>77.75</v>
      </c>
      <c r="U1372" t="s">
        <v>8323</v>
      </c>
      <c r="V1372" t="s">
        <v>8324</v>
      </c>
    </row>
    <row r="1373" spans="1:22" ht="43.2">
      <c r="A1373" s="5">
        <f t="shared" si="84"/>
        <v>1.0708672667523933</v>
      </c>
      <c r="B1373">
        <v>1371</v>
      </c>
      <c r="C1373" s="3" t="s">
        <v>1372</v>
      </c>
      <c r="D1373" s="3" t="s">
        <v>5481</v>
      </c>
      <c r="E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 s="22">
        <f t="shared" si="85"/>
        <v>41562.795023148145</v>
      </c>
      <c r="L1373">
        <v>1428430342</v>
      </c>
      <c r="M1373" s="22">
        <f t="shared" si="86"/>
        <v>41547.795023148145</v>
      </c>
      <c r="N1373" s="22" t="s">
        <v>8768</v>
      </c>
      <c r="O1373" s="24">
        <f t="shared" si="87"/>
        <v>2013</v>
      </c>
      <c r="P1373" t="b">
        <v>0</v>
      </c>
      <c r="Q1373">
        <v>70</v>
      </c>
      <c r="R1373" t="b">
        <v>1</v>
      </c>
      <c r="S1373" t="s">
        <v>8276</v>
      </c>
      <c r="T1373" s="7">
        <f>F1373/Q1373</f>
        <v>107.07142857142857</v>
      </c>
      <c r="U1373" t="s">
        <v>8323</v>
      </c>
      <c r="V1373" t="s">
        <v>8324</v>
      </c>
    </row>
    <row r="1374" spans="1:22">
      <c r="A1374" s="5">
        <f t="shared" si="84"/>
        <v>1.24</v>
      </c>
      <c r="B1374">
        <v>1372</v>
      </c>
      <c r="C1374" s="3" t="s">
        <v>1373</v>
      </c>
      <c r="D1374" s="3" t="s">
        <v>5482</v>
      </c>
      <c r="E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 s="22">
        <f t="shared" si="85"/>
        <v>42131.550254629627</v>
      </c>
      <c r="L1374">
        <v>1339523132</v>
      </c>
      <c r="M1374" s="22">
        <f t="shared" si="86"/>
        <v>42101.550254629627</v>
      </c>
      <c r="N1374" s="22" t="s">
        <v>8671</v>
      </c>
      <c r="O1374" s="24">
        <f t="shared" si="87"/>
        <v>2015</v>
      </c>
      <c r="P1374" t="b">
        <v>0</v>
      </c>
      <c r="Q1374">
        <v>16</v>
      </c>
      <c r="R1374" t="b">
        <v>1</v>
      </c>
      <c r="S1374" t="s">
        <v>8276</v>
      </c>
      <c r="T1374" s="7">
        <f>F1374/Q1374</f>
        <v>38.75</v>
      </c>
      <c r="U1374" t="s">
        <v>8323</v>
      </c>
      <c r="V1374" t="s">
        <v>8324</v>
      </c>
    </row>
    <row r="1375" spans="1:22" ht="28.8">
      <c r="A1375" s="5">
        <f t="shared" si="84"/>
        <v>1.0501</v>
      </c>
      <c r="B1375">
        <v>1373</v>
      </c>
      <c r="C1375" s="3" t="s">
        <v>1374</v>
      </c>
      <c r="D1375" s="3" t="s">
        <v>5483</v>
      </c>
      <c r="E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 s="22">
        <f t="shared" si="85"/>
        <v>41102.53162037037</v>
      </c>
      <c r="L1375">
        <v>1480546233</v>
      </c>
      <c r="M1375" s="22">
        <f t="shared" si="86"/>
        <v>41072.53162037037</v>
      </c>
      <c r="N1375" s="22" t="s">
        <v>9032</v>
      </c>
      <c r="O1375" s="24">
        <f t="shared" si="87"/>
        <v>2012</v>
      </c>
      <c r="P1375" t="b">
        <v>0</v>
      </c>
      <c r="Q1375">
        <v>52</v>
      </c>
      <c r="R1375" t="b">
        <v>1</v>
      </c>
      <c r="S1375" t="s">
        <v>8276</v>
      </c>
      <c r="T1375" s="7">
        <f>F1375/Q1375</f>
        <v>201.94230769230768</v>
      </c>
      <c r="U1375" t="s">
        <v>8323</v>
      </c>
      <c r="V1375" t="s">
        <v>8324</v>
      </c>
    </row>
    <row r="1376" spans="1:22" ht="43.2">
      <c r="A1376" s="5">
        <f t="shared" si="84"/>
        <v>1.8946666666666667</v>
      </c>
      <c r="B1376">
        <v>1374</v>
      </c>
      <c r="C1376" s="3" t="s">
        <v>1375</v>
      </c>
      <c r="D1376" s="3" t="s">
        <v>5484</v>
      </c>
      <c r="E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 s="22">
        <f t="shared" si="85"/>
        <v>42734.743437499994</v>
      </c>
      <c r="L1376">
        <v>1456285988</v>
      </c>
      <c r="M1376" s="22">
        <f t="shared" si="86"/>
        <v>42704.743437499994</v>
      </c>
      <c r="N1376" s="22" t="s">
        <v>9333</v>
      </c>
      <c r="O1376" s="24">
        <f t="shared" si="87"/>
        <v>2016</v>
      </c>
      <c r="P1376" t="b">
        <v>0</v>
      </c>
      <c r="Q1376">
        <v>66</v>
      </c>
      <c r="R1376" t="b">
        <v>1</v>
      </c>
      <c r="S1376" t="s">
        <v>8276</v>
      </c>
      <c r="T1376" s="7">
        <f>F1376/Q1376</f>
        <v>43.060606060606062</v>
      </c>
      <c r="U1376" t="s">
        <v>8323</v>
      </c>
      <c r="V1376" t="s">
        <v>8324</v>
      </c>
    </row>
    <row r="1377" spans="1:22" ht="57.6">
      <c r="A1377" s="5">
        <f t="shared" si="84"/>
        <v>1.7132499999999999</v>
      </c>
      <c r="B1377">
        <v>1375</v>
      </c>
      <c r="C1377" s="3" t="s">
        <v>1376</v>
      </c>
      <c r="D1377" s="3" t="s">
        <v>5485</v>
      </c>
      <c r="E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 s="22">
        <f t="shared" si="85"/>
        <v>42453.911898148144</v>
      </c>
      <c r="L1377">
        <v>1481852119</v>
      </c>
      <c r="M1377" s="22">
        <f t="shared" si="86"/>
        <v>42423.953564814808</v>
      </c>
      <c r="N1377" s="22" t="s">
        <v>8755</v>
      </c>
      <c r="O1377" s="24">
        <f t="shared" si="87"/>
        <v>2016</v>
      </c>
      <c r="P1377" t="b">
        <v>0</v>
      </c>
      <c r="Q1377">
        <v>109</v>
      </c>
      <c r="R1377" t="b">
        <v>1</v>
      </c>
      <c r="S1377" t="s">
        <v>8276</v>
      </c>
      <c r="T1377" s="7">
        <f>F1377/Q1377</f>
        <v>62.871559633027523</v>
      </c>
      <c r="U1377" t="s">
        <v>8323</v>
      </c>
      <c r="V1377" t="s">
        <v>8324</v>
      </c>
    </row>
    <row r="1378" spans="1:22" ht="28.8">
      <c r="A1378" s="5">
        <f t="shared" si="84"/>
        <v>2.5248648648648651</v>
      </c>
      <c r="B1378">
        <v>1376</v>
      </c>
      <c r="C1378" s="3" t="s">
        <v>1377</v>
      </c>
      <c r="D1378" s="3" t="s">
        <v>5486</v>
      </c>
      <c r="E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 s="22">
        <f t="shared" si="85"/>
        <v>42749.857858796291</v>
      </c>
      <c r="L1378">
        <v>1478189006</v>
      </c>
      <c r="M1378" s="22">
        <f t="shared" si="86"/>
        <v>42719.857858796291</v>
      </c>
      <c r="N1378" s="22" t="s">
        <v>9334</v>
      </c>
      <c r="O1378" s="24">
        <f t="shared" si="87"/>
        <v>2016</v>
      </c>
      <c r="P1378" t="b">
        <v>0</v>
      </c>
      <c r="Q1378">
        <v>168</v>
      </c>
      <c r="R1378" t="b">
        <v>1</v>
      </c>
      <c r="S1378" t="s">
        <v>8276</v>
      </c>
      <c r="T1378" s="7">
        <f>F1378/Q1378</f>
        <v>55.607142857142854</v>
      </c>
      <c r="U1378" t="s">
        <v>8323</v>
      </c>
      <c r="V1378" t="s">
        <v>8324</v>
      </c>
    </row>
    <row r="1379" spans="1:22" ht="43.2">
      <c r="A1379" s="5">
        <f t="shared" si="84"/>
        <v>1.1615384615384616</v>
      </c>
      <c r="B1379">
        <v>1377</v>
      </c>
      <c r="C1379" s="3" t="s">
        <v>1378</v>
      </c>
      <c r="D1379" s="3" t="s">
        <v>5487</v>
      </c>
      <c r="E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 s="22">
        <f t="shared" si="85"/>
        <v>42707.502384259256</v>
      </c>
      <c r="L1379">
        <v>1484198170</v>
      </c>
      <c r="M1379" s="22">
        <f t="shared" si="86"/>
        <v>42677.460717592585</v>
      </c>
      <c r="N1379" s="22" t="s">
        <v>9335</v>
      </c>
      <c r="O1379" s="24">
        <f t="shared" si="87"/>
        <v>2016</v>
      </c>
      <c r="P1379" t="b">
        <v>0</v>
      </c>
      <c r="Q1379">
        <v>31</v>
      </c>
      <c r="R1379" t="b">
        <v>1</v>
      </c>
      <c r="S1379" t="s">
        <v>8276</v>
      </c>
      <c r="T1379" s="7">
        <f>F1379/Q1379</f>
        <v>48.70967741935484</v>
      </c>
      <c r="U1379" t="s">
        <v>8323</v>
      </c>
      <c r="V1379" t="s">
        <v>8324</v>
      </c>
    </row>
    <row r="1380" spans="1:22">
      <c r="A1380" s="5">
        <f t="shared" si="84"/>
        <v>2.0335000000000001</v>
      </c>
      <c r="B1380">
        <v>1378</v>
      </c>
      <c r="C1380" s="3" t="s">
        <v>1379</v>
      </c>
      <c r="D1380" s="3" t="s">
        <v>5488</v>
      </c>
      <c r="E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 s="22">
        <f t="shared" si="85"/>
        <v>42768.96597222222</v>
      </c>
      <c r="L1380">
        <v>1468779210</v>
      </c>
      <c r="M1380" s="22">
        <f t="shared" si="86"/>
        <v>42747.01122685185</v>
      </c>
      <c r="N1380" s="22" t="s">
        <v>9244</v>
      </c>
      <c r="O1380" s="24">
        <f t="shared" si="87"/>
        <v>2017</v>
      </c>
      <c r="P1380" t="b">
        <v>0</v>
      </c>
      <c r="Q1380">
        <v>133</v>
      </c>
      <c r="R1380" t="b">
        <v>1</v>
      </c>
      <c r="S1380" t="s">
        <v>8276</v>
      </c>
      <c r="T1380" s="7">
        <f>F1380/Q1380</f>
        <v>30.578947368421051</v>
      </c>
      <c r="U1380" t="s">
        <v>8323</v>
      </c>
      <c r="V1380" t="s">
        <v>8324</v>
      </c>
    </row>
    <row r="1381" spans="1:22" ht="28.8">
      <c r="A1381" s="5">
        <f t="shared" si="84"/>
        <v>1.1160000000000001</v>
      </c>
      <c r="B1381">
        <v>1379</v>
      </c>
      <c r="C1381" s="3" t="s">
        <v>1380</v>
      </c>
      <c r="D1381" s="3" t="s">
        <v>5489</v>
      </c>
      <c r="E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 s="22">
        <f t="shared" si="85"/>
        <v>42583.551041666666</v>
      </c>
      <c r="L1381">
        <v>1430912876</v>
      </c>
      <c r="M1381" s="22">
        <f t="shared" si="86"/>
        <v>42568.551041666666</v>
      </c>
      <c r="N1381" s="22" t="s">
        <v>9336</v>
      </c>
      <c r="O1381" s="24">
        <f t="shared" si="87"/>
        <v>2016</v>
      </c>
      <c r="P1381" t="b">
        <v>0</v>
      </c>
      <c r="Q1381">
        <v>151</v>
      </c>
      <c r="R1381" t="b">
        <v>1</v>
      </c>
      <c r="S1381" t="s">
        <v>8276</v>
      </c>
      <c r="T1381" s="7">
        <f>F1381/Q1381</f>
        <v>73.907284768211923</v>
      </c>
      <c r="U1381" t="s">
        <v>8323</v>
      </c>
      <c r="V1381" t="s">
        <v>8324</v>
      </c>
    </row>
    <row r="1382" spans="1:22" ht="43.2">
      <c r="A1382" s="5">
        <f t="shared" si="84"/>
        <v>4.24</v>
      </c>
      <c r="B1382">
        <v>1380</v>
      </c>
      <c r="C1382" s="3" t="s">
        <v>1381</v>
      </c>
      <c r="D1382" s="3" t="s">
        <v>5490</v>
      </c>
      <c r="E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 s="22">
        <f t="shared" si="85"/>
        <v>42160.283287037033</v>
      </c>
      <c r="L1382">
        <v>1431886706</v>
      </c>
      <c r="M1382" s="22">
        <f t="shared" si="86"/>
        <v>42130.283287037033</v>
      </c>
      <c r="N1382" s="22" t="s">
        <v>8759</v>
      </c>
      <c r="O1382" s="24">
        <f t="shared" si="87"/>
        <v>2015</v>
      </c>
      <c r="P1382" t="b">
        <v>0</v>
      </c>
      <c r="Q1382">
        <v>5</v>
      </c>
      <c r="R1382" t="b">
        <v>1</v>
      </c>
      <c r="S1382" t="s">
        <v>8276</v>
      </c>
      <c r="T1382" s="7">
        <f>F1382/Q1382</f>
        <v>21.2</v>
      </c>
      <c r="U1382" t="s">
        <v>8323</v>
      </c>
      <c r="V1382" t="s">
        <v>8324</v>
      </c>
    </row>
    <row r="1383" spans="1:22" ht="57.6">
      <c r="A1383" s="5">
        <f t="shared" si="84"/>
        <v>1.071</v>
      </c>
      <c r="B1383">
        <v>1381</v>
      </c>
      <c r="C1383" s="3" t="s">
        <v>1382</v>
      </c>
      <c r="D1383" s="3" t="s">
        <v>5491</v>
      </c>
      <c r="E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 s="22">
        <f t="shared" si="85"/>
        <v>42163.874999999993</v>
      </c>
      <c r="L1383">
        <v>1480396125</v>
      </c>
      <c r="M1383" s="22">
        <f t="shared" si="86"/>
        <v>42141.554467592585</v>
      </c>
      <c r="N1383" s="22" t="s">
        <v>9337</v>
      </c>
      <c r="O1383" s="24">
        <f t="shared" si="87"/>
        <v>2015</v>
      </c>
      <c r="P1383" t="b">
        <v>0</v>
      </c>
      <c r="Q1383">
        <v>73</v>
      </c>
      <c r="R1383" t="b">
        <v>1</v>
      </c>
      <c r="S1383" t="s">
        <v>8276</v>
      </c>
      <c r="T1383" s="7">
        <f>F1383/Q1383</f>
        <v>73.356164383561648</v>
      </c>
      <c r="U1383" t="s">
        <v>8323</v>
      </c>
      <c r="V1383" t="s">
        <v>8324</v>
      </c>
    </row>
    <row r="1384" spans="1:22" ht="43.2">
      <c r="A1384" s="5">
        <f t="shared" si="84"/>
        <v>1.043625</v>
      </c>
      <c r="B1384">
        <v>1382</v>
      </c>
      <c r="C1384" s="3" t="s">
        <v>1383</v>
      </c>
      <c r="D1384" s="3" t="s">
        <v>5492</v>
      </c>
      <c r="E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 s="22">
        <f t="shared" si="85"/>
        <v>42733.006076388883</v>
      </c>
      <c r="L1384">
        <v>1365275536</v>
      </c>
      <c r="M1384" s="22">
        <f t="shared" si="86"/>
        <v>42703.006076388883</v>
      </c>
      <c r="N1384" s="22" t="s">
        <v>9313</v>
      </c>
      <c r="O1384" s="24">
        <f t="shared" si="87"/>
        <v>2016</v>
      </c>
      <c r="P1384" t="b">
        <v>0</v>
      </c>
      <c r="Q1384">
        <v>148</v>
      </c>
      <c r="R1384" t="b">
        <v>1</v>
      </c>
      <c r="S1384" t="s">
        <v>8276</v>
      </c>
      <c r="T1384" s="7">
        <f>F1384/Q1384</f>
        <v>56.412162162162161</v>
      </c>
      <c r="U1384" t="s">
        <v>8323</v>
      </c>
      <c r="V1384" t="s">
        <v>8324</v>
      </c>
    </row>
    <row r="1385" spans="1:22" ht="43.2">
      <c r="A1385" s="5">
        <f t="shared" si="84"/>
        <v>2.124090909090909</v>
      </c>
      <c r="B1385">
        <v>1383</v>
      </c>
      <c r="C1385" s="3" t="s">
        <v>1384</v>
      </c>
      <c r="D1385" s="3" t="s">
        <v>5493</v>
      </c>
      <c r="E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 s="22">
        <f t="shared" si="85"/>
        <v>41400.591851851852</v>
      </c>
      <c r="L1385">
        <v>1480729678</v>
      </c>
      <c r="M1385" s="22">
        <f t="shared" si="86"/>
        <v>41370.591851851852</v>
      </c>
      <c r="N1385" s="22" t="s">
        <v>9273</v>
      </c>
      <c r="O1385" s="24">
        <f t="shared" si="87"/>
        <v>2013</v>
      </c>
      <c r="P1385" t="b">
        <v>0</v>
      </c>
      <c r="Q1385">
        <v>93</v>
      </c>
      <c r="R1385" t="b">
        <v>1</v>
      </c>
      <c r="S1385" t="s">
        <v>8276</v>
      </c>
      <c r="T1385" s="7">
        <f>F1385/Q1385</f>
        <v>50.247311827956992</v>
      </c>
      <c r="U1385" t="s">
        <v>8323</v>
      </c>
      <c r="V1385" t="s">
        <v>8324</v>
      </c>
    </row>
    <row r="1386" spans="1:22" ht="43.2">
      <c r="A1386" s="5">
        <f t="shared" si="84"/>
        <v>1.2408571428571429</v>
      </c>
      <c r="B1386">
        <v>1384</v>
      </c>
      <c r="C1386" s="3" t="s">
        <v>1385</v>
      </c>
      <c r="D1386" s="3" t="s">
        <v>5494</v>
      </c>
      <c r="E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 s="22">
        <f t="shared" si="85"/>
        <v>42726.866643518515</v>
      </c>
      <c r="L1386">
        <v>1433525922</v>
      </c>
      <c r="M1386" s="22">
        <f t="shared" si="86"/>
        <v>42706.866643518515</v>
      </c>
      <c r="N1386" s="22" t="s">
        <v>9338</v>
      </c>
      <c r="O1386" s="24">
        <f t="shared" si="87"/>
        <v>2016</v>
      </c>
      <c r="P1386" t="b">
        <v>0</v>
      </c>
      <c r="Q1386">
        <v>63</v>
      </c>
      <c r="R1386" t="b">
        <v>1</v>
      </c>
      <c r="S1386" t="s">
        <v>8276</v>
      </c>
      <c r="T1386" s="7">
        <f>F1386/Q1386</f>
        <v>68.936507936507937</v>
      </c>
      <c r="U1386" t="s">
        <v>8323</v>
      </c>
      <c r="V1386" t="s">
        <v>8324</v>
      </c>
    </row>
    <row r="1387" spans="1:22" ht="43.2">
      <c r="A1387" s="5">
        <f t="shared" si="84"/>
        <v>1.10406125</v>
      </c>
      <c r="B1387">
        <v>1385</v>
      </c>
      <c r="C1387" s="3" t="s">
        <v>1386</v>
      </c>
      <c r="D1387" s="3" t="s">
        <v>5495</v>
      </c>
      <c r="E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 s="22">
        <f t="shared" si="85"/>
        <v>42190.526874999996</v>
      </c>
      <c r="L1387">
        <v>1457109121</v>
      </c>
      <c r="M1387" s="22">
        <f t="shared" si="86"/>
        <v>42160.526874999996</v>
      </c>
      <c r="N1387" s="22" t="s">
        <v>8527</v>
      </c>
      <c r="O1387" s="24">
        <f t="shared" si="87"/>
        <v>2015</v>
      </c>
      <c r="P1387" t="b">
        <v>0</v>
      </c>
      <c r="Q1387">
        <v>134</v>
      </c>
      <c r="R1387" t="b">
        <v>1</v>
      </c>
      <c r="S1387" t="s">
        <v>8276</v>
      </c>
      <c r="T1387" s="7">
        <f>F1387/Q1387</f>
        <v>65.914104477611943</v>
      </c>
      <c r="U1387" t="s">
        <v>8323</v>
      </c>
      <c r="V1387" t="s">
        <v>8324</v>
      </c>
    </row>
    <row r="1388" spans="1:22" ht="28.8">
      <c r="A1388" s="5">
        <f t="shared" si="84"/>
        <v>2.1875</v>
      </c>
      <c r="B1388">
        <v>1386</v>
      </c>
      <c r="C1388" s="3" t="s">
        <v>1387</v>
      </c>
      <c r="D1388" s="3" t="s">
        <v>5496</v>
      </c>
      <c r="E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 s="22">
        <f t="shared" si="85"/>
        <v>42489.299305555549</v>
      </c>
      <c r="L1388">
        <v>1435591889</v>
      </c>
      <c r="M1388" s="22">
        <f t="shared" si="86"/>
        <v>42433.480567129627</v>
      </c>
      <c r="N1388" s="22" t="s">
        <v>8838</v>
      </c>
      <c r="O1388" s="24">
        <f t="shared" si="87"/>
        <v>2016</v>
      </c>
      <c r="P1388" t="b">
        <v>0</v>
      </c>
      <c r="Q1388">
        <v>14</v>
      </c>
      <c r="R1388" t="b">
        <v>1</v>
      </c>
      <c r="S1388" t="s">
        <v>8276</v>
      </c>
      <c r="T1388" s="7">
        <f>F1388/Q1388</f>
        <v>62.5</v>
      </c>
      <c r="U1388" t="s">
        <v>8323</v>
      </c>
      <c r="V1388" t="s">
        <v>8324</v>
      </c>
    </row>
    <row r="1389" spans="1:22" ht="43.2">
      <c r="A1389" s="5">
        <f t="shared" si="84"/>
        <v>1.36625</v>
      </c>
      <c r="B1389">
        <v>1387</v>
      </c>
      <c r="C1389" s="3" t="s">
        <v>1388</v>
      </c>
      <c r="D1389" s="3" t="s">
        <v>5497</v>
      </c>
      <c r="E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 s="22">
        <f t="shared" si="85"/>
        <v>42214.438530092586</v>
      </c>
      <c r="L1389">
        <v>1430604395</v>
      </c>
      <c r="M1389" s="22">
        <f t="shared" si="86"/>
        <v>42184.438530092586</v>
      </c>
      <c r="N1389" s="22" t="s">
        <v>8663</v>
      </c>
      <c r="O1389" s="24">
        <f t="shared" si="87"/>
        <v>2015</v>
      </c>
      <c r="P1389" t="b">
        <v>0</v>
      </c>
      <c r="Q1389">
        <v>78</v>
      </c>
      <c r="R1389" t="b">
        <v>1</v>
      </c>
      <c r="S1389" t="s">
        <v>8276</v>
      </c>
      <c r="T1389" s="7">
        <f>F1389/Q1389</f>
        <v>70.064102564102569</v>
      </c>
      <c r="U1389" t="s">
        <v>8323</v>
      </c>
      <c r="V1389" t="s">
        <v>8324</v>
      </c>
    </row>
    <row r="1390" spans="1:22" ht="43.2">
      <c r="A1390" s="5">
        <f t="shared" si="84"/>
        <v>1.348074</v>
      </c>
      <c r="B1390">
        <v>1388</v>
      </c>
      <c r="C1390" s="3" t="s">
        <v>1389</v>
      </c>
      <c r="D1390" s="3" t="s">
        <v>5498</v>
      </c>
      <c r="E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 s="22">
        <f t="shared" si="85"/>
        <v>42157.979166666664</v>
      </c>
      <c r="L1390">
        <v>1474469117</v>
      </c>
      <c r="M1390" s="22">
        <f t="shared" si="86"/>
        <v>42126.712905092594</v>
      </c>
      <c r="N1390" s="22" t="s">
        <v>9158</v>
      </c>
      <c r="O1390" s="24">
        <f t="shared" si="87"/>
        <v>2015</v>
      </c>
      <c r="P1390" t="b">
        <v>0</v>
      </c>
      <c r="Q1390">
        <v>112</v>
      </c>
      <c r="R1390" t="b">
        <v>1</v>
      </c>
      <c r="S1390" t="s">
        <v>8276</v>
      </c>
      <c r="T1390" s="7">
        <f>F1390/Q1390</f>
        <v>60.181874999999998</v>
      </c>
      <c r="U1390" t="s">
        <v>8323</v>
      </c>
      <c r="V1390" t="s">
        <v>8324</v>
      </c>
    </row>
    <row r="1391" spans="1:22" ht="28.8">
      <c r="A1391" s="5">
        <f t="shared" si="84"/>
        <v>1.454</v>
      </c>
      <c r="B1391">
        <v>1389</v>
      </c>
      <c r="C1391" s="3" t="s">
        <v>1390</v>
      </c>
      <c r="D1391" s="3" t="s">
        <v>5499</v>
      </c>
      <c r="E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 s="22">
        <f t="shared" si="85"/>
        <v>42660.468055555553</v>
      </c>
      <c r="L1391">
        <v>1468495957</v>
      </c>
      <c r="M1391" s="22">
        <f t="shared" si="86"/>
        <v>42634.406446759262</v>
      </c>
      <c r="N1391" s="22" t="s">
        <v>8936</v>
      </c>
      <c r="O1391" s="24">
        <f t="shared" si="87"/>
        <v>2016</v>
      </c>
      <c r="P1391" t="b">
        <v>0</v>
      </c>
      <c r="Q1391">
        <v>34</v>
      </c>
      <c r="R1391" t="b">
        <v>1</v>
      </c>
      <c r="S1391" t="s">
        <v>8276</v>
      </c>
      <c r="T1391" s="7">
        <f>F1391/Q1391</f>
        <v>21.382352941176471</v>
      </c>
      <c r="U1391" t="s">
        <v>8323</v>
      </c>
      <c r="V1391" t="s">
        <v>8324</v>
      </c>
    </row>
    <row r="1392" spans="1:22" ht="43.2">
      <c r="A1392" s="5">
        <f t="shared" si="84"/>
        <v>1.0910714285714285</v>
      </c>
      <c r="B1392">
        <v>1390</v>
      </c>
      <c r="C1392" s="3" t="s">
        <v>1391</v>
      </c>
      <c r="D1392" s="3" t="s">
        <v>5500</v>
      </c>
      <c r="E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 s="22">
        <f t="shared" si="85"/>
        <v>42595.272650462961</v>
      </c>
      <c r="L1392">
        <v>1427224606</v>
      </c>
      <c r="M1392" s="22">
        <f t="shared" si="86"/>
        <v>42565.272650462961</v>
      </c>
      <c r="N1392" s="22" t="s">
        <v>9339</v>
      </c>
      <c r="O1392" s="24">
        <f t="shared" si="87"/>
        <v>2016</v>
      </c>
      <c r="P1392" t="b">
        <v>0</v>
      </c>
      <c r="Q1392">
        <v>19</v>
      </c>
      <c r="R1392" t="b">
        <v>1</v>
      </c>
      <c r="S1392" t="s">
        <v>8276</v>
      </c>
      <c r="T1392" s="7">
        <f>F1392/Q1392</f>
        <v>160.78947368421052</v>
      </c>
      <c r="U1392" t="s">
        <v>8323</v>
      </c>
      <c r="V1392" t="s">
        <v>8324</v>
      </c>
    </row>
    <row r="1393" spans="1:22" ht="43.2">
      <c r="A1393" s="5">
        <f t="shared" si="84"/>
        <v>1.1020000000000001</v>
      </c>
      <c r="B1393">
        <v>1391</v>
      </c>
      <c r="C1393" s="3" t="s">
        <v>1392</v>
      </c>
      <c r="D1393" s="3" t="s">
        <v>5501</v>
      </c>
      <c r="E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 s="22">
        <f t="shared" si="85"/>
        <v>42121.508333333331</v>
      </c>
      <c r="L1393">
        <v>1436369818</v>
      </c>
      <c r="M1393" s="22">
        <f t="shared" si="86"/>
        <v>42087.594976851855</v>
      </c>
      <c r="N1393" s="22" t="s">
        <v>8893</v>
      </c>
      <c r="O1393" s="24">
        <f t="shared" si="87"/>
        <v>2015</v>
      </c>
      <c r="P1393" t="b">
        <v>0</v>
      </c>
      <c r="Q1393">
        <v>13</v>
      </c>
      <c r="R1393" t="b">
        <v>1</v>
      </c>
      <c r="S1393" t="s">
        <v>8276</v>
      </c>
      <c r="T1393" s="7">
        <f>F1393/Q1393</f>
        <v>42.384615384615387</v>
      </c>
      <c r="U1393" t="s">
        <v>8323</v>
      </c>
      <c r="V1393" t="s">
        <v>8324</v>
      </c>
    </row>
    <row r="1394" spans="1:22" ht="43.2">
      <c r="A1394" s="5">
        <f t="shared" si="84"/>
        <v>1.1364000000000001</v>
      </c>
      <c r="B1394">
        <v>1392</v>
      </c>
      <c r="C1394" s="3" t="s">
        <v>1393</v>
      </c>
      <c r="D1394" s="3" t="s">
        <v>5502</v>
      </c>
      <c r="E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 s="22">
        <f t="shared" si="85"/>
        <v>42237.999305555553</v>
      </c>
      <c r="L1394">
        <v>1454298186</v>
      </c>
      <c r="M1394" s="22">
        <f t="shared" si="86"/>
        <v>42193.442337962959</v>
      </c>
      <c r="N1394" s="22" t="s">
        <v>9263</v>
      </c>
      <c r="O1394" s="24">
        <f t="shared" si="87"/>
        <v>2015</v>
      </c>
      <c r="P1394" t="b">
        <v>0</v>
      </c>
      <c r="Q1394">
        <v>104</v>
      </c>
      <c r="R1394" t="b">
        <v>1</v>
      </c>
      <c r="S1394" t="s">
        <v>8276</v>
      </c>
      <c r="T1394" s="7">
        <f>F1394/Q1394</f>
        <v>27.317307692307693</v>
      </c>
      <c r="U1394" t="s">
        <v>8323</v>
      </c>
      <c r="V1394" t="s">
        <v>8324</v>
      </c>
    </row>
    <row r="1395" spans="1:22">
      <c r="A1395" s="5">
        <f t="shared" si="84"/>
        <v>1.0235000000000001</v>
      </c>
      <c r="B1395">
        <v>1393</v>
      </c>
      <c r="C1395" s="3" t="s">
        <v>1394</v>
      </c>
      <c r="D1395" s="3" t="s">
        <v>5503</v>
      </c>
      <c r="E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 s="22">
        <f t="shared" si="85"/>
        <v>42431.946597222217</v>
      </c>
      <c r="L1395">
        <v>1467476523</v>
      </c>
      <c r="M1395" s="22">
        <f t="shared" si="86"/>
        <v>42400.946597222217</v>
      </c>
      <c r="N1395" s="22" t="s">
        <v>8743</v>
      </c>
      <c r="O1395" s="24">
        <f t="shared" si="87"/>
        <v>2016</v>
      </c>
      <c r="P1395" t="b">
        <v>0</v>
      </c>
      <c r="Q1395">
        <v>52</v>
      </c>
      <c r="R1395" t="b">
        <v>1</v>
      </c>
      <c r="S1395" t="s">
        <v>8276</v>
      </c>
      <c r="T1395" s="7">
        <f>F1395/Q1395</f>
        <v>196.82692307692307</v>
      </c>
      <c r="U1395" t="s">
        <v>8323</v>
      </c>
      <c r="V1395" t="s">
        <v>8324</v>
      </c>
    </row>
    <row r="1396" spans="1:22" ht="43.2">
      <c r="A1396" s="5">
        <f t="shared" si="84"/>
        <v>1.2213333333333334</v>
      </c>
      <c r="B1396">
        <v>1394</v>
      </c>
      <c r="C1396" s="3" t="s">
        <v>1395</v>
      </c>
      <c r="D1396" s="3" t="s">
        <v>5504</v>
      </c>
      <c r="E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 s="22">
        <f t="shared" si="85"/>
        <v>42583.473645833328</v>
      </c>
      <c r="L1396">
        <v>1484623726</v>
      </c>
      <c r="M1396" s="22">
        <f t="shared" si="86"/>
        <v>42553.473645833328</v>
      </c>
      <c r="N1396" s="22" t="s">
        <v>9340</v>
      </c>
      <c r="O1396" s="24">
        <f t="shared" si="87"/>
        <v>2016</v>
      </c>
      <c r="P1396" t="b">
        <v>0</v>
      </c>
      <c r="Q1396">
        <v>17</v>
      </c>
      <c r="R1396" t="b">
        <v>1</v>
      </c>
      <c r="S1396" t="s">
        <v>8276</v>
      </c>
      <c r="T1396" s="7">
        <f>F1396/Q1396</f>
        <v>53.882352941176471</v>
      </c>
      <c r="U1396" t="s">
        <v>8323</v>
      </c>
      <c r="V1396" t="s">
        <v>8324</v>
      </c>
    </row>
    <row r="1397" spans="1:22">
      <c r="A1397" s="5">
        <f t="shared" si="84"/>
        <v>1.1188571428571428</v>
      </c>
      <c r="B1397">
        <v>1395</v>
      </c>
      <c r="C1397" s="3" t="s">
        <v>1396</v>
      </c>
      <c r="D1397" s="3" t="s">
        <v>5505</v>
      </c>
      <c r="E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 s="22">
        <f t="shared" si="85"/>
        <v>42794.916666666664</v>
      </c>
      <c r="L1397">
        <v>1481838481</v>
      </c>
      <c r="M1397" s="22">
        <f t="shared" si="86"/>
        <v>42751.936643518515</v>
      </c>
      <c r="N1397" s="22" t="s">
        <v>9341</v>
      </c>
      <c r="O1397" s="24">
        <f t="shared" si="87"/>
        <v>2017</v>
      </c>
      <c r="P1397" t="b">
        <v>0</v>
      </c>
      <c r="Q1397">
        <v>82</v>
      </c>
      <c r="R1397" t="b">
        <v>1</v>
      </c>
      <c r="S1397" t="s">
        <v>8276</v>
      </c>
      <c r="T1397" s="7">
        <f>F1397/Q1397</f>
        <v>47.756097560975611</v>
      </c>
      <c r="U1397" t="s">
        <v>8323</v>
      </c>
      <c r="V1397" t="s">
        <v>8324</v>
      </c>
    </row>
    <row r="1398" spans="1:22" ht="43.2">
      <c r="A1398" s="5">
        <f t="shared" si="84"/>
        <v>1.073</v>
      </c>
      <c r="B1398">
        <v>1396</v>
      </c>
      <c r="C1398" s="3" t="s">
        <v>1397</v>
      </c>
      <c r="D1398" s="3" t="s">
        <v>5506</v>
      </c>
      <c r="E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 s="22">
        <f t="shared" si="85"/>
        <v>42749.700011574074</v>
      </c>
      <c r="L1398">
        <v>1421279882</v>
      </c>
      <c r="M1398" s="22">
        <f t="shared" si="86"/>
        <v>42719.700011574074</v>
      </c>
      <c r="N1398" s="22" t="s">
        <v>9334</v>
      </c>
      <c r="O1398" s="24">
        <f t="shared" si="87"/>
        <v>2016</v>
      </c>
      <c r="P1398" t="b">
        <v>0</v>
      </c>
      <c r="Q1398">
        <v>73</v>
      </c>
      <c r="R1398" t="b">
        <v>1</v>
      </c>
      <c r="S1398" t="s">
        <v>8276</v>
      </c>
      <c r="T1398" s="7">
        <f>F1398/Q1398</f>
        <v>88.191780821917803</v>
      </c>
      <c r="U1398" t="s">
        <v>8323</v>
      </c>
      <c r="V1398" t="s">
        <v>8324</v>
      </c>
    </row>
    <row r="1399" spans="1:22" ht="43.2">
      <c r="A1399" s="5">
        <f t="shared" si="84"/>
        <v>1.1385000000000001</v>
      </c>
      <c r="B1399">
        <v>1397</v>
      </c>
      <c r="C1399" s="3" t="s">
        <v>1398</v>
      </c>
      <c r="D1399" s="3" t="s">
        <v>5507</v>
      </c>
      <c r="E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 s="22">
        <f t="shared" si="85"/>
        <v>42048.790300925924</v>
      </c>
      <c r="L1399">
        <v>1475013710</v>
      </c>
      <c r="M1399" s="22">
        <f t="shared" si="86"/>
        <v>42018.790300925924</v>
      </c>
      <c r="N1399" s="22" t="s">
        <v>9342</v>
      </c>
      <c r="O1399" s="24">
        <f t="shared" si="87"/>
        <v>2015</v>
      </c>
      <c r="P1399" t="b">
        <v>0</v>
      </c>
      <c r="Q1399">
        <v>158</v>
      </c>
      <c r="R1399" t="b">
        <v>1</v>
      </c>
      <c r="S1399" t="s">
        <v>8276</v>
      </c>
      <c r="T1399" s="7">
        <f>F1399/Q1399</f>
        <v>72.056962025316452</v>
      </c>
      <c r="U1399" t="s">
        <v>8323</v>
      </c>
      <c r="V1399" t="s">
        <v>8324</v>
      </c>
    </row>
    <row r="1400" spans="1:22" ht="43.2">
      <c r="A1400" s="5">
        <f t="shared" si="84"/>
        <v>1.0968181818181819</v>
      </c>
      <c r="B1400">
        <v>1398</v>
      </c>
      <c r="C1400" s="3" t="s">
        <v>1399</v>
      </c>
      <c r="D1400" s="3" t="s">
        <v>5508</v>
      </c>
      <c r="E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 s="22">
        <f t="shared" si="85"/>
        <v>42670.679861111108</v>
      </c>
      <c r="L1400">
        <v>1465160334</v>
      </c>
      <c r="M1400" s="22">
        <f t="shared" si="86"/>
        <v>42640.709606481476</v>
      </c>
      <c r="N1400" s="22" t="s">
        <v>9343</v>
      </c>
      <c r="O1400" s="24">
        <f t="shared" si="87"/>
        <v>2016</v>
      </c>
      <c r="P1400" t="b">
        <v>0</v>
      </c>
      <c r="Q1400">
        <v>65</v>
      </c>
      <c r="R1400" t="b">
        <v>1</v>
      </c>
      <c r="S1400" t="s">
        <v>8276</v>
      </c>
      <c r="T1400" s="7">
        <f>F1400/Q1400</f>
        <v>74.246153846153845</v>
      </c>
      <c r="U1400" t="s">
        <v>8323</v>
      </c>
      <c r="V1400" t="s">
        <v>8324</v>
      </c>
    </row>
    <row r="1401" spans="1:22" ht="43.2">
      <c r="A1401" s="5">
        <f t="shared" si="84"/>
        <v>1.2614444444444444</v>
      </c>
      <c r="B1401">
        <v>1399</v>
      </c>
      <c r="C1401" s="3" t="s">
        <v>1400</v>
      </c>
      <c r="D1401" s="3" t="s">
        <v>5509</v>
      </c>
      <c r="E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 s="22">
        <f t="shared" si="85"/>
        <v>42556.665902777771</v>
      </c>
      <c r="L1401">
        <v>1410048373</v>
      </c>
      <c r="M1401" s="22">
        <f t="shared" si="86"/>
        <v>42526.665902777771</v>
      </c>
      <c r="N1401" s="22" t="s">
        <v>8747</v>
      </c>
      <c r="O1401" s="24">
        <f t="shared" si="87"/>
        <v>2016</v>
      </c>
      <c r="P1401" t="b">
        <v>0</v>
      </c>
      <c r="Q1401">
        <v>184</v>
      </c>
      <c r="R1401" t="b">
        <v>1</v>
      </c>
      <c r="S1401" t="s">
        <v>8276</v>
      </c>
      <c r="T1401" s="7">
        <f>F1401/Q1401</f>
        <v>61.701086956521742</v>
      </c>
      <c r="U1401" t="s">
        <v>8323</v>
      </c>
      <c r="V1401" t="s">
        <v>8324</v>
      </c>
    </row>
    <row r="1402" spans="1:22" ht="43.2">
      <c r="A1402" s="5">
        <f t="shared" si="84"/>
        <v>1.6742857142857144</v>
      </c>
      <c r="B1402">
        <v>1400</v>
      </c>
      <c r="C1402" s="3" t="s">
        <v>1401</v>
      </c>
      <c r="D1402" s="3" t="s">
        <v>5510</v>
      </c>
      <c r="E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 s="22">
        <f t="shared" si="85"/>
        <v>41918.795983796292</v>
      </c>
      <c r="L1402">
        <v>1462695073</v>
      </c>
      <c r="M1402" s="22">
        <f t="shared" si="86"/>
        <v>41888.795983796292</v>
      </c>
      <c r="N1402" s="22" t="s">
        <v>9344</v>
      </c>
      <c r="O1402" s="24">
        <f t="shared" si="87"/>
        <v>2014</v>
      </c>
      <c r="P1402" t="b">
        <v>0</v>
      </c>
      <c r="Q1402">
        <v>34</v>
      </c>
      <c r="R1402" t="b">
        <v>1</v>
      </c>
      <c r="S1402" t="s">
        <v>8276</v>
      </c>
      <c r="T1402" s="7">
        <f>F1402/Q1402</f>
        <v>17.235294117647058</v>
      </c>
      <c r="U1402" t="s">
        <v>8323</v>
      </c>
      <c r="V1402" t="s">
        <v>8324</v>
      </c>
    </row>
    <row r="1403" spans="1:22" ht="57.6">
      <c r="A1403" s="5">
        <f t="shared" si="84"/>
        <v>4.9652000000000003</v>
      </c>
      <c r="B1403">
        <v>1401</v>
      </c>
      <c r="C1403" s="3" t="s">
        <v>1402</v>
      </c>
      <c r="D1403" s="3" t="s">
        <v>5511</v>
      </c>
      <c r="E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 s="22">
        <f t="shared" si="85"/>
        <v>42533.020833333336</v>
      </c>
      <c r="L1403">
        <v>1367798074</v>
      </c>
      <c r="M1403" s="22">
        <f t="shared" si="86"/>
        <v>42498.132789351854</v>
      </c>
      <c r="N1403" s="22" t="s">
        <v>9345</v>
      </c>
      <c r="O1403" s="24">
        <f t="shared" si="87"/>
        <v>2016</v>
      </c>
      <c r="P1403" t="b">
        <v>0</v>
      </c>
      <c r="Q1403">
        <v>240</v>
      </c>
      <c r="R1403" t="b">
        <v>1</v>
      </c>
      <c r="S1403" t="s">
        <v>8276</v>
      </c>
      <c r="T1403" s="7">
        <f>F1403/Q1403</f>
        <v>51.720833333333331</v>
      </c>
      <c r="U1403" t="s">
        <v>8323</v>
      </c>
      <c r="V1403" t="s">
        <v>8324</v>
      </c>
    </row>
    <row r="1404" spans="1:22" ht="43.2">
      <c r="A1404" s="5">
        <f t="shared" si="84"/>
        <v>1.0915999999999999</v>
      </c>
      <c r="B1404">
        <v>1402</v>
      </c>
      <c r="C1404" s="3" t="s">
        <v>1403</v>
      </c>
      <c r="D1404" s="3" t="s">
        <v>5512</v>
      </c>
      <c r="E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 s="22">
        <f t="shared" si="85"/>
        <v>41420.787893518514</v>
      </c>
      <c r="L1404">
        <v>1425259011</v>
      </c>
      <c r="M1404" s="22">
        <f t="shared" si="86"/>
        <v>41399.787893518514</v>
      </c>
      <c r="N1404" s="22" t="s">
        <v>9346</v>
      </c>
      <c r="O1404" s="24">
        <f t="shared" si="87"/>
        <v>2013</v>
      </c>
      <c r="P1404" t="b">
        <v>0</v>
      </c>
      <c r="Q1404">
        <v>113</v>
      </c>
      <c r="R1404" t="b">
        <v>1</v>
      </c>
      <c r="S1404" t="s">
        <v>8276</v>
      </c>
      <c r="T1404" s="7">
        <f>F1404/Q1404</f>
        <v>24.150442477876105</v>
      </c>
      <c r="U1404" t="s">
        <v>8323</v>
      </c>
      <c r="V1404" t="s">
        <v>8324</v>
      </c>
    </row>
    <row r="1405" spans="1:22" ht="43.2">
      <c r="A1405" s="5">
        <f t="shared" si="84"/>
        <v>1.0257499999999999</v>
      </c>
      <c r="B1405">
        <v>1403</v>
      </c>
      <c r="C1405" s="3" t="s">
        <v>1404</v>
      </c>
      <c r="D1405" s="3" t="s">
        <v>5513</v>
      </c>
      <c r="E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 s="22">
        <f t="shared" si="85"/>
        <v>42124.803368055553</v>
      </c>
      <c r="L1405">
        <v>1372210235</v>
      </c>
      <c r="M1405" s="22">
        <f t="shared" si="86"/>
        <v>42064.845034722217</v>
      </c>
      <c r="N1405" s="22" t="s">
        <v>9302</v>
      </c>
      <c r="O1405" s="24">
        <f t="shared" si="87"/>
        <v>2015</v>
      </c>
      <c r="P1405" t="b">
        <v>0</v>
      </c>
      <c r="Q1405">
        <v>66</v>
      </c>
      <c r="R1405" t="b">
        <v>1</v>
      </c>
      <c r="S1405" t="s">
        <v>8276</v>
      </c>
      <c r="T1405" s="7">
        <f>F1405/Q1405</f>
        <v>62.166666666666664</v>
      </c>
      <c r="U1405" t="s">
        <v>8323</v>
      </c>
      <c r="V1405" t="s">
        <v>8324</v>
      </c>
    </row>
    <row r="1406" spans="1:22" ht="43.2">
      <c r="A1406" s="5">
        <f t="shared" si="84"/>
        <v>1.6620689655172414E-2</v>
      </c>
      <c r="B1406">
        <v>1404</v>
      </c>
      <c r="C1406" s="3" t="s">
        <v>1405</v>
      </c>
      <c r="D1406" s="3" t="s">
        <v>5514</v>
      </c>
      <c r="E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 s="22">
        <f t="shared" si="85"/>
        <v>41480.854571759257</v>
      </c>
      <c r="L1406">
        <v>1422447285</v>
      </c>
      <c r="M1406" s="22">
        <f t="shared" si="86"/>
        <v>41450.854571759257</v>
      </c>
      <c r="N1406" s="22" t="s">
        <v>9347</v>
      </c>
      <c r="O1406" s="24">
        <f t="shared" si="87"/>
        <v>2013</v>
      </c>
      <c r="P1406" t="b">
        <v>1</v>
      </c>
      <c r="Q1406">
        <v>5</v>
      </c>
      <c r="R1406" t="b">
        <v>0</v>
      </c>
      <c r="S1406" t="s">
        <v>8287</v>
      </c>
      <c r="T1406" s="7">
        <f>F1406/Q1406</f>
        <v>48.2</v>
      </c>
      <c r="U1406" t="s">
        <v>8320</v>
      </c>
      <c r="V1406" t="s">
        <v>8339</v>
      </c>
    </row>
    <row r="1407" spans="1:22" ht="28.8">
      <c r="A1407" s="5">
        <f t="shared" si="84"/>
        <v>4.1999999999999997E-3</v>
      </c>
      <c r="B1407">
        <v>1405</v>
      </c>
      <c r="C1407" s="3" t="s">
        <v>1406</v>
      </c>
      <c r="D1407" s="3" t="s">
        <v>5515</v>
      </c>
      <c r="E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 s="22">
        <f t="shared" si="85"/>
        <v>42057.30190972222</v>
      </c>
      <c r="L1407">
        <v>1414599601</v>
      </c>
      <c r="M1407" s="22">
        <f t="shared" si="86"/>
        <v>42032.30190972222</v>
      </c>
      <c r="N1407" s="22" t="s">
        <v>8405</v>
      </c>
      <c r="O1407" s="24">
        <f t="shared" si="87"/>
        <v>2015</v>
      </c>
      <c r="P1407" t="b">
        <v>1</v>
      </c>
      <c r="Q1407">
        <v>17</v>
      </c>
      <c r="R1407" t="b">
        <v>0</v>
      </c>
      <c r="S1407" t="s">
        <v>8287</v>
      </c>
      <c r="T1407" s="7">
        <f>F1407/Q1407</f>
        <v>6.1764705882352944</v>
      </c>
      <c r="U1407" t="s">
        <v>8320</v>
      </c>
      <c r="V1407" t="s">
        <v>8339</v>
      </c>
    </row>
    <row r="1408" spans="1:22">
      <c r="A1408" s="5">
        <f t="shared" si="84"/>
        <v>1.25E-3</v>
      </c>
      <c r="B1408">
        <v>1406</v>
      </c>
      <c r="C1408" s="3" t="s">
        <v>1407</v>
      </c>
      <c r="D1408" s="3" t="s">
        <v>5516</v>
      </c>
      <c r="E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 s="22">
        <f t="shared" si="85"/>
        <v>41971.51390046296</v>
      </c>
      <c r="L1408">
        <v>1445336607</v>
      </c>
      <c r="M1408" s="22">
        <f t="shared" si="86"/>
        <v>41941.472233796296</v>
      </c>
      <c r="N1408" s="22" t="s">
        <v>9348</v>
      </c>
      <c r="O1408" s="24">
        <f t="shared" si="87"/>
        <v>2014</v>
      </c>
      <c r="P1408" t="b">
        <v>0</v>
      </c>
      <c r="Q1408">
        <v>3</v>
      </c>
      <c r="R1408" t="b">
        <v>0</v>
      </c>
      <c r="S1408" t="s">
        <v>8287</v>
      </c>
      <c r="T1408" s="7">
        <f>F1408/Q1408</f>
        <v>5</v>
      </c>
      <c r="U1408" t="s">
        <v>8320</v>
      </c>
      <c r="V1408" t="s">
        <v>8339</v>
      </c>
    </row>
    <row r="1409" spans="1:22" ht="43.2">
      <c r="A1409" s="5">
        <f t="shared" si="84"/>
        <v>5.0000000000000001E-3</v>
      </c>
      <c r="B1409">
        <v>1407</v>
      </c>
      <c r="C1409" s="3" t="s">
        <v>1408</v>
      </c>
      <c r="D1409" s="3" t="s">
        <v>5517</v>
      </c>
      <c r="E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 s="22">
        <f t="shared" si="85"/>
        <v>42350.208333333336</v>
      </c>
      <c r="L1409">
        <v>1405687978</v>
      </c>
      <c r="M1409" s="22">
        <f t="shared" si="86"/>
        <v>42297.224618055552</v>
      </c>
      <c r="N1409" s="22" t="s">
        <v>8687</v>
      </c>
      <c r="O1409" s="24">
        <f t="shared" si="87"/>
        <v>2015</v>
      </c>
      <c r="P1409" t="b">
        <v>0</v>
      </c>
      <c r="Q1409">
        <v>2</v>
      </c>
      <c r="R1409" t="b">
        <v>0</v>
      </c>
      <c r="S1409" t="s">
        <v>8287</v>
      </c>
      <c r="T1409" s="7">
        <f>F1409/Q1409</f>
        <v>7.5</v>
      </c>
      <c r="U1409" t="s">
        <v>8320</v>
      </c>
      <c r="V1409" t="s">
        <v>8339</v>
      </c>
    </row>
    <row r="1410" spans="1:22" ht="43.2">
      <c r="A1410" s="5">
        <f t="shared" si="84"/>
        <v>7.1999999999999995E-2</v>
      </c>
      <c r="B1410">
        <v>1408</v>
      </c>
      <c r="C1410" s="3" t="s">
        <v>1409</v>
      </c>
      <c r="D1410" s="3" t="s">
        <v>5518</v>
      </c>
      <c r="E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 s="22">
        <f t="shared" si="85"/>
        <v>41863.32844907407</v>
      </c>
      <c r="L1410">
        <v>1444856156</v>
      </c>
      <c r="M1410" s="22">
        <f t="shared" si="86"/>
        <v>41838.32844907407</v>
      </c>
      <c r="N1410" s="22" t="s">
        <v>8926</v>
      </c>
      <c r="O1410" s="24">
        <f t="shared" si="87"/>
        <v>2014</v>
      </c>
      <c r="P1410" t="b">
        <v>0</v>
      </c>
      <c r="Q1410">
        <v>6</v>
      </c>
      <c r="R1410" t="b">
        <v>0</v>
      </c>
      <c r="S1410" t="s">
        <v>8287</v>
      </c>
      <c r="T1410" s="7">
        <f>F1410/Q1410</f>
        <v>12</v>
      </c>
      <c r="U1410" t="s">
        <v>8320</v>
      </c>
      <c r="V1410" t="s">
        <v>8339</v>
      </c>
    </row>
    <row r="1411" spans="1:22" ht="43.2">
      <c r="A1411" s="5">
        <f t="shared" ref="A1411:A1474" si="88">F1411/E1411</f>
        <v>0</v>
      </c>
      <c r="B1411">
        <v>1409</v>
      </c>
      <c r="C1411" s="3" t="s">
        <v>1410</v>
      </c>
      <c r="D1411" s="3" t="s">
        <v>5519</v>
      </c>
      <c r="E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 s="22">
        <f t="shared" ref="K1411:K1474" si="89">(J1410/86400)+25569+(-5/24)</f>
        <v>42321.705509259256</v>
      </c>
      <c r="L1411">
        <v>1414897935</v>
      </c>
      <c r="M1411" s="22">
        <f t="shared" ref="M1411:M1474" si="90">(L1410/86400)+25569+(-5/24)</f>
        <v>42291.663842592585</v>
      </c>
      <c r="N1411" s="22" t="s">
        <v>8452</v>
      </c>
      <c r="O1411" s="24">
        <f t="shared" si="87"/>
        <v>2015</v>
      </c>
      <c r="P1411" t="b">
        <v>0</v>
      </c>
      <c r="Q1411">
        <v>0</v>
      </c>
      <c r="R1411" t="b">
        <v>0</v>
      </c>
      <c r="S1411" t="s">
        <v>8287</v>
      </c>
      <c r="T1411" s="7" t="e">
        <f>F1411/Q1411</f>
        <v>#DIV/0!</v>
      </c>
      <c r="U1411" t="s">
        <v>8320</v>
      </c>
      <c r="V1411" t="s">
        <v>8339</v>
      </c>
    </row>
    <row r="1412" spans="1:22" ht="43.2">
      <c r="A1412" s="5">
        <f t="shared" si="88"/>
        <v>1.6666666666666666E-4</v>
      </c>
      <c r="B1412">
        <v>1410</v>
      </c>
      <c r="C1412" s="3" t="s">
        <v>1411</v>
      </c>
      <c r="D1412" s="3" t="s">
        <v>5520</v>
      </c>
      <c r="E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 s="22">
        <f t="shared" si="89"/>
        <v>42004.966840277775</v>
      </c>
      <c r="L1412">
        <v>1461051520</v>
      </c>
      <c r="M1412" s="22">
        <f t="shared" si="90"/>
        <v>41944.925173611111</v>
      </c>
      <c r="N1412" s="22" t="s">
        <v>8801</v>
      </c>
      <c r="O1412" s="24">
        <f t="shared" ref="O1412:O1475" si="91">YEAR(N1412)</f>
        <v>2014</v>
      </c>
      <c r="P1412" t="b">
        <v>0</v>
      </c>
      <c r="Q1412">
        <v>1</v>
      </c>
      <c r="R1412" t="b">
        <v>0</v>
      </c>
      <c r="S1412" t="s">
        <v>8287</v>
      </c>
      <c r="T1412" s="7">
        <f>F1412/Q1412</f>
        <v>1</v>
      </c>
      <c r="U1412" t="s">
        <v>8320</v>
      </c>
      <c r="V1412" t="s">
        <v>8339</v>
      </c>
    </row>
    <row r="1413" spans="1:22" ht="57.6">
      <c r="A1413" s="5">
        <f t="shared" si="88"/>
        <v>2.3333333333333335E-3</v>
      </c>
      <c r="B1413">
        <v>1411</v>
      </c>
      <c r="C1413" s="3" t="s">
        <v>1412</v>
      </c>
      <c r="D1413" s="3" t="s">
        <v>5521</v>
      </c>
      <c r="E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 s="22">
        <f t="shared" si="89"/>
        <v>42524.110185185178</v>
      </c>
      <c r="L1413">
        <v>1420766700</v>
      </c>
      <c r="M1413" s="22">
        <f t="shared" si="90"/>
        <v>42479.110185185178</v>
      </c>
      <c r="N1413" s="22" t="s">
        <v>8601</v>
      </c>
      <c r="O1413" s="24">
        <f t="shared" si="91"/>
        <v>2016</v>
      </c>
      <c r="P1413" t="b">
        <v>0</v>
      </c>
      <c r="Q1413">
        <v>3</v>
      </c>
      <c r="R1413" t="b">
        <v>0</v>
      </c>
      <c r="S1413" t="s">
        <v>8287</v>
      </c>
      <c r="T1413" s="7">
        <f>F1413/Q1413</f>
        <v>2.3333333333333335</v>
      </c>
      <c r="U1413" t="s">
        <v>8320</v>
      </c>
      <c r="V1413" t="s">
        <v>8339</v>
      </c>
    </row>
    <row r="1414" spans="1:22" ht="28.8">
      <c r="A1414" s="5">
        <f t="shared" si="88"/>
        <v>4.5714285714285714E-2</v>
      </c>
      <c r="B1414">
        <v>1412</v>
      </c>
      <c r="C1414" s="3" t="s">
        <v>1413</v>
      </c>
      <c r="D1414" s="3" t="s">
        <v>5522</v>
      </c>
      <c r="E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 s="22">
        <f t="shared" si="89"/>
        <v>42040.850694444445</v>
      </c>
      <c r="L1414">
        <v>1415064699</v>
      </c>
      <c r="M1414" s="22">
        <f t="shared" si="90"/>
        <v>42012.850694444445</v>
      </c>
      <c r="N1414" s="22" t="s">
        <v>8931</v>
      </c>
      <c r="O1414" s="24">
        <f t="shared" si="91"/>
        <v>2015</v>
      </c>
      <c r="P1414" t="b">
        <v>0</v>
      </c>
      <c r="Q1414">
        <v>13</v>
      </c>
      <c r="R1414" t="b">
        <v>0</v>
      </c>
      <c r="S1414" t="s">
        <v>8287</v>
      </c>
      <c r="T1414" s="7">
        <f>F1414/Q1414</f>
        <v>24.615384615384617</v>
      </c>
      <c r="U1414" t="s">
        <v>8320</v>
      </c>
      <c r="V1414" t="s">
        <v>8339</v>
      </c>
    </row>
    <row r="1415" spans="1:22" ht="57.6">
      <c r="A1415" s="5">
        <f t="shared" si="88"/>
        <v>0.05</v>
      </c>
      <c r="B1415">
        <v>1413</v>
      </c>
      <c r="C1415" s="3" t="s">
        <v>1414</v>
      </c>
      <c r="D1415" s="3" t="s">
        <v>5523</v>
      </c>
      <c r="E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 s="22">
        <f t="shared" si="89"/>
        <v>41976.855312499996</v>
      </c>
      <c r="L1415">
        <v>1450780170</v>
      </c>
      <c r="M1415" s="22">
        <f t="shared" si="90"/>
        <v>41946.855312499996</v>
      </c>
      <c r="N1415" s="22" t="s">
        <v>8873</v>
      </c>
      <c r="O1415" s="24">
        <f t="shared" si="91"/>
        <v>2014</v>
      </c>
      <c r="P1415" t="b">
        <v>0</v>
      </c>
      <c r="Q1415">
        <v>1</v>
      </c>
      <c r="R1415" t="b">
        <v>0</v>
      </c>
      <c r="S1415" t="s">
        <v>8287</v>
      </c>
      <c r="T1415" s="7">
        <f>F1415/Q1415</f>
        <v>100</v>
      </c>
      <c r="U1415" t="s">
        <v>8320</v>
      </c>
      <c r="V1415" t="s">
        <v>8339</v>
      </c>
    </row>
    <row r="1416" spans="1:22" ht="43.2">
      <c r="A1416" s="5">
        <f t="shared" si="88"/>
        <v>2E-3</v>
      </c>
      <c r="B1416">
        <v>1414</v>
      </c>
      <c r="C1416" s="3" t="s">
        <v>1415</v>
      </c>
      <c r="D1416" s="3" t="s">
        <v>5524</v>
      </c>
      <c r="E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 s="22">
        <f t="shared" si="89"/>
        <v>42420.228819444441</v>
      </c>
      <c r="L1416">
        <v>1480831467</v>
      </c>
      <c r="M1416" s="22">
        <f t="shared" si="90"/>
        <v>42360.228819444441</v>
      </c>
      <c r="N1416" s="22" t="s">
        <v>8440</v>
      </c>
      <c r="O1416" s="24">
        <f t="shared" si="91"/>
        <v>2015</v>
      </c>
      <c r="P1416" t="b">
        <v>0</v>
      </c>
      <c r="Q1416">
        <v>1</v>
      </c>
      <c r="R1416" t="b">
        <v>0</v>
      </c>
      <c r="S1416" t="s">
        <v>8287</v>
      </c>
      <c r="T1416" s="7">
        <f>F1416/Q1416</f>
        <v>1</v>
      </c>
      <c r="U1416" t="s">
        <v>8320</v>
      </c>
      <c r="V1416" t="s">
        <v>8339</v>
      </c>
    </row>
    <row r="1417" spans="1:22" ht="43.2">
      <c r="A1417" s="5">
        <f t="shared" si="88"/>
        <v>0.18181818181818182</v>
      </c>
      <c r="B1417">
        <v>1415</v>
      </c>
      <c r="C1417" s="3" t="s">
        <v>1416</v>
      </c>
      <c r="D1417" s="3" t="s">
        <v>5525</v>
      </c>
      <c r="E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 s="22">
        <f t="shared" si="89"/>
        <v>42738.044756944444</v>
      </c>
      <c r="L1417">
        <v>1436285591</v>
      </c>
      <c r="M1417" s="22">
        <f t="shared" si="90"/>
        <v>42708.044756944444</v>
      </c>
      <c r="N1417" s="22" t="s">
        <v>9301</v>
      </c>
      <c r="O1417" s="24">
        <f t="shared" si="91"/>
        <v>2016</v>
      </c>
      <c r="P1417" t="b">
        <v>0</v>
      </c>
      <c r="Q1417">
        <v>9</v>
      </c>
      <c r="R1417" t="b">
        <v>0</v>
      </c>
      <c r="S1417" t="s">
        <v>8287</v>
      </c>
      <c r="T1417" s="7">
        <f>F1417/Q1417</f>
        <v>88.888888888888886</v>
      </c>
      <c r="U1417" t="s">
        <v>8320</v>
      </c>
      <c r="V1417" t="s">
        <v>8339</v>
      </c>
    </row>
    <row r="1418" spans="1:22" ht="43.2">
      <c r="A1418" s="5">
        <f t="shared" si="88"/>
        <v>0</v>
      </c>
      <c r="B1418">
        <v>1416</v>
      </c>
      <c r="C1418" s="3" t="s">
        <v>1417</v>
      </c>
      <c r="D1418" s="3" t="s">
        <v>5526</v>
      </c>
      <c r="E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 s="22">
        <f t="shared" si="89"/>
        <v>42232.467488425922</v>
      </c>
      <c r="L1418">
        <v>1445552019</v>
      </c>
      <c r="M1418" s="22">
        <f t="shared" si="90"/>
        <v>42192.467488425922</v>
      </c>
      <c r="N1418" s="22" t="s">
        <v>8827</v>
      </c>
      <c r="O1418" s="24">
        <f t="shared" si="91"/>
        <v>2015</v>
      </c>
      <c r="P1418" t="b">
        <v>0</v>
      </c>
      <c r="Q1418">
        <v>0</v>
      </c>
      <c r="R1418" t="b">
        <v>0</v>
      </c>
      <c r="S1418" t="s">
        <v>8287</v>
      </c>
      <c r="T1418" s="7" t="e">
        <f>F1418/Q1418</f>
        <v>#DIV/0!</v>
      </c>
      <c r="U1418" t="s">
        <v>8320</v>
      </c>
      <c r="V1418" t="s">
        <v>8339</v>
      </c>
    </row>
    <row r="1419" spans="1:22" ht="43.2">
      <c r="A1419" s="5">
        <f t="shared" si="88"/>
        <v>1.2222222222222223E-2</v>
      </c>
      <c r="B1419">
        <v>1417</v>
      </c>
      <c r="C1419" s="3" t="s">
        <v>1418</v>
      </c>
      <c r="D1419" s="3" t="s">
        <v>5527</v>
      </c>
      <c r="E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 s="22">
        <f t="shared" si="89"/>
        <v>42329.759479166663</v>
      </c>
      <c r="L1419">
        <v>1439696174</v>
      </c>
      <c r="M1419" s="22">
        <f t="shared" si="90"/>
        <v>42299.717812499999</v>
      </c>
      <c r="N1419" s="22" t="s">
        <v>9349</v>
      </c>
      <c r="O1419" s="24">
        <f t="shared" si="91"/>
        <v>2015</v>
      </c>
      <c r="P1419" t="b">
        <v>0</v>
      </c>
      <c r="Q1419">
        <v>2</v>
      </c>
      <c r="R1419" t="b">
        <v>0</v>
      </c>
      <c r="S1419" t="s">
        <v>8287</v>
      </c>
      <c r="T1419" s="7">
        <f>F1419/Q1419</f>
        <v>27.5</v>
      </c>
      <c r="U1419" t="s">
        <v>8320</v>
      </c>
      <c r="V1419" t="s">
        <v>8339</v>
      </c>
    </row>
    <row r="1420" spans="1:22" ht="57.6">
      <c r="A1420" s="5">
        <f t="shared" si="88"/>
        <v>2E-3</v>
      </c>
      <c r="B1420">
        <v>1418</v>
      </c>
      <c r="C1420" s="3" t="s">
        <v>1419</v>
      </c>
      <c r="D1420" s="3" t="s">
        <v>5528</v>
      </c>
      <c r="E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 s="22">
        <f t="shared" si="89"/>
        <v>42262.257638888885</v>
      </c>
      <c r="L1420">
        <v>1453805834</v>
      </c>
      <c r="M1420" s="22">
        <f t="shared" si="90"/>
        <v>42231.941828703704</v>
      </c>
      <c r="N1420" s="22" t="s">
        <v>9174</v>
      </c>
      <c r="O1420" s="24">
        <f t="shared" si="91"/>
        <v>2015</v>
      </c>
      <c r="P1420" t="b">
        <v>0</v>
      </c>
      <c r="Q1420">
        <v>1</v>
      </c>
      <c r="R1420" t="b">
        <v>0</v>
      </c>
      <c r="S1420" t="s">
        <v>8287</v>
      </c>
      <c r="T1420" s="7">
        <f>F1420/Q1420</f>
        <v>6</v>
      </c>
      <c r="U1420" t="s">
        <v>8320</v>
      </c>
      <c r="V1420" t="s">
        <v>8339</v>
      </c>
    </row>
    <row r="1421" spans="1:22" ht="57.6">
      <c r="A1421" s="5">
        <f t="shared" si="88"/>
        <v>7.0634920634920634E-2</v>
      </c>
      <c r="B1421">
        <v>1419</v>
      </c>
      <c r="C1421" s="3" t="s">
        <v>1420</v>
      </c>
      <c r="D1421" s="3" t="s">
        <v>5529</v>
      </c>
      <c r="E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 s="22">
        <f t="shared" si="89"/>
        <v>42425.248078703698</v>
      </c>
      <c r="L1421">
        <v>1473418619</v>
      </c>
      <c r="M1421" s="22">
        <f t="shared" si="90"/>
        <v>42395.248078703698</v>
      </c>
      <c r="N1421" s="22" t="s">
        <v>9137</v>
      </c>
      <c r="O1421" s="24">
        <f t="shared" si="91"/>
        <v>2016</v>
      </c>
      <c r="P1421" t="b">
        <v>0</v>
      </c>
      <c r="Q1421">
        <v>10</v>
      </c>
      <c r="R1421" t="b">
        <v>0</v>
      </c>
      <c r="S1421" t="s">
        <v>8287</v>
      </c>
      <c r="T1421" s="7">
        <f>F1421/Q1421</f>
        <v>44.5</v>
      </c>
      <c r="U1421" t="s">
        <v>8320</v>
      </c>
      <c r="V1421" t="s">
        <v>8339</v>
      </c>
    </row>
    <row r="1422" spans="1:22" ht="28.8">
      <c r="A1422" s="5">
        <f t="shared" si="88"/>
        <v>2.7272727272727271E-2</v>
      </c>
      <c r="B1422">
        <v>1420</v>
      </c>
      <c r="C1422" s="3" t="s">
        <v>1421</v>
      </c>
      <c r="D1422" s="3" t="s">
        <v>5530</v>
      </c>
      <c r="E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 s="22">
        <f t="shared" si="89"/>
        <v>42652.24790509259</v>
      </c>
      <c r="L1422">
        <v>1464969686</v>
      </c>
      <c r="M1422" s="22">
        <f t="shared" si="90"/>
        <v>42622.24790509259</v>
      </c>
      <c r="N1422" s="22" t="s">
        <v>9350</v>
      </c>
      <c r="O1422" s="24">
        <f t="shared" si="91"/>
        <v>2016</v>
      </c>
      <c r="P1422" t="b">
        <v>0</v>
      </c>
      <c r="Q1422">
        <v>3</v>
      </c>
      <c r="R1422" t="b">
        <v>0</v>
      </c>
      <c r="S1422" t="s">
        <v>8287</v>
      </c>
      <c r="T1422" s="7">
        <f>F1422/Q1422</f>
        <v>1</v>
      </c>
      <c r="U1422" t="s">
        <v>8320</v>
      </c>
      <c r="V1422" t="s">
        <v>8339</v>
      </c>
    </row>
    <row r="1423" spans="1:22" ht="57.6">
      <c r="A1423" s="5">
        <f t="shared" si="88"/>
        <v>1E-3</v>
      </c>
      <c r="B1423">
        <v>1421</v>
      </c>
      <c r="C1423" s="3" t="s">
        <v>1422</v>
      </c>
      <c r="D1423" s="3" t="s">
        <v>5531</v>
      </c>
      <c r="E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 s="22">
        <f t="shared" si="89"/>
        <v>42549.459328703706</v>
      </c>
      <c r="L1423">
        <v>1420840709</v>
      </c>
      <c r="M1423" s="22">
        <f t="shared" si="90"/>
        <v>42524.459328703706</v>
      </c>
      <c r="N1423" s="22" t="s">
        <v>9351</v>
      </c>
      <c r="O1423" s="24">
        <f t="shared" si="91"/>
        <v>2016</v>
      </c>
      <c r="P1423" t="b">
        <v>0</v>
      </c>
      <c r="Q1423">
        <v>2</v>
      </c>
      <c r="R1423" t="b">
        <v>0</v>
      </c>
      <c r="S1423" t="s">
        <v>8287</v>
      </c>
      <c r="T1423" s="7">
        <f>F1423/Q1423</f>
        <v>100</v>
      </c>
      <c r="U1423" t="s">
        <v>8320</v>
      </c>
      <c r="V1423" t="s">
        <v>8339</v>
      </c>
    </row>
    <row r="1424" spans="1:22" ht="43.2">
      <c r="A1424" s="5">
        <f t="shared" si="88"/>
        <v>1.0399999999999999E-3</v>
      </c>
      <c r="B1424">
        <v>1422</v>
      </c>
      <c r="C1424" s="3" t="s">
        <v>1423</v>
      </c>
      <c r="D1424" s="3" t="s">
        <v>5532</v>
      </c>
      <c r="E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 s="22">
        <f t="shared" si="89"/>
        <v>42043.707280092589</v>
      </c>
      <c r="L1424">
        <v>1471844704</v>
      </c>
      <c r="M1424" s="22">
        <f t="shared" si="90"/>
        <v>42013.707280092589</v>
      </c>
      <c r="N1424" s="22" t="s">
        <v>9352</v>
      </c>
      <c r="O1424" s="24">
        <f t="shared" si="91"/>
        <v>2015</v>
      </c>
      <c r="P1424" t="b">
        <v>0</v>
      </c>
      <c r="Q1424">
        <v>2</v>
      </c>
      <c r="R1424" t="b">
        <v>0</v>
      </c>
      <c r="S1424" t="s">
        <v>8287</v>
      </c>
      <c r="T1424" s="7">
        <f>F1424/Q1424</f>
        <v>13</v>
      </c>
      <c r="U1424" t="s">
        <v>8320</v>
      </c>
      <c r="V1424" t="s">
        <v>8339</v>
      </c>
    </row>
    <row r="1425" spans="1:22" ht="43.2">
      <c r="A1425" s="5">
        <f t="shared" si="88"/>
        <v>3.3333333333333335E-3</v>
      </c>
      <c r="B1425">
        <v>1423</v>
      </c>
      <c r="C1425" s="3" t="s">
        <v>1424</v>
      </c>
      <c r="D1425" s="3" t="s">
        <v>5533</v>
      </c>
      <c r="E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 s="22">
        <f t="shared" si="89"/>
        <v>42634.031296296293</v>
      </c>
      <c r="L1425">
        <v>1449045531</v>
      </c>
      <c r="M1425" s="22">
        <f t="shared" si="90"/>
        <v>42604.031296296293</v>
      </c>
      <c r="N1425" s="22" t="s">
        <v>8444</v>
      </c>
      <c r="O1425" s="24">
        <f t="shared" si="91"/>
        <v>2016</v>
      </c>
      <c r="P1425" t="b">
        <v>0</v>
      </c>
      <c r="Q1425">
        <v>1</v>
      </c>
      <c r="R1425" t="b">
        <v>0</v>
      </c>
      <c r="S1425" t="s">
        <v>8287</v>
      </c>
      <c r="T1425" s="7">
        <f>F1425/Q1425</f>
        <v>100</v>
      </c>
      <c r="U1425" t="s">
        <v>8320</v>
      </c>
      <c r="V1425" t="s">
        <v>8339</v>
      </c>
    </row>
    <row r="1426" spans="1:22" ht="43.2">
      <c r="A1426" s="5">
        <f t="shared" si="88"/>
        <v>0.2036</v>
      </c>
      <c r="B1426">
        <v>1424</v>
      </c>
      <c r="C1426" s="3" t="s">
        <v>1425</v>
      </c>
      <c r="D1426" s="3" t="s">
        <v>5534</v>
      </c>
      <c r="E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 s="22">
        <f t="shared" si="89"/>
        <v>42370.151979166665</v>
      </c>
      <c r="L1426">
        <v>1478106802</v>
      </c>
      <c r="M1426" s="22">
        <f t="shared" si="90"/>
        <v>42340.151979166665</v>
      </c>
      <c r="N1426" s="22" t="s">
        <v>8860</v>
      </c>
      <c r="O1426" s="24">
        <f t="shared" si="91"/>
        <v>2015</v>
      </c>
      <c r="P1426" t="b">
        <v>0</v>
      </c>
      <c r="Q1426">
        <v>14</v>
      </c>
      <c r="R1426" t="b">
        <v>0</v>
      </c>
      <c r="S1426" t="s">
        <v>8287</v>
      </c>
      <c r="T1426" s="7">
        <f>F1426/Q1426</f>
        <v>109.07142857142857</v>
      </c>
      <c r="U1426" t="s">
        <v>8320</v>
      </c>
      <c r="V1426" t="s">
        <v>8339</v>
      </c>
    </row>
    <row r="1427" spans="1:22" ht="43.2">
      <c r="A1427" s="5">
        <f t="shared" si="88"/>
        <v>0</v>
      </c>
      <c r="B1427">
        <v>1425</v>
      </c>
      <c r="C1427" s="3" t="s">
        <v>1426</v>
      </c>
      <c r="D1427" s="3" t="s">
        <v>5535</v>
      </c>
      <c r="E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 s="22">
        <f t="shared" si="89"/>
        <v>42689.550949074073</v>
      </c>
      <c r="L1427">
        <v>1427684959</v>
      </c>
      <c r="M1427" s="22">
        <f t="shared" si="90"/>
        <v>42676.509282407402</v>
      </c>
      <c r="N1427" s="22" t="s">
        <v>8850</v>
      </c>
      <c r="O1427" s="24">
        <f t="shared" si="91"/>
        <v>2016</v>
      </c>
      <c r="P1427" t="b">
        <v>0</v>
      </c>
      <c r="Q1427">
        <v>0</v>
      </c>
      <c r="R1427" t="b">
        <v>0</v>
      </c>
      <c r="S1427" t="s">
        <v>8287</v>
      </c>
      <c r="T1427" s="7" t="e">
        <f>F1427/Q1427</f>
        <v>#DIV/0!</v>
      </c>
      <c r="U1427" t="s">
        <v>8320</v>
      </c>
      <c r="V1427" t="s">
        <v>8339</v>
      </c>
    </row>
    <row r="1428" spans="1:22" ht="43.2">
      <c r="A1428" s="5">
        <f t="shared" si="88"/>
        <v>0</v>
      </c>
      <c r="B1428">
        <v>1426</v>
      </c>
      <c r="C1428" s="3" t="s">
        <v>1427</v>
      </c>
      <c r="D1428" s="3" t="s">
        <v>5536</v>
      </c>
      <c r="E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 s="22">
        <f t="shared" si="89"/>
        <v>42122.923136574071</v>
      </c>
      <c r="L1428">
        <v>1435224120</v>
      </c>
      <c r="M1428" s="22">
        <f t="shared" si="90"/>
        <v>42092.923136574071</v>
      </c>
      <c r="N1428" s="22" t="s">
        <v>9222</v>
      </c>
      <c r="O1428" s="24">
        <f t="shared" si="91"/>
        <v>2015</v>
      </c>
      <c r="P1428" t="b">
        <v>0</v>
      </c>
      <c r="Q1428">
        <v>0</v>
      </c>
      <c r="R1428" t="b">
        <v>0</v>
      </c>
      <c r="S1428" t="s">
        <v>8287</v>
      </c>
      <c r="T1428" s="7" t="e">
        <f>F1428/Q1428</f>
        <v>#DIV/0!</v>
      </c>
      <c r="U1428" t="s">
        <v>8320</v>
      </c>
      <c r="V1428" t="s">
        <v>8339</v>
      </c>
    </row>
    <row r="1429" spans="1:22" ht="57.6">
      <c r="A1429" s="5">
        <f t="shared" si="88"/>
        <v>8.3799999999999999E-2</v>
      </c>
      <c r="B1429">
        <v>1427</v>
      </c>
      <c r="C1429" s="3" t="s">
        <v>1428</v>
      </c>
      <c r="D1429" s="3" t="s">
        <v>5537</v>
      </c>
      <c r="E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 s="22">
        <f t="shared" si="89"/>
        <v>42240.181944444441</v>
      </c>
      <c r="L1429">
        <v>1471638385</v>
      </c>
      <c r="M1429" s="22">
        <f t="shared" si="90"/>
        <v>42180.181944444441</v>
      </c>
      <c r="N1429" s="22" t="s">
        <v>9353</v>
      </c>
      <c r="O1429" s="24">
        <f t="shared" si="91"/>
        <v>2015</v>
      </c>
      <c r="P1429" t="b">
        <v>0</v>
      </c>
      <c r="Q1429">
        <v>4</v>
      </c>
      <c r="R1429" t="b">
        <v>0</v>
      </c>
      <c r="S1429" t="s">
        <v>8287</v>
      </c>
      <c r="T1429" s="7">
        <f>F1429/Q1429</f>
        <v>104.75</v>
      </c>
      <c r="U1429" t="s">
        <v>8320</v>
      </c>
      <c r="V1429" t="s">
        <v>8339</v>
      </c>
    </row>
    <row r="1430" spans="1:22" ht="43.2">
      <c r="A1430" s="5">
        <f t="shared" si="88"/>
        <v>4.4999999999999998E-2</v>
      </c>
      <c r="B1430">
        <v>1428</v>
      </c>
      <c r="C1430" s="3" t="s">
        <v>1429</v>
      </c>
      <c r="D1430" s="3" t="s">
        <v>5538</v>
      </c>
      <c r="E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 s="22">
        <f t="shared" si="89"/>
        <v>42631.643344907403</v>
      </c>
      <c r="L1430">
        <v>1456996017</v>
      </c>
      <c r="M1430" s="22">
        <f t="shared" si="90"/>
        <v>42601.643344907403</v>
      </c>
      <c r="N1430" s="22" t="s">
        <v>9354</v>
      </c>
      <c r="O1430" s="24">
        <f t="shared" si="91"/>
        <v>2016</v>
      </c>
      <c r="P1430" t="b">
        <v>0</v>
      </c>
      <c r="Q1430">
        <v>3</v>
      </c>
      <c r="R1430" t="b">
        <v>0</v>
      </c>
      <c r="S1430" t="s">
        <v>8287</v>
      </c>
      <c r="T1430" s="7">
        <f>F1430/Q1430</f>
        <v>15</v>
      </c>
      <c r="U1430" t="s">
        <v>8320</v>
      </c>
      <c r="V1430" t="s">
        <v>8339</v>
      </c>
    </row>
    <row r="1431" spans="1:22" ht="43.2">
      <c r="A1431" s="5">
        <f t="shared" si="88"/>
        <v>0</v>
      </c>
      <c r="B1431">
        <v>1429</v>
      </c>
      <c r="C1431" s="3" t="s">
        <v>1430</v>
      </c>
      <c r="D1431" s="3" t="s">
        <v>5539</v>
      </c>
      <c r="E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 s="22">
        <f t="shared" si="89"/>
        <v>42462.129826388882</v>
      </c>
      <c r="L1431">
        <v>1426037242</v>
      </c>
      <c r="M1431" s="22">
        <f t="shared" si="90"/>
        <v>42432.171493055554</v>
      </c>
      <c r="N1431" s="22" t="s">
        <v>9179</v>
      </c>
      <c r="O1431" s="24">
        <f t="shared" si="91"/>
        <v>2016</v>
      </c>
      <c r="P1431" t="b">
        <v>0</v>
      </c>
      <c r="Q1431">
        <v>0</v>
      </c>
      <c r="R1431" t="b">
        <v>0</v>
      </c>
      <c r="S1431" t="s">
        <v>8287</v>
      </c>
      <c r="T1431" s="7" t="e">
        <f>F1431/Q1431</f>
        <v>#DIV/0!</v>
      </c>
      <c r="U1431" t="s">
        <v>8320</v>
      </c>
      <c r="V1431" t="s">
        <v>8339</v>
      </c>
    </row>
    <row r="1432" spans="1:22" ht="43.2">
      <c r="A1432" s="5">
        <f t="shared" si="88"/>
        <v>8.0600000000000005E-2</v>
      </c>
      <c r="B1432">
        <v>1430</v>
      </c>
      <c r="C1432" s="3" t="s">
        <v>1431</v>
      </c>
      <c r="D1432" s="3" t="s">
        <v>5540</v>
      </c>
      <c r="E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 s="22">
        <f t="shared" si="89"/>
        <v>42103.852337962962</v>
      </c>
      <c r="L1432">
        <v>1416339088</v>
      </c>
      <c r="M1432" s="22">
        <f t="shared" si="90"/>
        <v>42073.852337962962</v>
      </c>
      <c r="N1432" s="22" t="s">
        <v>8879</v>
      </c>
      <c r="O1432" s="24">
        <f t="shared" si="91"/>
        <v>2015</v>
      </c>
      <c r="P1432" t="b">
        <v>0</v>
      </c>
      <c r="Q1432">
        <v>5</v>
      </c>
      <c r="R1432" t="b">
        <v>0</v>
      </c>
      <c r="S1432" t="s">
        <v>8287</v>
      </c>
      <c r="T1432" s="7">
        <f>F1432/Q1432</f>
        <v>80.599999999999994</v>
      </c>
      <c r="U1432" t="s">
        <v>8320</v>
      </c>
      <c r="V1432" t="s">
        <v>8339</v>
      </c>
    </row>
    <row r="1433" spans="1:22" ht="43.2">
      <c r="A1433" s="5">
        <f t="shared" si="88"/>
        <v>0.31947058823529412</v>
      </c>
      <c r="B1433">
        <v>1431</v>
      </c>
      <c r="C1433" s="3" t="s">
        <v>1432</v>
      </c>
      <c r="D1433" s="3" t="s">
        <v>5541</v>
      </c>
      <c r="E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 s="22">
        <f t="shared" si="89"/>
        <v>41992.605185185188</v>
      </c>
      <c r="L1433">
        <v>1445922216</v>
      </c>
      <c r="M1433" s="22">
        <f t="shared" si="90"/>
        <v>41961.605185185188</v>
      </c>
      <c r="N1433" s="22" t="s">
        <v>9015</v>
      </c>
      <c r="O1433" s="24">
        <f t="shared" si="91"/>
        <v>2014</v>
      </c>
      <c r="P1433" t="b">
        <v>0</v>
      </c>
      <c r="Q1433">
        <v>47</v>
      </c>
      <c r="R1433" t="b">
        <v>0</v>
      </c>
      <c r="S1433" t="s">
        <v>8287</v>
      </c>
      <c r="T1433" s="7">
        <f>F1433/Q1433</f>
        <v>115.55319148936171</v>
      </c>
      <c r="U1433" t="s">
        <v>8320</v>
      </c>
      <c r="V1433" t="s">
        <v>8339</v>
      </c>
    </row>
    <row r="1434" spans="1:22" ht="43.2">
      <c r="A1434" s="5">
        <f t="shared" si="88"/>
        <v>0</v>
      </c>
      <c r="B1434">
        <v>1432</v>
      </c>
      <c r="C1434" s="3" t="s">
        <v>1433</v>
      </c>
      <c r="D1434" s="3" t="s">
        <v>5542</v>
      </c>
      <c r="E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 s="22">
        <f t="shared" si="89"/>
        <v>42334.044166666667</v>
      </c>
      <c r="L1434">
        <v>1434825828</v>
      </c>
      <c r="M1434" s="22">
        <f t="shared" si="90"/>
        <v>42304.002499999995</v>
      </c>
      <c r="N1434" s="22" t="s">
        <v>8535</v>
      </c>
      <c r="O1434" s="24">
        <f t="shared" si="91"/>
        <v>2015</v>
      </c>
      <c r="P1434" t="b">
        <v>0</v>
      </c>
      <c r="Q1434">
        <v>0</v>
      </c>
      <c r="R1434" t="b">
        <v>0</v>
      </c>
      <c r="S1434" t="s">
        <v>8287</v>
      </c>
      <c r="T1434" s="7" t="e">
        <f>F1434/Q1434</f>
        <v>#DIV/0!</v>
      </c>
      <c r="U1434" t="s">
        <v>8320</v>
      </c>
      <c r="V1434" t="s">
        <v>8339</v>
      </c>
    </row>
    <row r="1435" spans="1:22" ht="43.2">
      <c r="A1435" s="5">
        <f t="shared" si="88"/>
        <v>6.7083333333333328E-2</v>
      </c>
      <c r="B1435">
        <v>1433</v>
      </c>
      <c r="C1435" s="3" t="s">
        <v>1434</v>
      </c>
      <c r="D1435" s="3" t="s">
        <v>5543</v>
      </c>
      <c r="E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 s="22">
        <f t="shared" si="89"/>
        <v>42205.572083333333</v>
      </c>
      <c r="L1435">
        <v>1477839675</v>
      </c>
      <c r="M1435" s="22">
        <f t="shared" si="90"/>
        <v>42175.572083333333</v>
      </c>
      <c r="N1435" s="22" t="s">
        <v>8388</v>
      </c>
      <c r="O1435" s="24">
        <f t="shared" si="91"/>
        <v>2015</v>
      </c>
      <c r="P1435" t="b">
        <v>0</v>
      </c>
      <c r="Q1435">
        <v>10</v>
      </c>
      <c r="R1435" t="b">
        <v>0</v>
      </c>
      <c r="S1435" t="s">
        <v>8287</v>
      </c>
      <c r="T1435" s="7">
        <f>F1435/Q1435</f>
        <v>80.5</v>
      </c>
      <c r="U1435" t="s">
        <v>8320</v>
      </c>
      <c r="V1435" t="s">
        <v>8339</v>
      </c>
    </row>
    <row r="1436" spans="1:22" ht="43.2">
      <c r="A1436" s="5">
        <f t="shared" si="88"/>
        <v>9.987804878048781E-2</v>
      </c>
      <c r="B1436">
        <v>1434</v>
      </c>
      <c r="C1436" s="3" t="s">
        <v>1435</v>
      </c>
      <c r="D1436" s="3" t="s">
        <v>5544</v>
      </c>
      <c r="E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 s="22">
        <f t="shared" si="89"/>
        <v>42714.249999999993</v>
      </c>
      <c r="L1436">
        <v>1431973478</v>
      </c>
      <c r="M1436" s="22">
        <f t="shared" si="90"/>
        <v>42673.417534722219</v>
      </c>
      <c r="N1436" s="22" t="s">
        <v>9114</v>
      </c>
      <c r="O1436" s="24">
        <f t="shared" si="91"/>
        <v>2016</v>
      </c>
      <c r="P1436" t="b">
        <v>0</v>
      </c>
      <c r="Q1436">
        <v>11</v>
      </c>
      <c r="R1436" t="b">
        <v>0</v>
      </c>
      <c r="S1436" t="s">
        <v>8287</v>
      </c>
      <c r="T1436" s="7">
        <f>F1436/Q1436</f>
        <v>744.5454545454545</v>
      </c>
      <c r="U1436" t="s">
        <v>8320</v>
      </c>
      <c r="V1436" t="s">
        <v>8339</v>
      </c>
    </row>
    <row r="1437" spans="1:22" ht="43.2">
      <c r="A1437" s="5">
        <f t="shared" si="88"/>
        <v>1E-3</v>
      </c>
      <c r="B1437">
        <v>1435</v>
      </c>
      <c r="C1437" s="3" t="s">
        <v>1436</v>
      </c>
      <c r="D1437" s="3" t="s">
        <v>5545</v>
      </c>
      <c r="E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 s="22">
        <f t="shared" si="89"/>
        <v>42163.416666666664</v>
      </c>
      <c r="L1437">
        <v>1441997020</v>
      </c>
      <c r="M1437" s="22">
        <f t="shared" si="90"/>
        <v>42142.558773148143</v>
      </c>
      <c r="N1437" s="22" t="s">
        <v>9355</v>
      </c>
      <c r="O1437" s="24">
        <f t="shared" si="91"/>
        <v>2015</v>
      </c>
      <c r="P1437" t="b">
        <v>0</v>
      </c>
      <c r="Q1437">
        <v>2</v>
      </c>
      <c r="R1437" t="b">
        <v>0</v>
      </c>
      <c r="S1437" t="s">
        <v>8287</v>
      </c>
      <c r="T1437" s="7">
        <f>F1437/Q1437</f>
        <v>7.5</v>
      </c>
      <c r="U1437" t="s">
        <v>8320</v>
      </c>
      <c r="V1437" t="s">
        <v>8339</v>
      </c>
    </row>
    <row r="1438" spans="1:22" ht="43.2">
      <c r="A1438" s="5">
        <f t="shared" si="88"/>
        <v>7.7000000000000002E-3</v>
      </c>
      <c r="B1438">
        <v>1436</v>
      </c>
      <c r="C1438" s="3" t="s">
        <v>1437</v>
      </c>
      <c r="D1438" s="3" t="s">
        <v>5546</v>
      </c>
      <c r="E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 s="22">
        <f t="shared" si="89"/>
        <v>42288.57199074074</v>
      </c>
      <c r="L1438">
        <v>1453451057</v>
      </c>
      <c r="M1438" s="22">
        <f t="shared" si="90"/>
        <v>42258.57199074074</v>
      </c>
      <c r="N1438" s="22" t="s">
        <v>9356</v>
      </c>
      <c r="O1438" s="24">
        <f t="shared" si="91"/>
        <v>2015</v>
      </c>
      <c r="P1438" t="b">
        <v>0</v>
      </c>
      <c r="Q1438">
        <v>2</v>
      </c>
      <c r="R1438" t="b">
        <v>0</v>
      </c>
      <c r="S1438" t="s">
        <v>8287</v>
      </c>
      <c r="T1438" s="7">
        <f>F1438/Q1438</f>
        <v>38.5</v>
      </c>
      <c r="U1438" t="s">
        <v>8320</v>
      </c>
      <c r="V1438" t="s">
        <v>8339</v>
      </c>
    </row>
    <row r="1439" spans="1:22" ht="57.6">
      <c r="A1439" s="5">
        <f t="shared" si="88"/>
        <v>0.26900000000000002</v>
      </c>
      <c r="B1439">
        <v>1437</v>
      </c>
      <c r="C1439" s="3" t="s">
        <v>1438</v>
      </c>
      <c r="D1439" s="3" t="s">
        <v>5547</v>
      </c>
      <c r="E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 s="22">
        <f t="shared" si="89"/>
        <v>42421.141863425924</v>
      </c>
      <c r="L1439">
        <v>1402058739</v>
      </c>
      <c r="M1439" s="22">
        <f t="shared" si="90"/>
        <v>42391.141863425924</v>
      </c>
      <c r="N1439" s="22" t="s">
        <v>9136</v>
      </c>
      <c r="O1439" s="24">
        <f t="shared" si="91"/>
        <v>2016</v>
      </c>
      <c r="P1439" t="b">
        <v>0</v>
      </c>
      <c r="Q1439">
        <v>22</v>
      </c>
      <c r="R1439" t="b">
        <v>0</v>
      </c>
      <c r="S1439" t="s">
        <v>8287</v>
      </c>
      <c r="T1439" s="7">
        <f>F1439/Q1439</f>
        <v>36.68181818181818</v>
      </c>
      <c r="U1439" t="s">
        <v>8320</v>
      </c>
      <c r="V1439" t="s">
        <v>8339</v>
      </c>
    </row>
    <row r="1440" spans="1:22" ht="43.2">
      <c r="A1440" s="5">
        <f t="shared" si="88"/>
        <v>0.03</v>
      </c>
      <c r="B1440">
        <v>1438</v>
      </c>
      <c r="C1440" s="3" t="s">
        <v>1439</v>
      </c>
      <c r="D1440" s="3" t="s">
        <v>5548</v>
      </c>
      <c r="E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 s="22">
        <f t="shared" si="89"/>
        <v>41832.999305555553</v>
      </c>
      <c r="L1440">
        <v>1459198499</v>
      </c>
      <c r="M1440" s="22">
        <f t="shared" si="90"/>
        <v>41796.32336805555</v>
      </c>
      <c r="N1440" s="22" t="s">
        <v>9357</v>
      </c>
      <c r="O1440" s="24">
        <f t="shared" si="91"/>
        <v>2014</v>
      </c>
      <c r="P1440" t="b">
        <v>0</v>
      </c>
      <c r="Q1440">
        <v>8</v>
      </c>
      <c r="R1440" t="b">
        <v>0</v>
      </c>
      <c r="S1440" t="s">
        <v>8287</v>
      </c>
      <c r="T1440" s="7">
        <f>F1440/Q1440</f>
        <v>75</v>
      </c>
      <c r="U1440" t="s">
        <v>8320</v>
      </c>
      <c r="V1440" t="s">
        <v>8339</v>
      </c>
    </row>
    <row r="1441" spans="1:22" ht="43.2">
      <c r="A1441" s="5">
        <f t="shared" si="88"/>
        <v>6.6055045871559637E-2</v>
      </c>
      <c r="B1441">
        <v>1439</v>
      </c>
      <c r="C1441" s="3" t="s">
        <v>1440</v>
      </c>
      <c r="D1441" s="3" t="s">
        <v>5549</v>
      </c>
      <c r="E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 s="22">
        <f t="shared" si="89"/>
        <v>42487.371527777774</v>
      </c>
      <c r="L1441">
        <v>1423166101</v>
      </c>
      <c r="M1441" s="22">
        <f t="shared" si="90"/>
        <v>42457.663182870368</v>
      </c>
      <c r="N1441" s="22" t="s">
        <v>8413</v>
      </c>
      <c r="O1441" s="24">
        <f t="shared" si="91"/>
        <v>2016</v>
      </c>
      <c r="P1441" t="b">
        <v>0</v>
      </c>
      <c r="Q1441">
        <v>6</v>
      </c>
      <c r="R1441" t="b">
        <v>0</v>
      </c>
      <c r="S1441" t="s">
        <v>8287</v>
      </c>
      <c r="T1441" s="7">
        <f>F1441/Q1441</f>
        <v>30</v>
      </c>
      <c r="U1441" t="s">
        <v>8320</v>
      </c>
      <c r="V1441" t="s">
        <v>8339</v>
      </c>
    </row>
    <row r="1442" spans="1:22" ht="43.2">
      <c r="A1442" s="5">
        <f t="shared" si="88"/>
        <v>7.6923076923076926E-5</v>
      </c>
      <c r="B1442">
        <v>1440</v>
      </c>
      <c r="C1442" s="3" t="s">
        <v>1441</v>
      </c>
      <c r="D1442" s="3" t="s">
        <v>5550</v>
      </c>
      <c r="E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 s="22">
        <f t="shared" si="89"/>
        <v>42070.621539351851</v>
      </c>
      <c r="L1442">
        <v>1461693463</v>
      </c>
      <c r="M1442" s="22">
        <f t="shared" si="90"/>
        <v>42040.621539351851</v>
      </c>
      <c r="N1442" s="22" t="s">
        <v>9323</v>
      </c>
      <c r="O1442" s="24">
        <f t="shared" si="91"/>
        <v>2015</v>
      </c>
      <c r="P1442" t="b">
        <v>0</v>
      </c>
      <c r="Q1442">
        <v>1</v>
      </c>
      <c r="R1442" t="b">
        <v>0</v>
      </c>
      <c r="S1442" t="s">
        <v>8287</v>
      </c>
      <c r="T1442" s="7">
        <f>F1442/Q1442</f>
        <v>1</v>
      </c>
      <c r="U1442" t="s">
        <v>8320</v>
      </c>
      <c r="V1442" t="s">
        <v>8339</v>
      </c>
    </row>
    <row r="1443" spans="1:22" ht="43.2">
      <c r="A1443" s="5">
        <f t="shared" si="88"/>
        <v>1.1222222222222222E-2</v>
      </c>
      <c r="B1443">
        <v>1441</v>
      </c>
      <c r="C1443" s="3" t="s">
        <v>1442</v>
      </c>
      <c r="D1443" s="3" t="s">
        <v>5551</v>
      </c>
      <c r="E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 s="22">
        <f t="shared" si="89"/>
        <v>42516.540081018517</v>
      </c>
      <c r="L1443">
        <v>1436811769</v>
      </c>
      <c r="M1443" s="22">
        <f t="shared" si="90"/>
        <v>42486.540081018517</v>
      </c>
      <c r="N1443" s="22" t="s">
        <v>9358</v>
      </c>
      <c r="O1443" s="24">
        <f t="shared" si="91"/>
        <v>2016</v>
      </c>
      <c r="P1443" t="b">
        <v>0</v>
      </c>
      <c r="Q1443">
        <v>3</v>
      </c>
      <c r="R1443" t="b">
        <v>0</v>
      </c>
      <c r="S1443" t="s">
        <v>8287</v>
      </c>
      <c r="T1443" s="7">
        <f>F1443/Q1443</f>
        <v>673.33333333333337</v>
      </c>
      <c r="U1443" t="s">
        <v>8320</v>
      </c>
      <c r="V1443" t="s">
        <v>8339</v>
      </c>
    </row>
    <row r="1444" spans="1:22" ht="43.2">
      <c r="A1444" s="5">
        <f t="shared" si="88"/>
        <v>0</v>
      </c>
      <c r="B1444">
        <v>1442</v>
      </c>
      <c r="C1444" s="3" t="s">
        <v>1443</v>
      </c>
      <c r="D1444" s="3" t="s">
        <v>5552</v>
      </c>
      <c r="E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 s="22">
        <f t="shared" si="89"/>
        <v>42258.557511574072</v>
      </c>
      <c r="L1444">
        <v>1461598158</v>
      </c>
      <c r="M1444" s="22">
        <f t="shared" si="90"/>
        <v>42198.557511574072</v>
      </c>
      <c r="N1444" s="22" t="s">
        <v>8901</v>
      </c>
      <c r="O1444" s="24">
        <f t="shared" si="91"/>
        <v>2015</v>
      </c>
      <c r="P1444" t="b">
        <v>0</v>
      </c>
      <c r="Q1444">
        <v>0</v>
      </c>
      <c r="R1444" t="b">
        <v>0</v>
      </c>
      <c r="S1444" t="s">
        <v>8287</v>
      </c>
      <c r="T1444" s="7" t="e">
        <f>F1444/Q1444</f>
        <v>#DIV/0!</v>
      </c>
      <c r="U1444" t="s">
        <v>8320</v>
      </c>
      <c r="V1444" t="s">
        <v>8339</v>
      </c>
    </row>
    <row r="1445" spans="1:22" ht="43.2">
      <c r="A1445" s="5">
        <f t="shared" si="88"/>
        <v>0</v>
      </c>
      <c r="B1445">
        <v>1443</v>
      </c>
      <c r="C1445" s="3" t="s">
        <v>1444</v>
      </c>
      <c r="D1445" s="3" t="s">
        <v>5553</v>
      </c>
      <c r="E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 s="22">
        <f t="shared" si="89"/>
        <v>42515.437013888884</v>
      </c>
      <c r="L1445">
        <v>1480803209</v>
      </c>
      <c r="M1445" s="22">
        <f t="shared" si="90"/>
        <v>42485.437013888884</v>
      </c>
      <c r="N1445" s="22" t="s">
        <v>8471</v>
      </c>
      <c r="O1445" s="24">
        <f t="shared" si="91"/>
        <v>2016</v>
      </c>
      <c r="P1445" t="b">
        <v>0</v>
      </c>
      <c r="Q1445">
        <v>0</v>
      </c>
      <c r="R1445" t="b">
        <v>0</v>
      </c>
      <c r="S1445" t="s">
        <v>8287</v>
      </c>
      <c r="T1445" s="7" t="e">
        <f>F1445/Q1445</f>
        <v>#DIV/0!</v>
      </c>
      <c r="U1445" t="s">
        <v>8320</v>
      </c>
      <c r="V1445" t="s">
        <v>8339</v>
      </c>
    </row>
    <row r="1446" spans="1:22" ht="43.2">
      <c r="A1446" s="5">
        <f t="shared" si="88"/>
        <v>0</v>
      </c>
      <c r="B1446">
        <v>1444</v>
      </c>
      <c r="C1446" s="3" t="s">
        <v>1445</v>
      </c>
      <c r="D1446" s="3" t="s">
        <v>5554</v>
      </c>
      <c r="E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 s="22">
        <f t="shared" si="89"/>
        <v>42737.71769675926</v>
      </c>
      <c r="L1446">
        <v>1436907462</v>
      </c>
      <c r="M1446" s="22">
        <f t="shared" si="90"/>
        <v>42707.71769675926</v>
      </c>
      <c r="N1446" s="22" t="s">
        <v>9359</v>
      </c>
      <c r="O1446" s="24">
        <f t="shared" si="91"/>
        <v>2016</v>
      </c>
      <c r="P1446" t="b">
        <v>0</v>
      </c>
      <c r="Q1446">
        <v>0</v>
      </c>
      <c r="R1446" t="b">
        <v>0</v>
      </c>
      <c r="S1446" t="s">
        <v>8287</v>
      </c>
      <c r="T1446" s="7" t="e">
        <f>F1446/Q1446</f>
        <v>#DIV/0!</v>
      </c>
      <c r="U1446" t="s">
        <v>8320</v>
      </c>
      <c r="V1446" t="s">
        <v>8339</v>
      </c>
    </row>
    <row r="1447" spans="1:22" ht="43.2">
      <c r="A1447" s="5">
        <f t="shared" si="88"/>
        <v>0</v>
      </c>
      <c r="B1447">
        <v>1445</v>
      </c>
      <c r="C1447" s="3" t="s">
        <v>1446</v>
      </c>
      <c r="D1447" s="3" t="s">
        <v>5555</v>
      </c>
      <c r="E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 s="22">
        <f t="shared" si="89"/>
        <v>42259.665069444447</v>
      </c>
      <c r="L1447">
        <v>1431694855</v>
      </c>
      <c r="M1447" s="22">
        <f t="shared" si="90"/>
        <v>42199.665069444447</v>
      </c>
      <c r="N1447" s="22" t="s">
        <v>8912</v>
      </c>
      <c r="O1447" s="24">
        <f t="shared" si="91"/>
        <v>2015</v>
      </c>
      <c r="P1447" t="b">
        <v>0</v>
      </c>
      <c r="Q1447">
        <v>0</v>
      </c>
      <c r="R1447" t="b">
        <v>0</v>
      </c>
      <c r="S1447" t="s">
        <v>8287</v>
      </c>
      <c r="T1447" s="7" t="e">
        <f>F1447/Q1447</f>
        <v>#DIV/0!</v>
      </c>
      <c r="U1447" t="s">
        <v>8320</v>
      </c>
      <c r="V1447" t="s">
        <v>8339</v>
      </c>
    </row>
    <row r="1448" spans="1:22" ht="43.2">
      <c r="A1448" s="5">
        <f t="shared" si="88"/>
        <v>0</v>
      </c>
      <c r="B1448">
        <v>1446</v>
      </c>
      <c r="C1448" s="3" t="s">
        <v>1447</v>
      </c>
      <c r="D1448" s="3" t="s">
        <v>5556</v>
      </c>
      <c r="E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 s="22">
        <f t="shared" si="89"/>
        <v>42169.333969907406</v>
      </c>
      <c r="L1448">
        <v>1459507478</v>
      </c>
      <c r="M1448" s="22">
        <f t="shared" si="90"/>
        <v>42139.333969907406</v>
      </c>
      <c r="N1448" s="22" t="s">
        <v>9360</v>
      </c>
      <c r="O1448" s="24">
        <f t="shared" si="91"/>
        <v>2015</v>
      </c>
      <c r="P1448" t="b">
        <v>0</v>
      </c>
      <c r="Q1448">
        <v>0</v>
      </c>
      <c r="R1448" t="b">
        <v>0</v>
      </c>
      <c r="S1448" t="s">
        <v>8287</v>
      </c>
      <c r="T1448" s="7" t="e">
        <f>F1448/Q1448</f>
        <v>#DIV/0!</v>
      </c>
      <c r="U1448" t="s">
        <v>8320</v>
      </c>
      <c r="V1448" t="s">
        <v>8339</v>
      </c>
    </row>
    <row r="1449" spans="1:22" ht="28.8">
      <c r="A1449" s="5">
        <f t="shared" si="88"/>
        <v>1.4999999999999999E-4</v>
      </c>
      <c r="B1449">
        <v>1447</v>
      </c>
      <c r="C1449" s="3" t="s">
        <v>1448</v>
      </c>
      <c r="D1449" s="3" t="s">
        <v>5557</v>
      </c>
      <c r="E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 s="22">
        <f t="shared" si="89"/>
        <v>42481.239328703705</v>
      </c>
      <c r="L1449">
        <v>1465407134</v>
      </c>
      <c r="M1449" s="22">
        <f t="shared" si="90"/>
        <v>42461.239328703705</v>
      </c>
      <c r="N1449" s="22" t="s">
        <v>8400</v>
      </c>
      <c r="O1449" s="24">
        <f t="shared" si="91"/>
        <v>2016</v>
      </c>
      <c r="P1449" t="b">
        <v>0</v>
      </c>
      <c r="Q1449">
        <v>3</v>
      </c>
      <c r="R1449" t="b">
        <v>0</v>
      </c>
      <c r="S1449" t="s">
        <v>8287</v>
      </c>
      <c r="T1449" s="7">
        <f>F1449/Q1449</f>
        <v>25</v>
      </c>
      <c r="U1449" t="s">
        <v>8320</v>
      </c>
      <c r="V1449" t="s">
        <v>8339</v>
      </c>
    </row>
    <row r="1450" spans="1:22" ht="57.6">
      <c r="A1450" s="5">
        <f t="shared" si="88"/>
        <v>0</v>
      </c>
      <c r="B1450">
        <v>1448</v>
      </c>
      <c r="C1450" s="3" t="s">
        <v>1449</v>
      </c>
      <c r="D1450" s="3" t="s">
        <v>5558</v>
      </c>
      <c r="E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 s="22">
        <f t="shared" si="89"/>
        <v>42559.52238425926</v>
      </c>
      <c r="L1450">
        <v>1429655318</v>
      </c>
      <c r="M1450" s="22">
        <f t="shared" si="90"/>
        <v>42529.52238425926</v>
      </c>
      <c r="N1450" s="22" t="s">
        <v>9241</v>
      </c>
      <c r="O1450" s="24">
        <f t="shared" si="91"/>
        <v>2016</v>
      </c>
      <c r="P1450" t="b">
        <v>0</v>
      </c>
      <c r="Q1450">
        <v>0</v>
      </c>
      <c r="R1450" t="b">
        <v>0</v>
      </c>
      <c r="S1450" t="s">
        <v>8287</v>
      </c>
      <c r="T1450" s="7" t="e">
        <f>F1450/Q1450</f>
        <v>#DIV/0!</v>
      </c>
      <c r="U1450" t="s">
        <v>8320</v>
      </c>
      <c r="V1450" t="s">
        <v>8339</v>
      </c>
    </row>
    <row r="1451" spans="1:22" ht="43.2">
      <c r="A1451" s="5">
        <f t="shared" si="88"/>
        <v>0</v>
      </c>
      <c r="B1451">
        <v>1449</v>
      </c>
      <c r="C1451" s="3" t="s">
        <v>1450</v>
      </c>
      <c r="D1451" s="3" t="s">
        <v>5559</v>
      </c>
      <c r="E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 s="22">
        <f t="shared" si="89"/>
        <v>42146.017361111109</v>
      </c>
      <c r="L1451">
        <v>1427138905</v>
      </c>
      <c r="M1451" s="22">
        <f t="shared" si="90"/>
        <v>42115.728217592587</v>
      </c>
      <c r="N1451" s="22" t="s">
        <v>8517</v>
      </c>
      <c r="O1451" s="24">
        <f t="shared" si="91"/>
        <v>2015</v>
      </c>
      <c r="P1451" t="b">
        <v>0</v>
      </c>
      <c r="Q1451">
        <v>0</v>
      </c>
      <c r="R1451" t="b">
        <v>0</v>
      </c>
      <c r="S1451" t="s">
        <v>8287</v>
      </c>
      <c r="T1451" s="7" t="e">
        <f>F1451/Q1451</f>
        <v>#DIV/0!</v>
      </c>
      <c r="U1451" t="s">
        <v>8320</v>
      </c>
      <c r="V1451" t="s">
        <v>8339</v>
      </c>
    </row>
    <row r="1452" spans="1:22" ht="57.6">
      <c r="A1452" s="5">
        <f t="shared" si="88"/>
        <v>1.0000000000000001E-5</v>
      </c>
      <c r="B1452">
        <v>1450</v>
      </c>
      <c r="C1452" s="3" t="s">
        <v>1451</v>
      </c>
      <c r="D1452" s="3" t="s">
        <v>5560</v>
      </c>
      <c r="E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 s="22">
        <f t="shared" si="89"/>
        <v>42134.603067129625</v>
      </c>
      <c r="L1452">
        <v>1453349197</v>
      </c>
      <c r="M1452" s="22">
        <f t="shared" si="90"/>
        <v>42086.603067129625</v>
      </c>
      <c r="N1452" s="22" t="s">
        <v>8887</v>
      </c>
      <c r="O1452" s="24">
        <f t="shared" si="91"/>
        <v>2015</v>
      </c>
      <c r="P1452" t="b">
        <v>0</v>
      </c>
      <c r="Q1452">
        <v>1</v>
      </c>
      <c r="R1452" t="b">
        <v>0</v>
      </c>
      <c r="S1452" t="s">
        <v>8287</v>
      </c>
      <c r="T1452" s="7">
        <f>F1452/Q1452</f>
        <v>1</v>
      </c>
      <c r="U1452" t="s">
        <v>8320</v>
      </c>
      <c r="V1452" t="s">
        <v>8339</v>
      </c>
    </row>
    <row r="1453" spans="1:22" ht="43.2">
      <c r="A1453" s="5">
        <f t="shared" si="88"/>
        <v>1.0554089709762533E-4</v>
      </c>
      <c r="B1453">
        <v>1451</v>
      </c>
      <c r="C1453" s="3" t="s">
        <v>1452</v>
      </c>
      <c r="D1453" s="3" t="s">
        <v>5561</v>
      </c>
      <c r="E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 s="22">
        <f t="shared" si="89"/>
        <v>42419.962928240733</v>
      </c>
      <c r="L1453">
        <v>1413759659</v>
      </c>
      <c r="M1453" s="22">
        <f t="shared" si="90"/>
        <v>42389.962928240733</v>
      </c>
      <c r="N1453" s="22" t="s">
        <v>9361</v>
      </c>
      <c r="O1453" s="24">
        <f t="shared" si="91"/>
        <v>2016</v>
      </c>
      <c r="P1453" t="b">
        <v>0</v>
      </c>
      <c r="Q1453">
        <v>2</v>
      </c>
      <c r="R1453" t="b">
        <v>0</v>
      </c>
      <c r="S1453" t="s">
        <v>8287</v>
      </c>
      <c r="T1453" s="7">
        <f>F1453/Q1453</f>
        <v>1</v>
      </c>
      <c r="U1453" t="s">
        <v>8320</v>
      </c>
      <c r="V1453" t="s">
        <v>8339</v>
      </c>
    </row>
    <row r="1454" spans="1:22" ht="28.8">
      <c r="A1454" s="5">
        <f t="shared" si="88"/>
        <v>0</v>
      </c>
      <c r="B1454">
        <v>1452</v>
      </c>
      <c r="C1454" s="3" t="s">
        <v>1453</v>
      </c>
      <c r="D1454" s="3" t="s">
        <v>5562</v>
      </c>
      <c r="E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 s="22">
        <f t="shared" si="89"/>
        <v>41961.792349537034</v>
      </c>
      <c r="L1454">
        <v>1403974363</v>
      </c>
      <c r="M1454" s="22">
        <f t="shared" si="90"/>
        <v>41931.75068287037</v>
      </c>
      <c r="N1454" s="22" t="s">
        <v>8918</v>
      </c>
      <c r="O1454" s="24">
        <f t="shared" si="91"/>
        <v>2014</v>
      </c>
      <c r="P1454" t="b">
        <v>0</v>
      </c>
      <c r="Q1454">
        <v>0</v>
      </c>
      <c r="R1454" t="b">
        <v>0</v>
      </c>
      <c r="S1454" t="s">
        <v>8287</v>
      </c>
      <c r="T1454" s="7" t="e">
        <f>F1454/Q1454</f>
        <v>#DIV/0!</v>
      </c>
      <c r="U1454" t="s">
        <v>8320</v>
      </c>
      <c r="V1454" t="s">
        <v>8339</v>
      </c>
    </row>
    <row r="1455" spans="1:22" ht="43.2">
      <c r="A1455" s="5">
        <f t="shared" si="88"/>
        <v>0</v>
      </c>
      <c r="B1455">
        <v>1453</v>
      </c>
      <c r="C1455" s="3" t="s">
        <v>1454</v>
      </c>
      <c r="D1455" s="3" t="s">
        <v>5563</v>
      </c>
      <c r="E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 s="22">
        <f t="shared" si="89"/>
        <v>41848.494942129626</v>
      </c>
      <c r="L1455">
        <v>1488386547</v>
      </c>
      <c r="M1455" s="22">
        <f t="shared" si="90"/>
        <v>41818.494942129626</v>
      </c>
      <c r="N1455" s="22" t="s">
        <v>9362</v>
      </c>
      <c r="O1455" s="24">
        <f t="shared" si="91"/>
        <v>2014</v>
      </c>
      <c r="P1455" t="b">
        <v>0</v>
      </c>
      <c r="Q1455">
        <v>0</v>
      </c>
      <c r="R1455" t="b">
        <v>0</v>
      </c>
      <c r="S1455" t="s">
        <v>8287</v>
      </c>
      <c r="T1455" s="7" t="e">
        <f>F1455/Q1455</f>
        <v>#DIV/0!</v>
      </c>
      <c r="U1455" t="s">
        <v>8320</v>
      </c>
      <c r="V1455" t="s">
        <v>8339</v>
      </c>
    </row>
    <row r="1456" spans="1:22" ht="43.2">
      <c r="A1456" s="5">
        <f t="shared" si="88"/>
        <v>8.5714285714285719E-3</v>
      </c>
      <c r="B1456">
        <v>1454</v>
      </c>
      <c r="C1456" s="3" t="s">
        <v>1455</v>
      </c>
      <c r="D1456" s="3" t="s">
        <v>5564</v>
      </c>
      <c r="E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 s="22">
        <f t="shared" si="89"/>
        <v>42840.446145833332</v>
      </c>
      <c r="L1456">
        <v>1459716480</v>
      </c>
      <c r="M1456" s="22">
        <f t="shared" si="90"/>
        <v>42795.487812499996</v>
      </c>
      <c r="N1456" s="22" t="s">
        <v>9363</v>
      </c>
      <c r="O1456" s="24">
        <f t="shared" si="91"/>
        <v>2017</v>
      </c>
      <c r="P1456" t="b">
        <v>0</v>
      </c>
      <c r="Q1456">
        <v>1</v>
      </c>
      <c r="R1456" t="b">
        <v>0</v>
      </c>
      <c r="S1456" t="s">
        <v>8287</v>
      </c>
      <c r="T1456" s="7">
        <f>F1456/Q1456</f>
        <v>15</v>
      </c>
      <c r="U1456" t="s">
        <v>8320</v>
      </c>
      <c r="V1456" t="s">
        <v>8339</v>
      </c>
    </row>
    <row r="1457" spans="1:22" ht="43.2">
      <c r="A1457" s="5">
        <f t="shared" si="88"/>
        <v>0.105</v>
      </c>
      <c r="B1457">
        <v>1455</v>
      </c>
      <c r="C1457" s="3" t="s">
        <v>1456</v>
      </c>
      <c r="D1457" s="3" t="s">
        <v>5565</v>
      </c>
      <c r="E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 s="22">
        <f t="shared" si="89"/>
        <v>42484.707638888889</v>
      </c>
      <c r="L1457">
        <v>1405181320</v>
      </c>
      <c r="M1457" s="22">
        <f t="shared" si="90"/>
        <v>42463.658333333333</v>
      </c>
      <c r="N1457" s="22" t="s">
        <v>9364</v>
      </c>
      <c r="O1457" s="24">
        <f t="shared" si="91"/>
        <v>2016</v>
      </c>
      <c r="P1457" t="b">
        <v>0</v>
      </c>
      <c r="Q1457">
        <v>7</v>
      </c>
      <c r="R1457" t="b">
        <v>0</v>
      </c>
      <c r="S1457" t="s">
        <v>8287</v>
      </c>
      <c r="T1457" s="7">
        <f>F1457/Q1457</f>
        <v>225</v>
      </c>
      <c r="U1457" t="s">
        <v>8320</v>
      </c>
      <c r="V1457" t="s">
        <v>8339</v>
      </c>
    </row>
    <row r="1458" spans="1:22">
      <c r="A1458" s="5">
        <f t="shared" si="88"/>
        <v>2.9000000000000001E-2</v>
      </c>
      <c r="B1458">
        <v>1456</v>
      </c>
      <c r="C1458" s="3" t="s">
        <v>1457</v>
      </c>
      <c r="D1458" s="3" t="s">
        <v>5566</v>
      </c>
      <c r="E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 s="22">
        <f t="shared" si="89"/>
        <v>41887.360416666663</v>
      </c>
      <c r="L1458">
        <v>1480867365</v>
      </c>
      <c r="M1458" s="22">
        <f t="shared" si="90"/>
        <v>41832.46435185185</v>
      </c>
      <c r="N1458" s="22" t="s">
        <v>8915</v>
      </c>
      <c r="O1458" s="24">
        <f t="shared" si="91"/>
        <v>2014</v>
      </c>
      <c r="P1458" t="b">
        <v>0</v>
      </c>
      <c r="Q1458">
        <v>3</v>
      </c>
      <c r="R1458" t="b">
        <v>0</v>
      </c>
      <c r="S1458" t="s">
        <v>8287</v>
      </c>
      <c r="T1458" s="7">
        <f>F1458/Q1458</f>
        <v>48.333333333333336</v>
      </c>
      <c r="U1458" t="s">
        <v>8320</v>
      </c>
      <c r="V1458" t="s">
        <v>8339</v>
      </c>
    </row>
    <row r="1459" spans="1:22" ht="28.8">
      <c r="A1459" s="5">
        <f t="shared" si="88"/>
        <v>0</v>
      </c>
      <c r="B1459">
        <v>1457</v>
      </c>
      <c r="C1459" s="3" t="s">
        <v>1458</v>
      </c>
      <c r="D1459" s="3" t="s">
        <v>5567</v>
      </c>
      <c r="E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 s="22">
        <f t="shared" si="89"/>
        <v>42738.460243055553</v>
      </c>
      <c r="L1459">
        <v>1444685444</v>
      </c>
      <c r="M1459" s="22">
        <f t="shared" si="90"/>
        <v>42708.460243055553</v>
      </c>
      <c r="N1459" s="22" t="s">
        <v>9301</v>
      </c>
      <c r="O1459" s="24">
        <f t="shared" si="91"/>
        <v>2016</v>
      </c>
      <c r="P1459" t="b">
        <v>0</v>
      </c>
      <c r="Q1459">
        <v>0</v>
      </c>
      <c r="R1459" t="b">
        <v>0</v>
      </c>
      <c r="S1459" t="s">
        <v>8287</v>
      </c>
      <c r="T1459" s="7" t="e">
        <f>F1459/Q1459</f>
        <v>#DIV/0!</v>
      </c>
      <c r="U1459" t="s">
        <v>8320</v>
      </c>
      <c r="V1459" t="s">
        <v>8339</v>
      </c>
    </row>
    <row r="1460" spans="1:22" ht="57.6">
      <c r="A1460" s="5">
        <f t="shared" si="88"/>
        <v>0</v>
      </c>
      <c r="B1460">
        <v>1458</v>
      </c>
      <c r="C1460" s="3" t="s">
        <v>1459</v>
      </c>
      <c r="D1460" s="3" t="s">
        <v>5568</v>
      </c>
      <c r="E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 s="22">
        <f t="shared" si="89"/>
        <v>42319.729675925926</v>
      </c>
      <c r="L1460">
        <v>1405097760</v>
      </c>
      <c r="M1460" s="22">
        <f t="shared" si="90"/>
        <v>42289.688009259255</v>
      </c>
      <c r="N1460" s="22" t="s">
        <v>9157</v>
      </c>
      <c r="O1460" s="24">
        <f t="shared" si="91"/>
        <v>2015</v>
      </c>
      <c r="P1460" t="b">
        <v>0</v>
      </c>
      <c r="Q1460">
        <v>0</v>
      </c>
      <c r="R1460" t="b">
        <v>0</v>
      </c>
      <c r="S1460" t="s">
        <v>8287</v>
      </c>
      <c r="T1460" s="7" t="e">
        <f>F1460/Q1460</f>
        <v>#DIV/0!</v>
      </c>
      <c r="U1460" t="s">
        <v>8320</v>
      </c>
      <c r="V1460" t="s">
        <v>8339</v>
      </c>
    </row>
    <row r="1461" spans="1:22" ht="43.2">
      <c r="A1461" s="5">
        <f t="shared" si="88"/>
        <v>0</v>
      </c>
      <c r="B1461">
        <v>1459</v>
      </c>
      <c r="C1461" s="3" t="s">
        <v>1460</v>
      </c>
      <c r="D1461" s="3" t="s">
        <v>5569</v>
      </c>
      <c r="E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 s="22">
        <f t="shared" si="89"/>
        <v>41861.958333333328</v>
      </c>
      <c r="L1461">
        <v>1446612896</v>
      </c>
      <c r="M1461" s="22">
        <f t="shared" si="90"/>
        <v>41831.49722222222</v>
      </c>
      <c r="N1461" s="22" t="s">
        <v>8895</v>
      </c>
      <c r="O1461" s="24">
        <f t="shared" si="91"/>
        <v>2014</v>
      </c>
      <c r="P1461" t="b">
        <v>0</v>
      </c>
      <c r="Q1461">
        <v>0</v>
      </c>
      <c r="R1461" t="b">
        <v>0</v>
      </c>
      <c r="S1461" t="s">
        <v>8287</v>
      </c>
      <c r="T1461" s="7" t="e">
        <f>F1461/Q1461</f>
        <v>#DIV/0!</v>
      </c>
      <c r="U1461" t="s">
        <v>8320</v>
      </c>
      <c r="V1461" t="s">
        <v>8339</v>
      </c>
    </row>
    <row r="1462" spans="1:22" ht="43.2">
      <c r="A1462" s="5">
        <f t="shared" si="88"/>
        <v>0</v>
      </c>
      <c r="B1462">
        <v>1460</v>
      </c>
      <c r="C1462" s="3" t="s">
        <v>1461</v>
      </c>
      <c r="D1462" s="3" t="s">
        <v>5570</v>
      </c>
      <c r="E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 s="22">
        <f t="shared" si="89"/>
        <v>42340.517361111109</v>
      </c>
      <c r="L1462">
        <v>1412371898</v>
      </c>
      <c r="M1462" s="22">
        <f t="shared" si="90"/>
        <v>42311.996481481481</v>
      </c>
      <c r="N1462" s="22" t="s">
        <v>9365</v>
      </c>
      <c r="O1462" s="24">
        <f t="shared" si="91"/>
        <v>2015</v>
      </c>
      <c r="P1462" t="b">
        <v>0</v>
      </c>
      <c r="Q1462">
        <v>0</v>
      </c>
      <c r="R1462" t="b">
        <v>0</v>
      </c>
      <c r="S1462" t="s">
        <v>8287</v>
      </c>
      <c r="T1462" s="7" t="e">
        <f>F1462/Q1462</f>
        <v>#DIV/0!</v>
      </c>
      <c r="U1462" t="s">
        <v>8320</v>
      </c>
      <c r="V1462" t="s">
        <v>8339</v>
      </c>
    </row>
    <row r="1463" spans="1:22" ht="28.8">
      <c r="A1463" s="5">
        <f t="shared" si="88"/>
        <v>1.012446</v>
      </c>
      <c r="B1463">
        <v>1461</v>
      </c>
      <c r="C1463" s="3" t="s">
        <v>1462</v>
      </c>
      <c r="D1463" s="3" t="s">
        <v>5571</v>
      </c>
      <c r="E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 s="22">
        <f t="shared" si="89"/>
        <v>41973.781249999993</v>
      </c>
      <c r="L1463">
        <v>1410967754</v>
      </c>
      <c r="M1463" s="22">
        <f t="shared" si="90"/>
        <v>41915.688634259255</v>
      </c>
      <c r="N1463" s="22" t="s">
        <v>9366</v>
      </c>
      <c r="O1463" s="24">
        <f t="shared" si="91"/>
        <v>2014</v>
      </c>
      <c r="P1463" t="b">
        <v>1</v>
      </c>
      <c r="Q1463">
        <v>340</v>
      </c>
      <c r="R1463" t="b">
        <v>1</v>
      </c>
      <c r="S1463" t="s">
        <v>8288</v>
      </c>
      <c r="T1463" s="7">
        <f>F1463/Q1463</f>
        <v>44.66673529411765</v>
      </c>
      <c r="U1463" t="s">
        <v>8320</v>
      </c>
      <c r="V1463" t="s">
        <v>8340</v>
      </c>
    </row>
    <row r="1464" spans="1:22" ht="28.8">
      <c r="A1464" s="5">
        <f t="shared" si="88"/>
        <v>1.085175</v>
      </c>
      <c r="B1464">
        <v>1462</v>
      </c>
      <c r="C1464" s="3" t="s">
        <v>1463</v>
      </c>
      <c r="D1464" s="3" t="s">
        <v>5572</v>
      </c>
      <c r="E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 s="22">
        <f t="shared" si="89"/>
        <v>41932.791666666664</v>
      </c>
      <c r="L1464">
        <v>1363017271</v>
      </c>
      <c r="M1464" s="22">
        <f t="shared" si="90"/>
        <v>41899.436967592592</v>
      </c>
      <c r="N1464" s="22" t="s">
        <v>8547</v>
      </c>
      <c r="O1464" s="24">
        <f t="shared" si="91"/>
        <v>2014</v>
      </c>
      <c r="P1464" t="b">
        <v>1</v>
      </c>
      <c r="Q1464">
        <v>150</v>
      </c>
      <c r="R1464" t="b">
        <v>1</v>
      </c>
      <c r="S1464" t="s">
        <v>8288</v>
      </c>
      <c r="T1464" s="7">
        <f>F1464/Q1464</f>
        <v>28.937999999999999</v>
      </c>
      <c r="U1464" t="s">
        <v>8320</v>
      </c>
      <c r="V1464" t="s">
        <v>8340</v>
      </c>
    </row>
    <row r="1465" spans="1:22" ht="43.2">
      <c r="A1465" s="5">
        <f t="shared" si="88"/>
        <v>1.4766666666666666</v>
      </c>
      <c r="B1465">
        <v>1463</v>
      </c>
      <c r="C1465" s="3" t="s">
        <v>1464</v>
      </c>
      <c r="D1465" s="3" t="s">
        <v>5573</v>
      </c>
      <c r="E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 s="22">
        <f t="shared" si="89"/>
        <v>41374.454525462963</v>
      </c>
      <c r="L1465">
        <v>1361483538</v>
      </c>
      <c r="M1465" s="22">
        <f t="shared" si="90"/>
        <v>41344.454525462963</v>
      </c>
      <c r="N1465" s="22" t="s">
        <v>9367</v>
      </c>
      <c r="O1465" s="24">
        <f t="shared" si="91"/>
        <v>2013</v>
      </c>
      <c r="P1465" t="b">
        <v>1</v>
      </c>
      <c r="Q1465">
        <v>25</v>
      </c>
      <c r="R1465" t="b">
        <v>1</v>
      </c>
      <c r="S1465" t="s">
        <v>8288</v>
      </c>
      <c r="T1465" s="7">
        <f>F1465/Q1465</f>
        <v>35.44</v>
      </c>
      <c r="U1465" t="s">
        <v>8320</v>
      </c>
      <c r="V1465" t="s">
        <v>8340</v>
      </c>
    </row>
    <row r="1466" spans="1:22">
      <c r="A1466" s="5">
        <f t="shared" si="88"/>
        <v>1.6319999999999999</v>
      </c>
      <c r="B1466">
        <v>1464</v>
      </c>
      <c r="C1466" s="3" t="s">
        <v>1465</v>
      </c>
      <c r="D1466" s="3" t="s">
        <v>5574</v>
      </c>
      <c r="E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 s="22">
        <f t="shared" si="89"/>
        <v>41371.661319444444</v>
      </c>
      <c r="L1466">
        <v>1358437958</v>
      </c>
      <c r="M1466" s="22">
        <f t="shared" si="90"/>
        <v>41326.702986111108</v>
      </c>
      <c r="N1466" s="22" t="s">
        <v>9368</v>
      </c>
      <c r="O1466" s="24">
        <f t="shared" si="91"/>
        <v>2013</v>
      </c>
      <c r="P1466" t="b">
        <v>1</v>
      </c>
      <c r="Q1466">
        <v>234</v>
      </c>
      <c r="R1466" t="b">
        <v>1</v>
      </c>
      <c r="S1466" t="s">
        <v>8288</v>
      </c>
      <c r="T1466" s="7">
        <f>F1466/Q1466</f>
        <v>34.871794871794869</v>
      </c>
      <c r="U1466" t="s">
        <v>8320</v>
      </c>
      <c r="V1466" t="s">
        <v>8340</v>
      </c>
    </row>
    <row r="1467" spans="1:22" ht="43.2">
      <c r="A1467" s="5">
        <f t="shared" si="88"/>
        <v>4.5641449999999999</v>
      </c>
      <c r="B1467">
        <v>1465</v>
      </c>
      <c r="C1467" s="3" t="s">
        <v>1466</v>
      </c>
      <c r="D1467" s="3" t="s">
        <v>5575</v>
      </c>
      <c r="E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 s="22">
        <f t="shared" si="89"/>
        <v>41321.453217592592</v>
      </c>
      <c r="L1467">
        <v>1329759452</v>
      </c>
      <c r="M1467" s="22">
        <f t="shared" si="90"/>
        <v>41291.453217592592</v>
      </c>
      <c r="N1467" s="22" t="s">
        <v>9369</v>
      </c>
      <c r="O1467" s="24">
        <f t="shared" si="91"/>
        <v>2013</v>
      </c>
      <c r="P1467" t="b">
        <v>1</v>
      </c>
      <c r="Q1467">
        <v>2602</v>
      </c>
      <c r="R1467" t="b">
        <v>1</v>
      </c>
      <c r="S1467" t="s">
        <v>8288</v>
      </c>
      <c r="T1467" s="7">
        <f>F1467/Q1467</f>
        <v>52.622732513451197</v>
      </c>
      <c r="U1467" t="s">
        <v>8320</v>
      </c>
      <c r="V1467" t="s">
        <v>8340</v>
      </c>
    </row>
    <row r="1468" spans="1:22" ht="43.2">
      <c r="A1468" s="5">
        <f t="shared" si="88"/>
        <v>1.0787731249999999</v>
      </c>
      <c r="B1468">
        <v>1466</v>
      </c>
      <c r="C1468" s="3" t="s">
        <v>1467</v>
      </c>
      <c r="D1468" s="3" t="s">
        <v>5576</v>
      </c>
      <c r="E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 s="22">
        <f t="shared" si="89"/>
        <v>40989.916666666664</v>
      </c>
      <c r="L1468">
        <v>1449029266</v>
      </c>
      <c r="M1468" s="22">
        <f t="shared" si="90"/>
        <v>40959.526064814811</v>
      </c>
      <c r="N1468" s="22" t="s">
        <v>9370</v>
      </c>
      <c r="O1468" s="24">
        <f t="shared" si="91"/>
        <v>2012</v>
      </c>
      <c r="P1468" t="b">
        <v>1</v>
      </c>
      <c r="Q1468">
        <v>248</v>
      </c>
      <c r="R1468" t="b">
        <v>1</v>
      </c>
      <c r="S1468" t="s">
        <v>8288</v>
      </c>
      <c r="T1468" s="7">
        <f>F1468/Q1468</f>
        <v>69.598266129032254</v>
      </c>
      <c r="U1468" t="s">
        <v>8320</v>
      </c>
      <c r="V1468" t="s">
        <v>8340</v>
      </c>
    </row>
    <row r="1469" spans="1:22" ht="28.8">
      <c r="A1469" s="5">
        <f t="shared" si="88"/>
        <v>1.1508</v>
      </c>
      <c r="B1469">
        <v>1467</v>
      </c>
      <c r="C1469" s="3" t="s">
        <v>1468</v>
      </c>
      <c r="D1469" s="3" t="s">
        <v>5577</v>
      </c>
      <c r="E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 s="22">
        <f t="shared" si="89"/>
        <v>42380.999999999993</v>
      </c>
      <c r="L1469">
        <v>1327518885</v>
      </c>
      <c r="M1469" s="22">
        <f t="shared" si="90"/>
        <v>42339.963726851849</v>
      </c>
      <c r="N1469" s="22" t="s">
        <v>9139</v>
      </c>
      <c r="O1469" s="24">
        <f t="shared" si="91"/>
        <v>2015</v>
      </c>
      <c r="P1469" t="b">
        <v>1</v>
      </c>
      <c r="Q1469">
        <v>600</v>
      </c>
      <c r="R1469" t="b">
        <v>1</v>
      </c>
      <c r="S1469" t="s">
        <v>8288</v>
      </c>
      <c r="T1469" s="7">
        <f>F1469/Q1469</f>
        <v>76.72</v>
      </c>
      <c r="U1469" t="s">
        <v>8320</v>
      </c>
      <c r="V1469" t="s">
        <v>8340</v>
      </c>
    </row>
    <row r="1470" spans="1:22" ht="43.2">
      <c r="A1470" s="5">
        <f t="shared" si="88"/>
        <v>1.0236842105263158</v>
      </c>
      <c r="B1470">
        <v>1468</v>
      </c>
      <c r="C1470" s="3" t="s">
        <v>1469</v>
      </c>
      <c r="D1470" s="3" t="s">
        <v>5578</v>
      </c>
      <c r="E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 s="22">
        <f t="shared" si="89"/>
        <v>40993.55190972222</v>
      </c>
      <c r="L1470">
        <v>1302654049</v>
      </c>
      <c r="M1470" s="22">
        <f t="shared" si="90"/>
        <v>40933.593576388885</v>
      </c>
      <c r="N1470" s="22" t="s">
        <v>8643</v>
      </c>
      <c r="O1470" s="24">
        <f t="shared" si="91"/>
        <v>2012</v>
      </c>
      <c r="P1470" t="b">
        <v>1</v>
      </c>
      <c r="Q1470">
        <v>293</v>
      </c>
      <c r="R1470" t="b">
        <v>1</v>
      </c>
      <c r="S1470" t="s">
        <v>8288</v>
      </c>
      <c r="T1470" s="7">
        <f>F1470/Q1470</f>
        <v>33.191126279863482</v>
      </c>
      <c r="U1470" t="s">
        <v>8320</v>
      </c>
      <c r="V1470" t="s">
        <v>8340</v>
      </c>
    </row>
    <row r="1471" spans="1:22" ht="43.2">
      <c r="A1471" s="5">
        <f t="shared" si="88"/>
        <v>1.0842485875706214</v>
      </c>
      <c r="B1471">
        <v>1469</v>
      </c>
      <c r="C1471" s="3" t="s">
        <v>1470</v>
      </c>
      <c r="D1471" s="3" t="s">
        <v>5579</v>
      </c>
      <c r="E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 s="22">
        <f t="shared" si="89"/>
        <v>40705.806122685179</v>
      </c>
      <c r="L1471">
        <v>1358346109</v>
      </c>
      <c r="M1471" s="22">
        <f t="shared" si="90"/>
        <v>40645.806122685179</v>
      </c>
      <c r="N1471" s="22" t="s">
        <v>9083</v>
      </c>
      <c r="O1471" s="24">
        <f t="shared" si="91"/>
        <v>2011</v>
      </c>
      <c r="P1471" t="b">
        <v>1</v>
      </c>
      <c r="Q1471">
        <v>321</v>
      </c>
      <c r="R1471" t="b">
        <v>1</v>
      </c>
      <c r="S1471" t="s">
        <v>8288</v>
      </c>
      <c r="T1471" s="7">
        <f>F1471/Q1471</f>
        <v>149.46417445482865</v>
      </c>
      <c r="U1471" t="s">
        <v>8320</v>
      </c>
      <c r="V1471" t="s">
        <v>8340</v>
      </c>
    </row>
    <row r="1472" spans="1:22" ht="57.6">
      <c r="A1472" s="5">
        <f t="shared" si="88"/>
        <v>1.2513333333333334</v>
      </c>
      <c r="B1472">
        <v>1470</v>
      </c>
      <c r="C1472" s="3" t="s">
        <v>1471</v>
      </c>
      <c r="D1472" s="3" t="s">
        <v>5580</v>
      </c>
      <c r="E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 s="22">
        <f t="shared" si="89"/>
        <v>41320.390150462961</v>
      </c>
      <c r="L1472">
        <v>1354909863</v>
      </c>
      <c r="M1472" s="22">
        <f t="shared" si="90"/>
        <v>41290.390150462961</v>
      </c>
      <c r="N1472" s="22" t="s">
        <v>9371</v>
      </c>
      <c r="O1472" s="24">
        <f t="shared" si="91"/>
        <v>2013</v>
      </c>
      <c r="P1472" t="b">
        <v>1</v>
      </c>
      <c r="Q1472">
        <v>81</v>
      </c>
      <c r="R1472" t="b">
        <v>1</v>
      </c>
      <c r="S1472" t="s">
        <v>8288</v>
      </c>
      <c r="T1472" s="7">
        <f>F1472/Q1472</f>
        <v>23.172839506172838</v>
      </c>
      <c r="U1472" t="s">
        <v>8320</v>
      </c>
      <c r="V1472" t="s">
        <v>8340</v>
      </c>
    </row>
    <row r="1473" spans="1:22" ht="43.2">
      <c r="A1473" s="5">
        <f t="shared" si="88"/>
        <v>1.03840625</v>
      </c>
      <c r="B1473">
        <v>1471</v>
      </c>
      <c r="C1473" s="3" t="s">
        <v>1472</v>
      </c>
      <c r="D1473" s="3" t="s">
        <v>5581</v>
      </c>
      <c r="E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 s="22">
        <f t="shared" si="89"/>
        <v>41271.618784722217</v>
      </c>
      <c r="L1473">
        <v>1426028334</v>
      </c>
      <c r="M1473" s="22">
        <f t="shared" si="90"/>
        <v>41250.618784722217</v>
      </c>
      <c r="N1473" s="22" t="s">
        <v>9372</v>
      </c>
      <c r="O1473" s="24">
        <f t="shared" si="91"/>
        <v>2012</v>
      </c>
      <c r="P1473" t="b">
        <v>1</v>
      </c>
      <c r="Q1473">
        <v>343</v>
      </c>
      <c r="R1473" t="b">
        <v>1</v>
      </c>
      <c r="S1473" t="s">
        <v>8288</v>
      </c>
      <c r="T1473" s="7">
        <f>F1473/Q1473</f>
        <v>96.877551020408163</v>
      </c>
      <c r="U1473" t="s">
        <v>8320</v>
      </c>
      <c r="V1473" t="s">
        <v>8340</v>
      </c>
    </row>
    <row r="1474" spans="1:22" ht="57.6">
      <c r="A1474" s="5">
        <f t="shared" si="88"/>
        <v>1.3870400000000001</v>
      </c>
      <c r="B1474">
        <v>1472</v>
      </c>
      <c r="C1474" s="3" t="s">
        <v>1473</v>
      </c>
      <c r="D1474" s="3" t="s">
        <v>5582</v>
      </c>
      <c r="E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 s="22">
        <f t="shared" si="89"/>
        <v>42103.749236111107</v>
      </c>
      <c r="L1474">
        <v>1379336503</v>
      </c>
      <c r="M1474" s="22">
        <f t="shared" si="90"/>
        <v>42073.749236111107</v>
      </c>
      <c r="N1474" s="22" t="s">
        <v>8879</v>
      </c>
      <c r="O1474" s="24">
        <f t="shared" si="91"/>
        <v>2015</v>
      </c>
      <c r="P1474" t="b">
        <v>1</v>
      </c>
      <c r="Q1474">
        <v>336</v>
      </c>
      <c r="R1474" t="b">
        <v>1</v>
      </c>
      <c r="S1474" t="s">
        <v>8288</v>
      </c>
      <c r="T1474" s="7">
        <f>F1474/Q1474</f>
        <v>103.20238095238095</v>
      </c>
      <c r="U1474" t="s">
        <v>8320</v>
      </c>
      <c r="V1474" t="s">
        <v>8340</v>
      </c>
    </row>
    <row r="1475" spans="1:22">
      <c r="A1475" s="5">
        <f t="shared" ref="A1475:A1538" si="92">F1475/E1475</f>
        <v>1.20516</v>
      </c>
      <c r="B1475">
        <v>1473</v>
      </c>
      <c r="C1475" s="3" t="s">
        <v>1474</v>
      </c>
      <c r="D1475" s="3" t="s">
        <v>5583</v>
      </c>
      <c r="E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 s="22">
        <f t="shared" ref="K1475:K1538" si="93">(J1474/86400)+25569+(-5/24)</f>
        <v>41563.33452546296</v>
      </c>
      <c r="L1475">
        <v>1328052639</v>
      </c>
      <c r="M1475" s="22">
        <f t="shared" ref="M1475:M1538" si="94">(L1474/86400)+25569+(-5/24)</f>
        <v>41533.33452546296</v>
      </c>
      <c r="N1475" s="22" t="s">
        <v>9373</v>
      </c>
      <c r="O1475" s="24">
        <f t="shared" si="91"/>
        <v>2013</v>
      </c>
      <c r="P1475" t="b">
        <v>1</v>
      </c>
      <c r="Q1475">
        <v>47</v>
      </c>
      <c r="R1475" t="b">
        <v>1</v>
      </c>
      <c r="S1475" t="s">
        <v>8288</v>
      </c>
      <c r="T1475" s="7">
        <f>F1475/Q1475</f>
        <v>38.462553191489363</v>
      </c>
      <c r="U1475" t="s">
        <v>8320</v>
      </c>
      <c r="V1475" t="s">
        <v>8340</v>
      </c>
    </row>
    <row r="1476" spans="1:22" ht="43.2">
      <c r="A1476" s="5">
        <f t="shared" si="92"/>
        <v>1.1226666666666667</v>
      </c>
      <c r="B1476">
        <v>1474</v>
      </c>
      <c r="C1476" s="3" t="s">
        <v>1475</v>
      </c>
      <c r="D1476" s="3" t="s">
        <v>5584</v>
      </c>
      <c r="E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 s="22">
        <f t="shared" si="93"/>
        <v>40969.771284722221</v>
      </c>
      <c r="L1476">
        <v>1376501292</v>
      </c>
      <c r="M1476" s="22">
        <f t="shared" si="94"/>
        <v>40939.771284722221</v>
      </c>
      <c r="N1476" s="22" t="s">
        <v>9264</v>
      </c>
      <c r="O1476" s="24">
        <f t="shared" ref="O1476:O1539" si="95">YEAR(N1476)</f>
        <v>2012</v>
      </c>
      <c r="P1476" t="b">
        <v>1</v>
      </c>
      <c r="Q1476">
        <v>76</v>
      </c>
      <c r="R1476" t="b">
        <v>1</v>
      </c>
      <c r="S1476" t="s">
        <v>8288</v>
      </c>
      <c r="T1476" s="7">
        <f>F1476/Q1476</f>
        <v>44.315789473684212</v>
      </c>
      <c r="U1476" t="s">
        <v>8320</v>
      </c>
      <c r="V1476" t="s">
        <v>8340</v>
      </c>
    </row>
    <row r="1477" spans="1:22" ht="43.2">
      <c r="A1477" s="5">
        <f t="shared" si="92"/>
        <v>1.8866966666666667</v>
      </c>
      <c r="B1477">
        <v>1475</v>
      </c>
      <c r="C1477" s="3" t="s">
        <v>1476</v>
      </c>
      <c r="D1477" s="3" t="s">
        <v>5585</v>
      </c>
      <c r="E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 s="22">
        <f t="shared" si="93"/>
        <v>41530.519583333335</v>
      </c>
      <c r="L1477">
        <v>1416244863</v>
      </c>
      <c r="M1477" s="22">
        <f t="shared" si="94"/>
        <v>41500.519583333335</v>
      </c>
      <c r="N1477" s="22" t="s">
        <v>8751</v>
      </c>
      <c r="O1477" s="24">
        <f t="shared" si="95"/>
        <v>2013</v>
      </c>
      <c r="P1477" t="b">
        <v>1</v>
      </c>
      <c r="Q1477">
        <v>441</v>
      </c>
      <c r="R1477" t="b">
        <v>1</v>
      </c>
      <c r="S1477" t="s">
        <v>8288</v>
      </c>
      <c r="T1477" s="7">
        <f>F1477/Q1477</f>
        <v>64.173356009070289</v>
      </c>
      <c r="U1477" t="s">
        <v>8320</v>
      </c>
      <c r="V1477" t="s">
        <v>8340</v>
      </c>
    </row>
    <row r="1478" spans="1:22" ht="28.8">
      <c r="A1478" s="5">
        <f t="shared" si="92"/>
        <v>6.6155466666666669</v>
      </c>
      <c r="B1478">
        <v>1476</v>
      </c>
      <c r="C1478" s="3" t="s">
        <v>1477</v>
      </c>
      <c r="D1478" s="3" t="s">
        <v>5586</v>
      </c>
      <c r="E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 s="22">
        <f t="shared" si="93"/>
        <v>41992.999305555553</v>
      </c>
      <c r="L1478">
        <v>1313024422</v>
      </c>
      <c r="M1478" s="22">
        <f t="shared" si="94"/>
        <v>41960.514618055553</v>
      </c>
      <c r="N1478" s="22" t="s">
        <v>8853</v>
      </c>
      <c r="O1478" s="24">
        <f t="shared" si="95"/>
        <v>2014</v>
      </c>
      <c r="P1478" t="b">
        <v>1</v>
      </c>
      <c r="Q1478">
        <v>916</v>
      </c>
      <c r="R1478" t="b">
        <v>1</v>
      </c>
      <c r="S1478" t="s">
        <v>8288</v>
      </c>
      <c r="T1478" s="7">
        <f>F1478/Q1478</f>
        <v>43.333275109170302</v>
      </c>
      <c r="U1478" t="s">
        <v>8320</v>
      </c>
      <c r="V1478" t="s">
        <v>8340</v>
      </c>
    </row>
    <row r="1479" spans="1:22" ht="43.2">
      <c r="A1479" s="5">
        <f t="shared" si="92"/>
        <v>1.1131</v>
      </c>
      <c r="B1479">
        <v>1477</v>
      </c>
      <c r="C1479" s="3" t="s">
        <v>1478</v>
      </c>
      <c r="D1479" s="3" t="s">
        <v>5587</v>
      </c>
      <c r="E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 s="22">
        <f t="shared" si="93"/>
        <v>40795.833587962959</v>
      </c>
      <c r="L1479">
        <v>1319467604</v>
      </c>
      <c r="M1479" s="22">
        <f t="shared" si="94"/>
        <v>40765.833587962959</v>
      </c>
      <c r="N1479" s="22" t="s">
        <v>9374</v>
      </c>
      <c r="O1479" s="24">
        <f t="shared" si="95"/>
        <v>2011</v>
      </c>
      <c r="P1479" t="b">
        <v>1</v>
      </c>
      <c r="Q1479">
        <v>369</v>
      </c>
      <c r="R1479" t="b">
        <v>1</v>
      </c>
      <c r="S1479" t="s">
        <v>8288</v>
      </c>
      <c r="T1479" s="7">
        <f>F1479/Q1479</f>
        <v>90.495934959349597</v>
      </c>
      <c r="U1479" t="s">
        <v>8320</v>
      </c>
      <c r="V1479" t="s">
        <v>8340</v>
      </c>
    </row>
    <row r="1480" spans="1:22" ht="43.2">
      <c r="A1480" s="5">
        <f t="shared" si="92"/>
        <v>11.8161422</v>
      </c>
      <c r="B1480">
        <v>1478</v>
      </c>
      <c r="C1480" s="3" t="s">
        <v>1479</v>
      </c>
      <c r="D1480" s="3" t="s">
        <v>5588</v>
      </c>
      <c r="E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 s="22">
        <f t="shared" si="93"/>
        <v>40899.916666666664</v>
      </c>
      <c r="L1480">
        <v>1367355313</v>
      </c>
      <c r="M1480" s="22">
        <f t="shared" si="94"/>
        <v>40840.407453703701</v>
      </c>
      <c r="N1480" s="22" t="s">
        <v>9375</v>
      </c>
      <c r="O1480" s="24">
        <f t="shared" si="95"/>
        <v>2011</v>
      </c>
      <c r="P1480" t="b">
        <v>1</v>
      </c>
      <c r="Q1480">
        <v>20242</v>
      </c>
      <c r="R1480" t="b">
        <v>1</v>
      </c>
      <c r="S1480" t="s">
        <v>8288</v>
      </c>
      <c r="T1480" s="7">
        <f>F1480/Q1480</f>
        <v>29.187190495010373</v>
      </c>
      <c r="U1480" t="s">
        <v>8320</v>
      </c>
      <c r="V1480" t="s">
        <v>8340</v>
      </c>
    </row>
    <row r="1481" spans="1:22" ht="43.2">
      <c r="A1481" s="5">
        <f t="shared" si="92"/>
        <v>1.37375</v>
      </c>
      <c r="B1481">
        <v>1479</v>
      </c>
      <c r="C1481" s="3" t="s">
        <v>1480</v>
      </c>
      <c r="D1481" s="3" t="s">
        <v>5589</v>
      </c>
      <c r="E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 s="22">
        <f t="shared" si="93"/>
        <v>41408.663344907407</v>
      </c>
      <c r="L1481">
        <v>1398448389</v>
      </c>
      <c r="M1481" s="22">
        <f t="shared" si="94"/>
        <v>41394.663344907407</v>
      </c>
      <c r="N1481" s="22" t="s">
        <v>8738</v>
      </c>
      <c r="O1481" s="24">
        <f t="shared" si="95"/>
        <v>2013</v>
      </c>
      <c r="P1481" t="b">
        <v>1</v>
      </c>
      <c r="Q1481">
        <v>71</v>
      </c>
      <c r="R1481" t="b">
        <v>1</v>
      </c>
      <c r="S1481" t="s">
        <v>8288</v>
      </c>
      <c r="T1481" s="7">
        <f>F1481/Q1481</f>
        <v>30.95774647887324</v>
      </c>
      <c r="U1481" t="s">
        <v>8320</v>
      </c>
      <c r="V1481" t="s">
        <v>8340</v>
      </c>
    </row>
    <row r="1482" spans="1:22" ht="43.2">
      <c r="A1482" s="5">
        <f t="shared" si="92"/>
        <v>1.170404</v>
      </c>
      <c r="B1482">
        <v>1480</v>
      </c>
      <c r="C1482" s="3" t="s">
        <v>1481</v>
      </c>
      <c r="D1482" s="3" t="s">
        <v>5590</v>
      </c>
      <c r="E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 s="22">
        <f t="shared" si="93"/>
        <v>41768.957638888889</v>
      </c>
      <c r="L1482">
        <v>1373408699</v>
      </c>
      <c r="M1482" s="22">
        <f t="shared" si="94"/>
        <v>41754.536909722221</v>
      </c>
      <c r="N1482" s="22" t="s">
        <v>8712</v>
      </c>
      <c r="O1482" s="24">
        <f t="shared" si="95"/>
        <v>2014</v>
      </c>
      <c r="P1482" t="b">
        <v>1</v>
      </c>
      <c r="Q1482">
        <v>635</v>
      </c>
      <c r="R1482" t="b">
        <v>1</v>
      </c>
      <c r="S1482" t="s">
        <v>8288</v>
      </c>
      <c r="T1482" s="7">
        <f>F1482/Q1482</f>
        <v>92.157795275590544</v>
      </c>
      <c r="U1482" t="s">
        <v>8320</v>
      </c>
      <c r="V1482" t="s">
        <v>8340</v>
      </c>
    </row>
    <row r="1483" spans="1:22" ht="43.2">
      <c r="A1483" s="5">
        <f t="shared" si="92"/>
        <v>2.1000000000000001E-2</v>
      </c>
      <c r="B1483">
        <v>1481</v>
      </c>
      <c r="C1483" s="3" t="s">
        <v>1482</v>
      </c>
      <c r="D1483" s="3" t="s">
        <v>5591</v>
      </c>
      <c r="E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 s="22">
        <f t="shared" si="93"/>
        <v>41481.5</v>
      </c>
      <c r="L1483">
        <v>1380838145</v>
      </c>
      <c r="M1483" s="22">
        <f t="shared" si="94"/>
        <v>41464.725682870368</v>
      </c>
      <c r="N1483" s="22" t="s">
        <v>9331</v>
      </c>
      <c r="O1483" s="24">
        <f t="shared" si="95"/>
        <v>2013</v>
      </c>
      <c r="P1483" t="b">
        <v>0</v>
      </c>
      <c r="Q1483">
        <v>6</v>
      </c>
      <c r="R1483" t="b">
        <v>0</v>
      </c>
      <c r="S1483" t="s">
        <v>8275</v>
      </c>
      <c r="T1483" s="7">
        <f>F1483/Q1483</f>
        <v>17.5</v>
      </c>
      <c r="U1483" t="s">
        <v>8320</v>
      </c>
      <c r="V1483" t="s">
        <v>8322</v>
      </c>
    </row>
    <row r="1484" spans="1:22" ht="43.2">
      <c r="A1484" s="5">
        <f t="shared" si="92"/>
        <v>1E-3</v>
      </c>
      <c r="B1484">
        <v>1482</v>
      </c>
      <c r="C1484" s="3" t="s">
        <v>1483</v>
      </c>
      <c r="D1484" s="3" t="s">
        <v>5592</v>
      </c>
      <c r="E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 s="22">
        <f t="shared" si="93"/>
        <v>41580.714641203704</v>
      </c>
      <c r="L1484">
        <v>1345062936</v>
      </c>
      <c r="M1484" s="22">
        <f t="shared" si="94"/>
        <v>41550.714641203704</v>
      </c>
      <c r="N1484" s="22" t="s">
        <v>8632</v>
      </c>
      <c r="O1484" s="24">
        <f t="shared" si="95"/>
        <v>2013</v>
      </c>
      <c r="P1484" t="b">
        <v>0</v>
      </c>
      <c r="Q1484">
        <v>1</v>
      </c>
      <c r="R1484" t="b">
        <v>0</v>
      </c>
      <c r="S1484" t="s">
        <v>8275</v>
      </c>
      <c r="T1484" s="7">
        <f>F1484/Q1484</f>
        <v>5</v>
      </c>
      <c r="U1484" t="s">
        <v>8320</v>
      </c>
      <c r="V1484" t="s">
        <v>8322</v>
      </c>
    </row>
    <row r="1485" spans="1:22" ht="43.2">
      <c r="A1485" s="5">
        <f t="shared" si="92"/>
        <v>7.1428571428571426E-3</v>
      </c>
      <c r="B1485">
        <v>1483</v>
      </c>
      <c r="C1485" s="3" t="s">
        <v>1484</v>
      </c>
      <c r="D1485" s="3" t="s">
        <v>5593</v>
      </c>
      <c r="E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 s="22">
        <f t="shared" si="93"/>
        <v>41159.118750000001</v>
      </c>
      <c r="L1485">
        <v>1467002275</v>
      </c>
      <c r="M1485" s="22">
        <f t="shared" si="94"/>
        <v>41136.649722222217</v>
      </c>
      <c r="N1485" s="22" t="s">
        <v>9376</v>
      </c>
      <c r="O1485" s="24">
        <f t="shared" si="95"/>
        <v>2012</v>
      </c>
      <c r="P1485" t="b">
        <v>0</v>
      </c>
      <c r="Q1485">
        <v>2</v>
      </c>
      <c r="R1485" t="b">
        <v>0</v>
      </c>
      <c r="S1485" t="s">
        <v>8275</v>
      </c>
      <c r="T1485" s="7">
        <f>F1485/Q1485</f>
        <v>25</v>
      </c>
      <c r="U1485" t="s">
        <v>8320</v>
      </c>
      <c r="V1485" t="s">
        <v>8322</v>
      </c>
    </row>
    <row r="1486" spans="1:22">
      <c r="A1486" s="5">
        <f t="shared" si="92"/>
        <v>0</v>
      </c>
      <c r="B1486">
        <v>1484</v>
      </c>
      <c r="C1486" s="3" t="s">
        <v>1485</v>
      </c>
      <c r="D1486" s="3" t="s">
        <v>5594</v>
      </c>
      <c r="E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 s="22">
        <f t="shared" si="93"/>
        <v>42572.984664351847</v>
      </c>
      <c r="L1486">
        <v>1337834963</v>
      </c>
      <c r="M1486" s="22">
        <f t="shared" si="94"/>
        <v>42547.984664351847</v>
      </c>
      <c r="N1486" s="22" t="s">
        <v>9377</v>
      </c>
      <c r="O1486" s="24">
        <f t="shared" si="95"/>
        <v>2016</v>
      </c>
      <c r="P1486" t="b">
        <v>0</v>
      </c>
      <c r="Q1486">
        <v>0</v>
      </c>
      <c r="R1486" t="b">
        <v>0</v>
      </c>
      <c r="S1486" t="s">
        <v>8275</v>
      </c>
      <c r="T1486" s="7" t="e">
        <f>F1486/Q1486</f>
        <v>#DIV/0!</v>
      </c>
      <c r="U1486" t="s">
        <v>8320</v>
      </c>
      <c r="V1486" t="s">
        <v>8322</v>
      </c>
    </row>
    <row r="1487" spans="1:22" ht="43.2">
      <c r="A1487" s="5">
        <f t="shared" si="92"/>
        <v>2.2388059701492536E-2</v>
      </c>
      <c r="B1487">
        <v>1485</v>
      </c>
      <c r="C1487" s="3" t="s">
        <v>1486</v>
      </c>
      <c r="D1487" s="3" t="s">
        <v>5595</v>
      </c>
      <c r="E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 s="22">
        <f t="shared" si="93"/>
        <v>41111.410416666666</v>
      </c>
      <c r="L1487">
        <v>1430939173</v>
      </c>
      <c r="M1487" s="22">
        <f t="shared" si="94"/>
        <v>41052.992627314808</v>
      </c>
      <c r="N1487" s="22" t="s">
        <v>9378</v>
      </c>
      <c r="O1487" s="24">
        <f t="shared" si="95"/>
        <v>2012</v>
      </c>
      <c r="P1487" t="b">
        <v>0</v>
      </c>
      <c r="Q1487">
        <v>3</v>
      </c>
      <c r="R1487" t="b">
        <v>0</v>
      </c>
      <c r="S1487" t="s">
        <v>8275</v>
      </c>
      <c r="T1487" s="7">
        <f>F1487/Q1487</f>
        <v>50</v>
      </c>
      <c r="U1487" t="s">
        <v>8320</v>
      </c>
      <c r="V1487" t="s">
        <v>8322</v>
      </c>
    </row>
    <row r="1488" spans="1:22" ht="57.6">
      <c r="A1488" s="5">
        <f t="shared" si="92"/>
        <v>2.3999999999999998E-3</v>
      </c>
      <c r="B1488">
        <v>1486</v>
      </c>
      <c r="C1488" s="3" t="s">
        <v>1487</v>
      </c>
      <c r="D1488" s="3" t="s">
        <v>5596</v>
      </c>
      <c r="E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 s="22">
        <f t="shared" si="93"/>
        <v>42175.587650462963</v>
      </c>
      <c r="L1488">
        <v>1422417761</v>
      </c>
      <c r="M1488" s="22">
        <f t="shared" si="94"/>
        <v>42130.587650462963</v>
      </c>
      <c r="N1488" s="22" t="s">
        <v>8759</v>
      </c>
      <c r="O1488" s="24">
        <f t="shared" si="95"/>
        <v>2015</v>
      </c>
      <c r="P1488" t="b">
        <v>0</v>
      </c>
      <c r="Q1488">
        <v>3</v>
      </c>
      <c r="R1488" t="b">
        <v>0</v>
      </c>
      <c r="S1488" t="s">
        <v>8275</v>
      </c>
      <c r="T1488" s="7">
        <f>F1488/Q1488</f>
        <v>16</v>
      </c>
      <c r="U1488" t="s">
        <v>8320</v>
      </c>
      <c r="V1488" t="s">
        <v>8322</v>
      </c>
    </row>
    <row r="1489" spans="1:22" ht="43.2">
      <c r="A1489" s="5">
        <f t="shared" si="92"/>
        <v>0</v>
      </c>
      <c r="B1489">
        <v>1487</v>
      </c>
      <c r="C1489" s="3" t="s">
        <v>1488</v>
      </c>
      <c r="D1489" s="3" t="s">
        <v>5597</v>
      </c>
      <c r="E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 s="22">
        <f t="shared" si="93"/>
        <v>42061.960196759253</v>
      </c>
      <c r="L1489">
        <v>1467583271</v>
      </c>
      <c r="M1489" s="22">
        <f t="shared" si="94"/>
        <v>42031.960196759253</v>
      </c>
      <c r="N1489" s="22" t="s">
        <v>8571</v>
      </c>
      <c r="O1489" s="24">
        <f t="shared" si="95"/>
        <v>2015</v>
      </c>
      <c r="P1489" t="b">
        <v>0</v>
      </c>
      <c r="Q1489">
        <v>0</v>
      </c>
      <c r="R1489" t="b">
        <v>0</v>
      </c>
      <c r="S1489" t="s">
        <v>8275</v>
      </c>
      <c r="T1489" s="7" t="e">
        <f>F1489/Q1489</f>
        <v>#DIV/0!</v>
      </c>
      <c r="U1489" t="s">
        <v>8320</v>
      </c>
      <c r="V1489" t="s">
        <v>8322</v>
      </c>
    </row>
    <row r="1490" spans="1:22" ht="43.2">
      <c r="A1490" s="5">
        <f t="shared" si="92"/>
        <v>2.4E-2</v>
      </c>
      <c r="B1490">
        <v>1488</v>
      </c>
      <c r="C1490" s="3" t="s">
        <v>1489</v>
      </c>
      <c r="D1490" s="3" t="s">
        <v>5598</v>
      </c>
      <c r="E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 s="22">
        <f t="shared" si="93"/>
        <v>42584.709155092591</v>
      </c>
      <c r="L1490">
        <v>1386336660</v>
      </c>
      <c r="M1490" s="22">
        <f t="shared" si="94"/>
        <v>42554.709155092591</v>
      </c>
      <c r="N1490" s="22" t="s">
        <v>9164</v>
      </c>
      <c r="O1490" s="24">
        <f t="shared" si="95"/>
        <v>2016</v>
      </c>
      <c r="P1490" t="b">
        <v>0</v>
      </c>
      <c r="Q1490">
        <v>6</v>
      </c>
      <c r="R1490" t="b">
        <v>0</v>
      </c>
      <c r="S1490" t="s">
        <v>8275</v>
      </c>
      <c r="T1490" s="7">
        <f>F1490/Q1490</f>
        <v>60</v>
      </c>
      <c r="U1490" t="s">
        <v>8320</v>
      </c>
      <c r="V1490" t="s">
        <v>8322</v>
      </c>
    </row>
    <row r="1491" spans="1:22" ht="43.2">
      <c r="A1491" s="5">
        <f t="shared" si="92"/>
        <v>0</v>
      </c>
      <c r="B1491">
        <v>1489</v>
      </c>
      <c r="C1491" s="3" t="s">
        <v>1490</v>
      </c>
      <c r="D1491" s="3" t="s">
        <v>5599</v>
      </c>
      <c r="E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 s="22">
        <f t="shared" si="93"/>
        <v>41644.354861111111</v>
      </c>
      <c r="L1491">
        <v>1350398452</v>
      </c>
      <c r="M1491" s="22">
        <f t="shared" si="94"/>
        <v>41614.354861111111</v>
      </c>
      <c r="N1491" s="22" t="s">
        <v>9379</v>
      </c>
      <c r="O1491" s="24">
        <f t="shared" si="95"/>
        <v>2013</v>
      </c>
      <c r="P1491" t="b">
        <v>0</v>
      </c>
      <c r="Q1491">
        <v>0</v>
      </c>
      <c r="R1491" t="b">
        <v>0</v>
      </c>
      <c r="S1491" t="s">
        <v>8275</v>
      </c>
      <c r="T1491" s="7" t="e">
        <f>F1491/Q1491</f>
        <v>#DIV/0!</v>
      </c>
      <c r="U1491" t="s">
        <v>8320</v>
      </c>
      <c r="V1491" t="s">
        <v>8322</v>
      </c>
    </row>
    <row r="1492" spans="1:22" ht="43.2">
      <c r="A1492" s="5">
        <f t="shared" si="92"/>
        <v>0.30862068965517242</v>
      </c>
      <c r="B1492">
        <v>1490</v>
      </c>
      <c r="C1492" s="3" t="s">
        <v>1491</v>
      </c>
      <c r="D1492" s="3" t="s">
        <v>5600</v>
      </c>
      <c r="E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 s="22">
        <f t="shared" si="93"/>
        <v>41228.445046296292</v>
      </c>
      <c r="L1492">
        <v>1378214874</v>
      </c>
      <c r="M1492" s="22">
        <f t="shared" si="94"/>
        <v>41198.403379629628</v>
      </c>
      <c r="N1492" s="22" t="s">
        <v>9380</v>
      </c>
      <c r="O1492" s="24">
        <f t="shared" si="95"/>
        <v>2012</v>
      </c>
      <c r="P1492" t="b">
        <v>0</v>
      </c>
      <c r="Q1492">
        <v>19</v>
      </c>
      <c r="R1492" t="b">
        <v>0</v>
      </c>
      <c r="S1492" t="s">
        <v>8275</v>
      </c>
      <c r="T1492" s="7">
        <f>F1492/Q1492</f>
        <v>47.10526315789474</v>
      </c>
      <c r="U1492" t="s">
        <v>8320</v>
      </c>
      <c r="V1492" t="s">
        <v>8322</v>
      </c>
    </row>
    <row r="1493" spans="1:22" ht="43.2">
      <c r="A1493" s="5">
        <f t="shared" si="92"/>
        <v>8.3333333333333329E-2</v>
      </c>
      <c r="B1493">
        <v>1491</v>
      </c>
      <c r="C1493" s="3" t="s">
        <v>1492</v>
      </c>
      <c r="D1493" s="3" t="s">
        <v>5601</v>
      </c>
      <c r="E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 s="22">
        <f t="shared" si="93"/>
        <v>41549.352708333332</v>
      </c>
      <c r="L1493">
        <v>1418922443</v>
      </c>
      <c r="M1493" s="22">
        <f t="shared" si="94"/>
        <v>41520.352708333332</v>
      </c>
      <c r="N1493" s="22" t="s">
        <v>9381</v>
      </c>
      <c r="O1493" s="24">
        <f t="shared" si="95"/>
        <v>2013</v>
      </c>
      <c r="P1493" t="b">
        <v>0</v>
      </c>
      <c r="Q1493">
        <v>1</v>
      </c>
      <c r="R1493" t="b">
        <v>0</v>
      </c>
      <c r="S1493" t="s">
        <v>8275</v>
      </c>
      <c r="T1493" s="7">
        <f>F1493/Q1493</f>
        <v>100</v>
      </c>
      <c r="U1493" t="s">
        <v>8320</v>
      </c>
      <c r="V1493" t="s">
        <v>8322</v>
      </c>
    </row>
    <row r="1494" spans="1:22" ht="57.6">
      <c r="A1494" s="5">
        <f t="shared" si="92"/>
        <v>7.4999999999999997E-3</v>
      </c>
      <c r="B1494">
        <v>1492</v>
      </c>
      <c r="C1494" s="3" t="s">
        <v>1493</v>
      </c>
      <c r="D1494" s="3" t="s">
        <v>5602</v>
      </c>
      <c r="E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 s="22">
        <f t="shared" si="93"/>
        <v>42050.443055555552</v>
      </c>
      <c r="L1494">
        <v>1305839646</v>
      </c>
      <c r="M1494" s="22">
        <f t="shared" si="94"/>
        <v>41991.505127314813</v>
      </c>
      <c r="N1494" s="22" t="s">
        <v>8807</v>
      </c>
      <c r="O1494" s="24">
        <f t="shared" si="95"/>
        <v>2014</v>
      </c>
      <c r="P1494" t="b">
        <v>0</v>
      </c>
      <c r="Q1494">
        <v>2</v>
      </c>
      <c r="R1494" t="b">
        <v>0</v>
      </c>
      <c r="S1494" t="s">
        <v>8275</v>
      </c>
      <c r="T1494" s="7">
        <f>F1494/Q1494</f>
        <v>15</v>
      </c>
      <c r="U1494" t="s">
        <v>8320</v>
      </c>
      <c r="V1494" t="s">
        <v>8322</v>
      </c>
    </row>
    <row r="1495" spans="1:22" ht="28.8">
      <c r="A1495" s="5">
        <f t="shared" si="92"/>
        <v>0</v>
      </c>
      <c r="B1495">
        <v>1493</v>
      </c>
      <c r="C1495" s="3" t="s">
        <v>1494</v>
      </c>
      <c r="D1495" s="3" t="s">
        <v>5603</v>
      </c>
      <c r="E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 s="22">
        <f t="shared" si="93"/>
        <v>40712.676458333335</v>
      </c>
      <c r="L1495">
        <v>1368823675</v>
      </c>
      <c r="M1495" s="22">
        <f t="shared" si="94"/>
        <v>40682.676458333335</v>
      </c>
      <c r="N1495" s="22" t="s">
        <v>9382</v>
      </c>
      <c r="O1495" s="24">
        <f t="shared" si="95"/>
        <v>2011</v>
      </c>
      <c r="P1495" t="b">
        <v>0</v>
      </c>
      <c r="Q1495">
        <v>0</v>
      </c>
      <c r="R1495" t="b">
        <v>0</v>
      </c>
      <c r="S1495" t="s">
        <v>8275</v>
      </c>
      <c r="T1495" s="7" t="e">
        <f>F1495/Q1495</f>
        <v>#DIV/0!</v>
      </c>
      <c r="U1495" t="s">
        <v>8320</v>
      </c>
      <c r="V1495" t="s">
        <v>8322</v>
      </c>
    </row>
    <row r="1496" spans="1:22" ht="43.2">
      <c r="A1496" s="5">
        <f t="shared" si="92"/>
        <v>8.8999999999999996E-2</v>
      </c>
      <c r="B1496">
        <v>1494</v>
      </c>
      <c r="C1496" s="3" t="s">
        <v>1495</v>
      </c>
      <c r="D1496" s="3" t="s">
        <v>5604</v>
      </c>
      <c r="E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 s="22">
        <f t="shared" si="93"/>
        <v>41441.658275462956</v>
      </c>
      <c r="L1496">
        <v>1425489613</v>
      </c>
      <c r="M1496" s="22">
        <f t="shared" si="94"/>
        <v>41411.658275462956</v>
      </c>
      <c r="N1496" s="22" t="s">
        <v>9383</v>
      </c>
      <c r="O1496" s="24">
        <f t="shared" si="95"/>
        <v>2013</v>
      </c>
      <c r="P1496" t="b">
        <v>0</v>
      </c>
      <c r="Q1496">
        <v>11</v>
      </c>
      <c r="R1496" t="b">
        <v>0</v>
      </c>
      <c r="S1496" t="s">
        <v>8275</v>
      </c>
      <c r="T1496" s="7">
        <f>F1496/Q1496</f>
        <v>40.454545454545453</v>
      </c>
      <c r="U1496" t="s">
        <v>8320</v>
      </c>
      <c r="V1496" t="s">
        <v>8322</v>
      </c>
    </row>
    <row r="1497" spans="1:22" ht="28.8">
      <c r="A1497" s="5">
        <f t="shared" si="92"/>
        <v>0</v>
      </c>
      <c r="B1497">
        <v>1495</v>
      </c>
      <c r="C1497" s="3" t="s">
        <v>1496</v>
      </c>
      <c r="D1497" s="3" t="s">
        <v>5605</v>
      </c>
      <c r="E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 s="22">
        <f t="shared" si="93"/>
        <v>42097.443055555552</v>
      </c>
      <c r="L1497">
        <v>1311879431</v>
      </c>
      <c r="M1497" s="22">
        <f t="shared" si="94"/>
        <v>42067.514039351845</v>
      </c>
      <c r="N1497" s="22" t="s">
        <v>8493</v>
      </c>
      <c r="O1497" s="24">
        <f t="shared" si="95"/>
        <v>2015</v>
      </c>
      <c r="P1497" t="b">
        <v>0</v>
      </c>
      <c r="Q1497">
        <v>0</v>
      </c>
      <c r="R1497" t="b">
        <v>0</v>
      </c>
      <c r="S1497" t="s">
        <v>8275</v>
      </c>
      <c r="T1497" s="7" t="e">
        <f>F1497/Q1497</f>
        <v>#DIV/0!</v>
      </c>
      <c r="U1497" t="s">
        <v>8320</v>
      </c>
      <c r="V1497" t="s">
        <v>8322</v>
      </c>
    </row>
    <row r="1498" spans="1:22" ht="43.2">
      <c r="A1498" s="5">
        <f t="shared" si="92"/>
        <v>0</v>
      </c>
      <c r="B1498">
        <v>1496</v>
      </c>
      <c r="C1498" s="3" t="s">
        <v>1497</v>
      </c>
      <c r="D1498" s="3" t="s">
        <v>5606</v>
      </c>
      <c r="E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 s="22">
        <f t="shared" si="93"/>
        <v>40782.581377314811</v>
      </c>
      <c r="L1498">
        <v>1405682659</v>
      </c>
      <c r="M1498" s="22">
        <f t="shared" si="94"/>
        <v>40752.581377314811</v>
      </c>
      <c r="N1498" s="22" t="s">
        <v>9384</v>
      </c>
      <c r="O1498" s="24">
        <f t="shared" si="95"/>
        <v>2011</v>
      </c>
      <c r="P1498" t="b">
        <v>0</v>
      </c>
      <c r="Q1498">
        <v>0</v>
      </c>
      <c r="R1498" t="b">
        <v>0</v>
      </c>
      <c r="S1498" t="s">
        <v>8275</v>
      </c>
      <c r="T1498" s="7" t="e">
        <f>F1498/Q1498</f>
        <v>#DIV/0!</v>
      </c>
      <c r="U1498" t="s">
        <v>8320</v>
      </c>
      <c r="V1498" t="s">
        <v>8322</v>
      </c>
    </row>
    <row r="1499" spans="1:22" ht="43.2">
      <c r="A1499" s="5">
        <f t="shared" si="92"/>
        <v>6.666666666666667E-5</v>
      </c>
      <c r="B1499">
        <v>1497</v>
      </c>
      <c r="C1499" s="3" t="s">
        <v>1498</v>
      </c>
      <c r="D1499" s="3" t="s">
        <v>5607</v>
      </c>
      <c r="E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 s="22">
        <f t="shared" si="93"/>
        <v>41898.266886574071</v>
      </c>
      <c r="L1499">
        <v>1371655522</v>
      </c>
      <c r="M1499" s="22">
        <f t="shared" si="94"/>
        <v>41838.266886574071</v>
      </c>
      <c r="N1499" s="22" t="s">
        <v>8926</v>
      </c>
      <c r="O1499" s="24">
        <f t="shared" si="95"/>
        <v>2014</v>
      </c>
      <c r="P1499" t="b">
        <v>0</v>
      </c>
      <c r="Q1499">
        <v>1</v>
      </c>
      <c r="R1499" t="b">
        <v>0</v>
      </c>
      <c r="S1499" t="s">
        <v>8275</v>
      </c>
      <c r="T1499" s="7">
        <f>F1499/Q1499</f>
        <v>1</v>
      </c>
      <c r="U1499" t="s">
        <v>8320</v>
      </c>
      <c r="V1499" t="s">
        <v>8322</v>
      </c>
    </row>
    <row r="1500" spans="1:22" ht="43.2">
      <c r="A1500" s="5">
        <f t="shared" si="92"/>
        <v>1.9E-2</v>
      </c>
      <c r="B1500">
        <v>1498</v>
      </c>
      <c r="C1500" s="3" t="s">
        <v>1499</v>
      </c>
      <c r="D1500" s="3" t="s">
        <v>5608</v>
      </c>
      <c r="E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 s="22">
        <f t="shared" si="93"/>
        <v>41486.613194444442</v>
      </c>
      <c r="L1500">
        <v>1405899378</v>
      </c>
      <c r="M1500" s="22">
        <f t="shared" si="94"/>
        <v>41444.434282407405</v>
      </c>
      <c r="N1500" s="22" t="s">
        <v>9385</v>
      </c>
      <c r="O1500" s="24">
        <f t="shared" si="95"/>
        <v>2013</v>
      </c>
      <c r="P1500" t="b">
        <v>0</v>
      </c>
      <c r="Q1500">
        <v>3</v>
      </c>
      <c r="R1500" t="b">
        <v>0</v>
      </c>
      <c r="S1500" t="s">
        <v>8275</v>
      </c>
      <c r="T1500" s="7">
        <f>F1500/Q1500</f>
        <v>19</v>
      </c>
      <c r="U1500" t="s">
        <v>8320</v>
      </c>
      <c r="V1500" t="s">
        <v>8322</v>
      </c>
    </row>
    <row r="1501" spans="1:22" ht="43.2">
      <c r="A1501" s="5">
        <f t="shared" si="92"/>
        <v>2.5000000000000001E-3</v>
      </c>
      <c r="B1501">
        <v>1499</v>
      </c>
      <c r="C1501" s="3" t="s">
        <v>1500</v>
      </c>
      <c r="D1501" s="3" t="s">
        <v>5609</v>
      </c>
      <c r="E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 s="22">
        <f t="shared" si="93"/>
        <v>41885.775208333333</v>
      </c>
      <c r="L1501">
        <v>1465171833</v>
      </c>
      <c r="M1501" s="22">
        <f t="shared" si="94"/>
        <v>41840.775208333333</v>
      </c>
      <c r="N1501" s="22" t="s">
        <v>9386</v>
      </c>
      <c r="O1501" s="24">
        <f t="shared" si="95"/>
        <v>2014</v>
      </c>
      <c r="P1501" t="b">
        <v>0</v>
      </c>
      <c r="Q1501">
        <v>1</v>
      </c>
      <c r="R1501" t="b">
        <v>0</v>
      </c>
      <c r="S1501" t="s">
        <v>8275</v>
      </c>
      <c r="T1501" s="7">
        <f>F1501/Q1501</f>
        <v>5</v>
      </c>
      <c r="U1501" t="s">
        <v>8320</v>
      </c>
      <c r="V1501" t="s">
        <v>8322</v>
      </c>
    </row>
    <row r="1502" spans="1:22" ht="43.2">
      <c r="A1502" s="5">
        <f t="shared" si="92"/>
        <v>0.25035714285714283</v>
      </c>
      <c r="B1502">
        <v>1500</v>
      </c>
      <c r="C1502" s="3" t="s">
        <v>1501</v>
      </c>
      <c r="D1502" s="3" t="s">
        <v>5610</v>
      </c>
      <c r="E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 s="22">
        <f t="shared" si="93"/>
        <v>42586.798993055556</v>
      </c>
      <c r="L1502">
        <v>1364852557</v>
      </c>
      <c r="M1502" s="22">
        <f t="shared" si="94"/>
        <v>42526.798993055556</v>
      </c>
      <c r="N1502" s="22" t="s">
        <v>8747</v>
      </c>
      <c r="O1502" s="24">
        <f t="shared" si="95"/>
        <v>2016</v>
      </c>
      <c r="P1502" t="b">
        <v>0</v>
      </c>
      <c r="Q1502">
        <v>15</v>
      </c>
      <c r="R1502" t="b">
        <v>0</v>
      </c>
      <c r="S1502" t="s">
        <v>8275</v>
      </c>
      <c r="T1502" s="7">
        <f>F1502/Q1502</f>
        <v>46.733333333333334</v>
      </c>
      <c r="U1502" t="s">
        <v>8320</v>
      </c>
      <c r="V1502" t="s">
        <v>8322</v>
      </c>
    </row>
    <row r="1503" spans="1:22" ht="28.8">
      <c r="A1503" s="5">
        <f t="shared" si="92"/>
        <v>1.6633076923076924</v>
      </c>
      <c r="B1503">
        <v>1501</v>
      </c>
      <c r="C1503" s="3" t="s">
        <v>1502</v>
      </c>
      <c r="D1503" s="3" t="s">
        <v>5611</v>
      </c>
      <c r="E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 s="22">
        <f t="shared" si="93"/>
        <v>41395.69626157407</v>
      </c>
      <c r="L1503">
        <v>1433772023</v>
      </c>
      <c r="M1503" s="22">
        <f t="shared" si="94"/>
        <v>41365.69626157407</v>
      </c>
      <c r="N1503" s="22" t="s">
        <v>8474</v>
      </c>
      <c r="O1503" s="24">
        <f t="shared" si="95"/>
        <v>2013</v>
      </c>
      <c r="P1503" t="b">
        <v>1</v>
      </c>
      <c r="Q1503">
        <v>885</v>
      </c>
      <c r="R1503" t="b">
        <v>1</v>
      </c>
      <c r="S1503" t="s">
        <v>8285</v>
      </c>
      <c r="T1503" s="7">
        <f>F1503/Q1503</f>
        <v>97.731073446327684</v>
      </c>
      <c r="U1503" t="s">
        <v>8336</v>
      </c>
      <c r="V1503" t="s">
        <v>8337</v>
      </c>
    </row>
    <row r="1504" spans="1:22" ht="43.2">
      <c r="A1504" s="5">
        <f t="shared" si="92"/>
        <v>1.0144545454545455</v>
      </c>
      <c r="B1504">
        <v>1502</v>
      </c>
      <c r="C1504" s="3" t="s">
        <v>1503</v>
      </c>
      <c r="D1504" s="3" t="s">
        <v>5612</v>
      </c>
      <c r="E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 s="22">
        <f t="shared" si="93"/>
        <v>42193.3752662037</v>
      </c>
      <c r="L1504">
        <v>1456491680</v>
      </c>
      <c r="M1504" s="22">
        <f t="shared" si="94"/>
        <v>42163.3752662037</v>
      </c>
      <c r="N1504" s="22" t="s">
        <v>8692</v>
      </c>
      <c r="O1504" s="24">
        <f t="shared" si="95"/>
        <v>2015</v>
      </c>
      <c r="P1504" t="b">
        <v>1</v>
      </c>
      <c r="Q1504">
        <v>329</v>
      </c>
      <c r="R1504" t="b">
        <v>1</v>
      </c>
      <c r="S1504" t="s">
        <v>8285</v>
      </c>
      <c r="T1504" s="7">
        <f>F1504/Q1504</f>
        <v>67.835866261398181</v>
      </c>
      <c r="U1504" t="s">
        <v>8336</v>
      </c>
      <c r="V1504" t="s">
        <v>8337</v>
      </c>
    </row>
    <row r="1505" spans="1:22" ht="43.2">
      <c r="A1505" s="5">
        <f t="shared" si="92"/>
        <v>1.0789146666666667</v>
      </c>
      <c r="B1505">
        <v>1503</v>
      </c>
      <c r="C1505" s="3" t="s">
        <v>1504</v>
      </c>
      <c r="D1505" s="3" t="s">
        <v>5613</v>
      </c>
      <c r="E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 s="22">
        <f t="shared" si="93"/>
        <v>42454.708333333336</v>
      </c>
      <c r="L1505">
        <v>1472026801</v>
      </c>
      <c r="M1505" s="22">
        <f t="shared" si="94"/>
        <v>42426.33425925926</v>
      </c>
      <c r="N1505" s="22" t="s">
        <v>9161</v>
      </c>
      <c r="O1505" s="24">
        <f t="shared" si="95"/>
        <v>2016</v>
      </c>
      <c r="P1505" t="b">
        <v>1</v>
      </c>
      <c r="Q1505">
        <v>71</v>
      </c>
      <c r="R1505" t="b">
        <v>1</v>
      </c>
      <c r="S1505" t="s">
        <v>8285</v>
      </c>
      <c r="T1505" s="7">
        <f>F1505/Q1505</f>
        <v>56.98492957746479</v>
      </c>
      <c r="U1505" t="s">
        <v>8336</v>
      </c>
      <c r="V1505" t="s">
        <v>8337</v>
      </c>
    </row>
    <row r="1506" spans="1:22" ht="43.2">
      <c r="A1506" s="5">
        <f t="shared" si="92"/>
        <v>2.7793846153846156</v>
      </c>
      <c r="B1506">
        <v>1504</v>
      </c>
      <c r="C1506" s="3" t="s">
        <v>1505</v>
      </c>
      <c r="D1506" s="3" t="s">
        <v>5614</v>
      </c>
      <c r="E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 s="22">
        <f t="shared" si="93"/>
        <v>42666.13890046296</v>
      </c>
      <c r="L1506">
        <v>1399996024</v>
      </c>
      <c r="M1506" s="22">
        <f t="shared" si="94"/>
        <v>42606.13890046296</v>
      </c>
      <c r="N1506" s="22" t="s">
        <v>9387</v>
      </c>
      <c r="O1506" s="24">
        <f t="shared" si="95"/>
        <v>2016</v>
      </c>
      <c r="P1506" t="b">
        <v>1</v>
      </c>
      <c r="Q1506">
        <v>269</v>
      </c>
      <c r="R1506" t="b">
        <v>1</v>
      </c>
      <c r="S1506" t="s">
        <v>8285</v>
      </c>
      <c r="T1506" s="7">
        <f>F1506/Q1506</f>
        <v>67.159851301115239</v>
      </c>
      <c r="U1506" t="s">
        <v>8336</v>
      </c>
      <c r="V1506" t="s">
        <v>8337</v>
      </c>
    </row>
    <row r="1507" spans="1:22" ht="57.6">
      <c r="A1507" s="5">
        <f t="shared" si="92"/>
        <v>1.0358125</v>
      </c>
      <c r="B1507">
        <v>1505</v>
      </c>
      <c r="C1507" s="3" t="s">
        <v>1506</v>
      </c>
      <c r="D1507" s="3" t="s">
        <v>5615</v>
      </c>
      <c r="E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 s="22">
        <f t="shared" si="93"/>
        <v>41800.147916666661</v>
      </c>
      <c r="L1507">
        <v>1455446303</v>
      </c>
      <c r="M1507" s="22">
        <f t="shared" si="94"/>
        <v>41772.44935185185</v>
      </c>
      <c r="N1507" s="22" t="s">
        <v>9388</v>
      </c>
      <c r="O1507" s="24">
        <f t="shared" si="95"/>
        <v>2014</v>
      </c>
      <c r="P1507" t="b">
        <v>1</v>
      </c>
      <c r="Q1507">
        <v>345</v>
      </c>
      <c r="R1507" t="b">
        <v>1</v>
      </c>
      <c r="S1507" t="s">
        <v>8285</v>
      </c>
      <c r="T1507" s="7">
        <f>F1507/Q1507</f>
        <v>48.037681159420288</v>
      </c>
      <c r="U1507" t="s">
        <v>8336</v>
      </c>
      <c r="V1507" t="s">
        <v>8337</v>
      </c>
    </row>
    <row r="1508" spans="1:22" ht="43.2">
      <c r="A1508" s="5">
        <f t="shared" si="92"/>
        <v>1.1140000000000001</v>
      </c>
      <c r="B1508">
        <v>1506</v>
      </c>
      <c r="C1508" s="3" t="s">
        <v>1507</v>
      </c>
      <c r="D1508" s="3" t="s">
        <v>5616</v>
      </c>
      <c r="E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 s="22">
        <f t="shared" si="93"/>
        <v>42451.625694444439</v>
      </c>
      <c r="L1508">
        <v>1403635904</v>
      </c>
      <c r="M1508" s="22">
        <f t="shared" si="94"/>
        <v>42414.234988425924</v>
      </c>
      <c r="N1508" s="22" t="s">
        <v>9389</v>
      </c>
      <c r="O1508" s="24">
        <f t="shared" si="95"/>
        <v>2016</v>
      </c>
      <c r="P1508" t="b">
        <v>1</v>
      </c>
      <c r="Q1508">
        <v>43</v>
      </c>
      <c r="R1508" t="b">
        <v>1</v>
      </c>
      <c r="S1508" t="s">
        <v>8285</v>
      </c>
      <c r="T1508" s="7">
        <f>F1508/Q1508</f>
        <v>38.860465116279073</v>
      </c>
      <c r="U1508" t="s">
        <v>8336</v>
      </c>
      <c r="V1508" t="s">
        <v>8337</v>
      </c>
    </row>
    <row r="1509" spans="1:22" ht="57.6">
      <c r="A1509" s="5">
        <f t="shared" si="92"/>
        <v>2.15</v>
      </c>
      <c r="B1509">
        <v>1507</v>
      </c>
      <c r="C1509" s="3" t="s">
        <v>1508</v>
      </c>
      <c r="D1509" s="3" t="s">
        <v>5617</v>
      </c>
      <c r="E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 s="22">
        <f t="shared" si="93"/>
        <v>41844.577592592592</v>
      </c>
      <c r="L1509">
        <v>1268822909</v>
      </c>
      <c r="M1509" s="22">
        <f t="shared" si="94"/>
        <v>41814.577592592592</v>
      </c>
      <c r="N1509" s="22" t="s">
        <v>9390</v>
      </c>
      <c r="O1509" s="24">
        <f t="shared" si="95"/>
        <v>2014</v>
      </c>
      <c r="P1509" t="b">
        <v>1</v>
      </c>
      <c r="Q1509">
        <v>33</v>
      </c>
      <c r="R1509" t="b">
        <v>1</v>
      </c>
      <c r="S1509" t="s">
        <v>8285</v>
      </c>
      <c r="T1509" s="7">
        <f>F1509/Q1509</f>
        <v>78.181818181818187</v>
      </c>
      <c r="U1509" t="s">
        <v>8336</v>
      </c>
      <c r="V1509" t="s">
        <v>8337</v>
      </c>
    </row>
    <row r="1510" spans="1:22" ht="43.2">
      <c r="A1510" s="5">
        <f t="shared" si="92"/>
        <v>1.1076216216216217</v>
      </c>
      <c r="B1510">
        <v>1508</v>
      </c>
      <c r="C1510" s="3" t="s">
        <v>1509</v>
      </c>
      <c r="D1510" s="3" t="s">
        <v>5618</v>
      </c>
      <c r="E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 s="22">
        <f t="shared" si="93"/>
        <v>40313.131944444445</v>
      </c>
      <c r="L1510">
        <v>1401201881</v>
      </c>
      <c r="M1510" s="22">
        <f t="shared" si="94"/>
        <v>40254.242002314808</v>
      </c>
      <c r="N1510" s="22" t="s">
        <v>9391</v>
      </c>
      <c r="O1510" s="24">
        <f t="shared" si="95"/>
        <v>2010</v>
      </c>
      <c r="P1510" t="b">
        <v>1</v>
      </c>
      <c r="Q1510">
        <v>211</v>
      </c>
      <c r="R1510" t="b">
        <v>1</v>
      </c>
      <c r="S1510" t="s">
        <v>8285</v>
      </c>
      <c r="T1510" s="7">
        <f>F1510/Q1510</f>
        <v>97.113744075829388</v>
      </c>
      <c r="U1510" t="s">
        <v>8336</v>
      </c>
      <c r="V1510" t="s">
        <v>8337</v>
      </c>
    </row>
    <row r="1511" spans="1:22" ht="43.2">
      <c r="A1511" s="5">
        <f t="shared" si="92"/>
        <v>1.2364125714285714</v>
      </c>
      <c r="B1511">
        <v>1509</v>
      </c>
      <c r="C1511" s="3" t="s">
        <v>1510</v>
      </c>
      <c r="D1511" s="3" t="s">
        <v>5619</v>
      </c>
      <c r="E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 s="22">
        <f t="shared" si="93"/>
        <v>41817.406030092592</v>
      </c>
      <c r="L1511">
        <v>1484570885</v>
      </c>
      <c r="M1511" s="22">
        <f t="shared" si="94"/>
        <v>41786.406030092592</v>
      </c>
      <c r="N1511" s="22" t="s">
        <v>8454</v>
      </c>
      <c r="O1511" s="24">
        <f t="shared" si="95"/>
        <v>2014</v>
      </c>
      <c r="P1511" t="b">
        <v>1</v>
      </c>
      <c r="Q1511">
        <v>196</v>
      </c>
      <c r="R1511" t="b">
        <v>1</v>
      </c>
      <c r="S1511" t="s">
        <v>8285</v>
      </c>
      <c r="T1511" s="7">
        <f>F1511/Q1511</f>
        <v>110.39397959183674</v>
      </c>
      <c r="U1511" t="s">
        <v>8336</v>
      </c>
      <c r="V1511" t="s">
        <v>8337</v>
      </c>
    </row>
    <row r="1512" spans="1:22" ht="43.2">
      <c r="A1512" s="5">
        <f t="shared" si="92"/>
        <v>1.0103500000000001</v>
      </c>
      <c r="B1512">
        <v>1510</v>
      </c>
      <c r="C1512" s="3" t="s">
        <v>1511</v>
      </c>
      <c r="D1512" s="3" t="s">
        <v>5620</v>
      </c>
      <c r="E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 s="22">
        <f t="shared" si="93"/>
        <v>42780.749305555553</v>
      </c>
      <c r="L1512">
        <v>1403169278</v>
      </c>
      <c r="M1512" s="22">
        <f t="shared" si="94"/>
        <v>42751.325057870366</v>
      </c>
      <c r="N1512" s="22" t="s">
        <v>9341</v>
      </c>
      <c r="O1512" s="24">
        <f t="shared" si="95"/>
        <v>2017</v>
      </c>
      <c r="P1512" t="b">
        <v>1</v>
      </c>
      <c r="Q1512">
        <v>405</v>
      </c>
      <c r="R1512" t="b">
        <v>1</v>
      </c>
      <c r="S1512" t="s">
        <v>8285</v>
      </c>
      <c r="T1512" s="7">
        <f>F1512/Q1512</f>
        <v>39.91506172839506</v>
      </c>
      <c r="U1512" t="s">
        <v>8336</v>
      </c>
      <c r="V1512" t="s">
        <v>8337</v>
      </c>
    </row>
    <row r="1513" spans="1:22" ht="57.6">
      <c r="A1513" s="5">
        <f t="shared" si="92"/>
        <v>1.1179285714285714</v>
      </c>
      <c r="B1513">
        <v>1511</v>
      </c>
      <c r="C1513" s="3" t="s">
        <v>1512</v>
      </c>
      <c r="D1513" s="3" t="s">
        <v>5621</v>
      </c>
      <c r="E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 s="22">
        <f t="shared" si="93"/>
        <v>41839.176828703705</v>
      </c>
      <c r="L1513">
        <v>1445263204</v>
      </c>
      <c r="M1513" s="22">
        <f t="shared" si="94"/>
        <v>41809.176828703705</v>
      </c>
      <c r="N1513" s="22" t="s">
        <v>8937</v>
      </c>
      <c r="O1513" s="24">
        <f t="shared" si="95"/>
        <v>2014</v>
      </c>
      <c r="P1513" t="b">
        <v>1</v>
      </c>
      <c r="Q1513">
        <v>206</v>
      </c>
      <c r="R1513" t="b">
        <v>1</v>
      </c>
      <c r="S1513" t="s">
        <v>8285</v>
      </c>
      <c r="T1513" s="7">
        <f>F1513/Q1513</f>
        <v>75.975728155339809</v>
      </c>
      <c r="U1513" t="s">
        <v>8336</v>
      </c>
      <c r="V1513" t="s">
        <v>8337</v>
      </c>
    </row>
    <row r="1514" spans="1:22" ht="43.2">
      <c r="A1514" s="5">
        <f t="shared" si="92"/>
        <v>5.5877142857142861</v>
      </c>
      <c r="B1514">
        <v>1512</v>
      </c>
      <c r="C1514" s="3" t="s">
        <v>1513</v>
      </c>
      <c r="D1514" s="3" t="s">
        <v>5622</v>
      </c>
      <c r="E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 s="22">
        <f t="shared" si="93"/>
        <v>42326.416712962957</v>
      </c>
      <c r="L1514">
        <v>1483719939</v>
      </c>
      <c r="M1514" s="22">
        <f t="shared" si="94"/>
        <v>42296.375046296293</v>
      </c>
      <c r="N1514" s="22" t="s">
        <v>8583</v>
      </c>
      <c r="O1514" s="24">
        <f t="shared" si="95"/>
        <v>2015</v>
      </c>
      <c r="P1514" t="b">
        <v>1</v>
      </c>
      <c r="Q1514">
        <v>335</v>
      </c>
      <c r="R1514" t="b">
        <v>1</v>
      </c>
      <c r="S1514" t="s">
        <v>8285</v>
      </c>
      <c r="T1514" s="7">
        <f>F1514/Q1514</f>
        <v>58.379104477611939</v>
      </c>
      <c r="U1514" t="s">
        <v>8336</v>
      </c>
      <c r="V1514" t="s">
        <v>8337</v>
      </c>
    </row>
    <row r="1515" spans="1:22" ht="43.2">
      <c r="A1515" s="5">
        <f t="shared" si="92"/>
        <v>1.5001875</v>
      </c>
      <c r="B1515">
        <v>1513</v>
      </c>
      <c r="C1515" s="3" t="s">
        <v>1514</v>
      </c>
      <c r="D1515" s="3" t="s">
        <v>5623</v>
      </c>
      <c r="E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 s="22">
        <f t="shared" si="93"/>
        <v>42771.476145833331</v>
      </c>
      <c r="L1515">
        <v>1402931866</v>
      </c>
      <c r="M1515" s="22">
        <f t="shared" si="94"/>
        <v>42741.476145833331</v>
      </c>
      <c r="N1515" s="22" t="s">
        <v>8551</v>
      </c>
      <c r="O1515" s="24">
        <f t="shared" si="95"/>
        <v>2017</v>
      </c>
      <c r="P1515" t="b">
        <v>1</v>
      </c>
      <c r="Q1515">
        <v>215</v>
      </c>
      <c r="R1515" t="b">
        <v>1</v>
      </c>
      <c r="S1515" t="s">
        <v>8285</v>
      </c>
      <c r="T1515" s="7">
        <f>F1515/Q1515</f>
        <v>55.82093023255814</v>
      </c>
      <c r="U1515" t="s">
        <v>8336</v>
      </c>
      <c r="V1515" t="s">
        <v>8337</v>
      </c>
    </row>
    <row r="1516" spans="1:22" ht="43.2">
      <c r="A1516" s="5">
        <f t="shared" si="92"/>
        <v>1.0647599999999999</v>
      </c>
      <c r="B1516">
        <v>1514</v>
      </c>
      <c r="C1516" s="3" t="s">
        <v>1515</v>
      </c>
      <c r="D1516" s="3" t="s">
        <v>5624</v>
      </c>
      <c r="E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 s="22">
        <f t="shared" si="93"/>
        <v>41836.42900462963</v>
      </c>
      <c r="L1516">
        <v>1439907640</v>
      </c>
      <c r="M1516" s="22">
        <f t="shared" si="94"/>
        <v>41806.42900462963</v>
      </c>
      <c r="N1516" s="22" t="s">
        <v>9392</v>
      </c>
      <c r="O1516" s="24">
        <f t="shared" si="95"/>
        <v>2014</v>
      </c>
      <c r="P1516" t="b">
        <v>1</v>
      </c>
      <c r="Q1516">
        <v>176</v>
      </c>
      <c r="R1516" t="b">
        <v>1</v>
      </c>
      <c r="S1516" t="s">
        <v>8285</v>
      </c>
      <c r="T1516" s="7">
        <f>F1516/Q1516</f>
        <v>151.24431818181819</v>
      </c>
      <c r="U1516" t="s">
        <v>8336</v>
      </c>
      <c r="V1516" t="s">
        <v>8337</v>
      </c>
    </row>
    <row r="1517" spans="1:22" ht="43.2">
      <c r="A1517" s="5">
        <f t="shared" si="92"/>
        <v>1.57189</v>
      </c>
      <c r="B1517">
        <v>1515</v>
      </c>
      <c r="C1517" s="3" t="s">
        <v>1516</v>
      </c>
      <c r="D1517" s="3" t="s">
        <v>5625</v>
      </c>
      <c r="E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 s="22">
        <f t="shared" si="93"/>
        <v>42274.389351851853</v>
      </c>
      <c r="L1517">
        <v>1455516297</v>
      </c>
      <c r="M1517" s="22">
        <f t="shared" si="94"/>
        <v>42234.389351851853</v>
      </c>
      <c r="N1517" s="22" t="s">
        <v>9393</v>
      </c>
      <c r="O1517" s="24">
        <f t="shared" si="95"/>
        <v>2015</v>
      </c>
      <c r="P1517" t="b">
        <v>1</v>
      </c>
      <c r="Q1517">
        <v>555</v>
      </c>
      <c r="R1517" t="b">
        <v>1</v>
      </c>
      <c r="S1517" t="s">
        <v>8285</v>
      </c>
      <c r="T1517" s="7">
        <f>F1517/Q1517</f>
        <v>849.67027027027029</v>
      </c>
      <c r="U1517" t="s">
        <v>8336</v>
      </c>
      <c r="V1517" t="s">
        <v>8337</v>
      </c>
    </row>
    <row r="1518" spans="1:22" ht="43.2">
      <c r="A1518" s="5">
        <f t="shared" si="92"/>
        <v>1.0865882352941176</v>
      </c>
      <c r="B1518">
        <v>1516</v>
      </c>
      <c r="C1518" s="3" t="s">
        <v>1517</v>
      </c>
      <c r="D1518" s="3" t="s">
        <v>5626</v>
      </c>
      <c r="E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 s="22">
        <f t="shared" si="93"/>
        <v>42445.003437499996</v>
      </c>
      <c r="L1518">
        <v>1473160292</v>
      </c>
      <c r="M1518" s="22">
        <f t="shared" si="94"/>
        <v>42415.04510416666</v>
      </c>
      <c r="N1518" s="22" t="s">
        <v>8689</v>
      </c>
      <c r="O1518" s="24">
        <f t="shared" si="95"/>
        <v>2016</v>
      </c>
      <c r="P1518" t="b">
        <v>1</v>
      </c>
      <c r="Q1518">
        <v>116</v>
      </c>
      <c r="R1518" t="b">
        <v>1</v>
      </c>
      <c r="S1518" t="s">
        <v>8285</v>
      </c>
      <c r="T1518" s="7">
        <f>F1518/Q1518</f>
        <v>159.24137931034483</v>
      </c>
      <c r="U1518" t="s">
        <v>8336</v>
      </c>
      <c r="V1518" t="s">
        <v>8337</v>
      </c>
    </row>
    <row r="1519" spans="1:22" ht="43.2">
      <c r="A1519" s="5">
        <f t="shared" si="92"/>
        <v>1.6197999999999999</v>
      </c>
      <c r="B1519">
        <v>1517</v>
      </c>
      <c r="C1519" s="3" t="s">
        <v>1518</v>
      </c>
      <c r="D1519" s="3" t="s">
        <v>5627</v>
      </c>
      <c r="E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 s="22">
        <f t="shared" si="93"/>
        <v>42649.374999999993</v>
      </c>
      <c r="L1519">
        <v>1415194553</v>
      </c>
      <c r="M1519" s="22">
        <f t="shared" si="94"/>
        <v>42619.258009259262</v>
      </c>
      <c r="N1519" s="22" t="s">
        <v>9130</v>
      </c>
      <c r="O1519" s="24">
        <f t="shared" si="95"/>
        <v>2016</v>
      </c>
      <c r="P1519" t="b">
        <v>1</v>
      </c>
      <c r="Q1519">
        <v>615</v>
      </c>
      <c r="R1519" t="b">
        <v>1</v>
      </c>
      <c r="S1519" t="s">
        <v>8285</v>
      </c>
      <c r="T1519" s="7">
        <f>F1519/Q1519</f>
        <v>39.507317073170732</v>
      </c>
      <c r="U1519" t="s">
        <v>8336</v>
      </c>
      <c r="V1519" t="s">
        <v>8337</v>
      </c>
    </row>
    <row r="1520" spans="1:22" ht="28.8">
      <c r="A1520" s="5">
        <f t="shared" si="92"/>
        <v>2.0536666666666665</v>
      </c>
      <c r="B1520">
        <v>1518</v>
      </c>
      <c r="C1520" s="3" t="s">
        <v>1519</v>
      </c>
      <c r="D1520" s="3" t="s">
        <v>5628</v>
      </c>
      <c r="E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 s="22">
        <f t="shared" si="93"/>
        <v>41979.041666666664</v>
      </c>
      <c r="L1520">
        <v>1398973252</v>
      </c>
      <c r="M1520" s="22">
        <f t="shared" si="94"/>
        <v>41948.358252314814</v>
      </c>
      <c r="N1520" s="22" t="s">
        <v>9394</v>
      </c>
      <c r="O1520" s="24">
        <f t="shared" si="95"/>
        <v>2014</v>
      </c>
      <c r="P1520" t="b">
        <v>1</v>
      </c>
      <c r="Q1520">
        <v>236</v>
      </c>
      <c r="R1520" t="b">
        <v>1</v>
      </c>
      <c r="S1520" t="s">
        <v>8285</v>
      </c>
      <c r="T1520" s="7">
        <f>F1520/Q1520</f>
        <v>130.52966101694915</v>
      </c>
      <c r="U1520" t="s">
        <v>8336</v>
      </c>
      <c r="V1520" t="s">
        <v>8337</v>
      </c>
    </row>
    <row r="1521" spans="1:22" ht="43.2">
      <c r="A1521" s="5">
        <f t="shared" si="92"/>
        <v>1.033638888888889</v>
      </c>
      <c r="B1521">
        <v>1519</v>
      </c>
      <c r="C1521" s="3" t="s">
        <v>1520</v>
      </c>
      <c r="D1521" s="3" t="s">
        <v>5629</v>
      </c>
      <c r="E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 s="22">
        <f t="shared" si="93"/>
        <v>41790.611712962964</v>
      </c>
      <c r="L1521">
        <v>1400867283</v>
      </c>
      <c r="M1521" s="22">
        <f t="shared" si="94"/>
        <v>41760.611712962964</v>
      </c>
      <c r="N1521" s="22" t="s">
        <v>8385</v>
      </c>
      <c r="O1521" s="24">
        <f t="shared" si="95"/>
        <v>2014</v>
      </c>
      <c r="P1521" t="b">
        <v>1</v>
      </c>
      <c r="Q1521">
        <v>145</v>
      </c>
      <c r="R1521" t="b">
        <v>1</v>
      </c>
      <c r="S1521" t="s">
        <v>8285</v>
      </c>
      <c r="T1521" s="7">
        <f>F1521/Q1521</f>
        <v>64.156896551724131</v>
      </c>
      <c r="U1521" t="s">
        <v>8336</v>
      </c>
      <c r="V1521" t="s">
        <v>8337</v>
      </c>
    </row>
    <row r="1522" spans="1:22" ht="28.8">
      <c r="A1522" s="5">
        <f t="shared" si="92"/>
        <v>1.0347222222222223</v>
      </c>
      <c r="B1522">
        <v>1520</v>
      </c>
      <c r="C1522" s="3" t="s">
        <v>1521</v>
      </c>
      <c r="D1522" s="3" t="s">
        <v>5630</v>
      </c>
      <c r="E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 s="22">
        <f t="shared" si="93"/>
        <v>41810.707638888889</v>
      </c>
      <c r="L1522">
        <v>1415824513</v>
      </c>
      <c r="M1522" s="22">
        <f t="shared" si="94"/>
        <v>41782.533368055556</v>
      </c>
      <c r="N1522" s="22" t="s">
        <v>9395</v>
      </c>
      <c r="O1522" s="24">
        <f t="shared" si="95"/>
        <v>2014</v>
      </c>
      <c r="P1522" t="b">
        <v>1</v>
      </c>
      <c r="Q1522">
        <v>167</v>
      </c>
      <c r="R1522" t="b">
        <v>1</v>
      </c>
      <c r="S1522" t="s">
        <v>8285</v>
      </c>
      <c r="T1522" s="7">
        <f>F1522/Q1522</f>
        <v>111.52694610778443</v>
      </c>
      <c r="U1522" t="s">
        <v>8336</v>
      </c>
      <c r="V1522" t="s">
        <v>8337</v>
      </c>
    </row>
    <row r="1523" spans="1:22" ht="43.2">
      <c r="A1523" s="5">
        <f t="shared" si="92"/>
        <v>1.0681333333333334</v>
      </c>
      <c r="B1523">
        <v>1521</v>
      </c>
      <c r="C1523" s="3" t="s">
        <v>1522</v>
      </c>
      <c r="D1523" s="3" t="s">
        <v>5631</v>
      </c>
      <c r="E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 s="22">
        <f t="shared" si="93"/>
        <v>41991.958333333336</v>
      </c>
      <c r="L1523">
        <v>1462248091</v>
      </c>
      <c r="M1523" s="22">
        <f t="shared" si="94"/>
        <v>41955.649456018517</v>
      </c>
      <c r="N1523" s="22" t="s">
        <v>8919</v>
      </c>
      <c r="O1523" s="24">
        <f t="shared" si="95"/>
        <v>2014</v>
      </c>
      <c r="P1523" t="b">
        <v>1</v>
      </c>
      <c r="Q1523">
        <v>235</v>
      </c>
      <c r="R1523" t="b">
        <v>1</v>
      </c>
      <c r="S1523" t="s">
        <v>8285</v>
      </c>
      <c r="T1523" s="7">
        <f>F1523/Q1523</f>
        <v>170.44680851063831</v>
      </c>
      <c r="U1523" t="s">
        <v>8336</v>
      </c>
      <c r="V1523" t="s">
        <v>8337</v>
      </c>
    </row>
    <row r="1524" spans="1:22" ht="57.6">
      <c r="A1524" s="5">
        <f t="shared" si="92"/>
        <v>1.3896574712643677</v>
      </c>
      <c r="B1524">
        <v>1522</v>
      </c>
      <c r="C1524" s="3" t="s">
        <v>1523</v>
      </c>
      <c r="D1524" s="3" t="s">
        <v>5632</v>
      </c>
      <c r="E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 s="22">
        <f t="shared" si="93"/>
        <v>42527.959386574068</v>
      </c>
      <c r="L1524">
        <v>1410983739</v>
      </c>
      <c r="M1524" s="22">
        <f t="shared" si="94"/>
        <v>42492.959386574068</v>
      </c>
      <c r="N1524" s="22" t="s">
        <v>8825</v>
      </c>
      <c r="O1524" s="24">
        <f t="shared" si="95"/>
        <v>2016</v>
      </c>
      <c r="P1524" t="b">
        <v>1</v>
      </c>
      <c r="Q1524">
        <v>452</v>
      </c>
      <c r="R1524" t="b">
        <v>1</v>
      </c>
      <c r="S1524" t="s">
        <v>8285</v>
      </c>
      <c r="T1524" s="7">
        <f>F1524/Q1524</f>
        <v>133.7391592920354</v>
      </c>
      <c r="U1524" t="s">
        <v>8336</v>
      </c>
      <c r="V1524" t="s">
        <v>8337</v>
      </c>
    </row>
    <row r="1525" spans="1:22" ht="43.2">
      <c r="A1525" s="5">
        <f t="shared" si="92"/>
        <v>1.2484324324324325</v>
      </c>
      <c r="B1525">
        <v>1523</v>
      </c>
      <c r="C1525" s="3" t="s">
        <v>1524</v>
      </c>
      <c r="D1525" s="3" t="s">
        <v>5633</v>
      </c>
      <c r="E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 s="22">
        <f t="shared" si="93"/>
        <v>41929.621979166666</v>
      </c>
      <c r="L1525">
        <v>1416592916</v>
      </c>
      <c r="M1525" s="22">
        <f t="shared" si="94"/>
        <v>41899.621979166666</v>
      </c>
      <c r="N1525" s="22" t="s">
        <v>8547</v>
      </c>
      <c r="O1525" s="24">
        <f t="shared" si="95"/>
        <v>2014</v>
      </c>
      <c r="P1525" t="b">
        <v>1</v>
      </c>
      <c r="Q1525">
        <v>241</v>
      </c>
      <c r="R1525" t="b">
        <v>1</v>
      </c>
      <c r="S1525" t="s">
        <v>8285</v>
      </c>
      <c r="T1525" s="7">
        <f>F1525/Q1525</f>
        <v>95.834024896265561</v>
      </c>
      <c r="U1525" t="s">
        <v>8336</v>
      </c>
      <c r="V1525" t="s">
        <v>8337</v>
      </c>
    </row>
    <row r="1526" spans="1:22" ht="43.2">
      <c r="A1526" s="5">
        <f t="shared" si="92"/>
        <v>2.0699999999999998</v>
      </c>
      <c r="B1526">
        <v>1524</v>
      </c>
      <c r="C1526" s="3" t="s">
        <v>1525</v>
      </c>
      <c r="D1526" s="3" t="s">
        <v>5634</v>
      </c>
      <c r="E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 s="22">
        <f t="shared" si="93"/>
        <v>41995.791666666664</v>
      </c>
      <c r="L1526">
        <v>1485000090</v>
      </c>
      <c r="M1526" s="22">
        <f t="shared" si="94"/>
        <v>41964.543009259258</v>
      </c>
      <c r="N1526" s="22" t="s">
        <v>9396</v>
      </c>
      <c r="O1526" s="24">
        <f t="shared" si="95"/>
        <v>2014</v>
      </c>
      <c r="P1526" t="b">
        <v>1</v>
      </c>
      <c r="Q1526">
        <v>28</v>
      </c>
      <c r="R1526" t="b">
        <v>1</v>
      </c>
      <c r="S1526" t="s">
        <v>8285</v>
      </c>
      <c r="T1526" s="7">
        <f>F1526/Q1526</f>
        <v>221.78571428571428</v>
      </c>
      <c r="U1526" t="s">
        <v>8336</v>
      </c>
      <c r="V1526" t="s">
        <v>8337</v>
      </c>
    </row>
    <row r="1527" spans="1:22" ht="43.2">
      <c r="A1527" s="5">
        <f t="shared" si="92"/>
        <v>1.7400576923076922</v>
      </c>
      <c r="B1527">
        <v>1525</v>
      </c>
      <c r="C1527" s="3" t="s">
        <v>1526</v>
      </c>
      <c r="D1527" s="3" t="s">
        <v>5635</v>
      </c>
      <c r="E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 s="22">
        <f t="shared" si="93"/>
        <v>42786.292708333327</v>
      </c>
      <c r="L1527">
        <v>1468947138</v>
      </c>
      <c r="M1527" s="22">
        <f t="shared" si="94"/>
        <v>42756.292708333327</v>
      </c>
      <c r="N1527" s="22" t="s">
        <v>9397</v>
      </c>
      <c r="O1527" s="24">
        <f t="shared" si="95"/>
        <v>2017</v>
      </c>
      <c r="P1527" t="b">
        <v>1</v>
      </c>
      <c r="Q1527">
        <v>140</v>
      </c>
      <c r="R1527" t="b">
        <v>1</v>
      </c>
      <c r="S1527" t="s">
        <v>8285</v>
      </c>
      <c r="T1527" s="7">
        <f>F1527/Q1527</f>
        <v>32.315357142857138</v>
      </c>
      <c r="U1527" t="s">
        <v>8336</v>
      </c>
      <c r="V1527" t="s">
        <v>8337</v>
      </c>
    </row>
    <row r="1528" spans="1:22" ht="43.2">
      <c r="A1528" s="5">
        <f t="shared" si="92"/>
        <v>1.2032608695652174</v>
      </c>
      <c r="B1528">
        <v>1526</v>
      </c>
      <c r="C1528" s="3" t="s">
        <v>1527</v>
      </c>
      <c r="D1528" s="3" t="s">
        <v>5636</v>
      </c>
      <c r="E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 s="22">
        <f t="shared" si="93"/>
        <v>42600.494652777772</v>
      </c>
      <c r="L1528">
        <v>1448951847</v>
      </c>
      <c r="M1528" s="22">
        <f t="shared" si="94"/>
        <v>42570.494652777772</v>
      </c>
      <c r="N1528" s="22" t="s">
        <v>8541</v>
      </c>
      <c r="O1528" s="24">
        <f t="shared" si="95"/>
        <v>2016</v>
      </c>
      <c r="P1528" t="b">
        <v>1</v>
      </c>
      <c r="Q1528">
        <v>280</v>
      </c>
      <c r="R1528" t="b">
        <v>1</v>
      </c>
      <c r="S1528" t="s">
        <v>8285</v>
      </c>
      <c r="T1528" s="7">
        <f>F1528/Q1528</f>
        <v>98.839285714285708</v>
      </c>
      <c r="U1528" t="s">
        <v>8336</v>
      </c>
      <c r="V1528" t="s">
        <v>8337</v>
      </c>
    </row>
    <row r="1529" spans="1:22" ht="43.2">
      <c r="A1529" s="5">
        <f t="shared" si="92"/>
        <v>1.1044428571428573</v>
      </c>
      <c r="B1529">
        <v>1527</v>
      </c>
      <c r="C1529" s="3" t="s">
        <v>1528</v>
      </c>
      <c r="D1529" s="3" t="s">
        <v>5637</v>
      </c>
      <c r="E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 s="22">
        <f t="shared" si="93"/>
        <v>42388.067673611113</v>
      </c>
      <c r="L1529">
        <v>1487082286</v>
      </c>
      <c r="M1529" s="22">
        <f t="shared" si="94"/>
        <v>42339.067673611113</v>
      </c>
      <c r="N1529" s="22" t="s">
        <v>9139</v>
      </c>
      <c r="O1529" s="24">
        <f t="shared" si="95"/>
        <v>2015</v>
      </c>
      <c r="P1529" t="b">
        <v>1</v>
      </c>
      <c r="Q1529">
        <v>70</v>
      </c>
      <c r="R1529" t="b">
        <v>1</v>
      </c>
      <c r="S1529" t="s">
        <v>8285</v>
      </c>
      <c r="T1529" s="7">
        <f>F1529/Q1529</f>
        <v>55.222142857142863</v>
      </c>
      <c r="U1529" t="s">
        <v>8336</v>
      </c>
      <c r="V1529" t="s">
        <v>8337</v>
      </c>
    </row>
    <row r="1530" spans="1:22" ht="28.8">
      <c r="A1530" s="5">
        <f t="shared" si="92"/>
        <v>2.8156666666666665</v>
      </c>
      <c r="B1530">
        <v>1528</v>
      </c>
      <c r="C1530" s="3" t="s">
        <v>1529</v>
      </c>
      <c r="D1530" s="3" t="s">
        <v>5638</v>
      </c>
      <c r="E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 s="22">
        <f t="shared" si="93"/>
        <v>42808.350532407407</v>
      </c>
      <c r="L1530">
        <v>1483292122</v>
      </c>
      <c r="M1530" s="22">
        <f t="shared" si="94"/>
        <v>42780.392199074071</v>
      </c>
      <c r="N1530" s="22" t="s">
        <v>9150</v>
      </c>
      <c r="O1530" s="24">
        <f t="shared" si="95"/>
        <v>2017</v>
      </c>
      <c r="P1530" t="b">
        <v>1</v>
      </c>
      <c r="Q1530">
        <v>160</v>
      </c>
      <c r="R1530" t="b">
        <v>1</v>
      </c>
      <c r="S1530" t="s">
        <v>8285</v>
      </c>
      <c r="T1530" s="7">
        <f>F1530/Q1530</f>
        <v>52.793750000000003</v>
      </c>
      <c r="U1530" t="s">
        <v>8336</v>
      </c>
      <c r="V1530" t="s">
        <v>8337</v>
      </c>
    </row>
    <row r="1531" spans="1:22" ht="28.8">
      <c r="A1531" s="5">
        <f t="shared" si="92"/>
        <v>1.0067894736842105</v>
      </c>
      <c r="B1531">
        <v>1529</v>
      </c>
      <c r="C1531" s="3" t="s">
        <v>1530</v>
      </c>
      <c r="D1531" s="3" t="s">
        <v>5639</v>
      </c>
      <c r="E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 s="22">
        <f t="shared" si="93"/>
        <v>42766.791666666664</v>
      </c>
      <c r="L1531">
        <v>1424185520</v>
      </c>
      <c r="M1531" s="22">
        <f t="shared" si="94"/>
        <v>42736.524560185186</v>
      </c>
      <c r="N1531" s="22" t="s">
        <v>9221</v>
      </c>
      <c r="O1531" s="24">
        <f t="shared" si="95"/>
        <v>2017</v>
      </c>
      <c r="P1531" t="b">
        <v>1</v>
      </c>
      <c r="Q1531">
        <v>141</v>
      </c>
      <c r="R1531" t="b">
        <v>1</v>
      </c>
      <c r="S1531" t="s">
        <v>8285</v>
      </c>
      <c r="T1531" s="7">
        <f>F1531/Q1531</f>
        <v>135.66666666666666</v>
      </c>
      <c r="U1531" t="s">
        <v>8336</v>
      </c>
      <c r="V1531" t="s">
        <v>8337</v>
      </c>
    </row>
    <row r="1532" spans="1:22" ht="57.6">
      <c r="A1532" s="5">
        <f t="shared" si="92"/>
        <v>1.3482571428571428</v>
      </c>
      <c r="B1532">
        <v>1530</v>
      </c>
      <c r="C1532" s="3" t="s">
        <v>1531</v>
      </c>
      <c r="D1532" s="3" t="s">
        <v>5640</v>
      </c>
      <c r="E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 s="22">
        <f t="shared" si="93"/>
        <v>42082.378703703704</v>
      </c>
      <c r="L1532">
        <v>1443464695</v>
      </c>
      <c r="M1532" s="22">
        <f t="shared" si="94"/>
        <v>42052.420370370368</v>
      </c>
      <c r="N1532" s="22" t="s">
        <v>8505</v>
      </c>
      <c r="O1532" s="24">
        <f t="shared" si="95"/>
        <v>2015</v>
      </c>
      <c r="P1532" t="b">
        <v>1</v>
      </c>
      <c r="Q1532">
        <v>874</v>
      </c>
      <c r="R1532" t="b">
        <v>1</v>
      </c>
      <c r="S1532" t="s">
        <v>8285</v>
      </c>
      <c r="T1532" s="7">
        <f>F1532/Q1532</f>
        <v>53.991990846681922</v>
      </c>
      <c r="U1532" t="s">
        <v>8336</v>
      </c>
      <c r="V1532" t="s">
        <v>8337</v>
      </c>
    </row>
    <row r="1533" spans="1:22" ht="57.6">
      <c r="A1533" s="5">
        <f t="shared" si="92"/>
        <v>1.7595744680851064</v>
      </c>
      <c r="B1533">
        <v>1531</v>
      </c>
      <c r="C1533" s="3" t="s">
        <v>1532</v>
      </c>
      <c r="D1533" s="3" t="s">
        <v>5641</v>
      </c>
      <c r="E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 s="22">
        <f t="shared" si="93"/>
        <v>42300.558969907404</v>
      </c>
      <c r="L1533">
        <v>1414610126</v>
      </c>
      <c r="M1533" s="22">
        <f t="shared" si="94"/>
        <v>42275.558969907404</v>
      </c>
      <c r="N1533" s="22" t="s">
        <v>8742</v>
      </c>
      <c r="O1533" s="24">
        <f t="shared" si="95"/>
        <v>2015</v>
      </c>
      <c r="P1533" t="b">
        <v>1</v>
      </c>
      <c r="Q1533">
        <v>73</v>
      </c>
      <c r="R1533" t="b">
        <v>1</v>
      </c>
      <c r="S1533" t="s">
        <v>8285</v>
      </c>
      <c r="T1533" s="7">
        <f>F1533/Q1533</f>
        <v>56.643835616438359</v>
      </c>
      <c r="U1533" t="s">
        <v>8336</v>
      </c>
      <c r="V1533" t="s">
        <v>8337</v>
      </c>
    </row>
    <row r="1534" spans="1:22" ht="43.2">
      <c r="A1534" s="5">
        <f t="shared" si="92"/>
        <v>4.8402000000000003</v>
      </c>
      <c r="B1534">
        <v>1532</v>
      </c>
      <c r="C1534" s="3" t="s">
        <v>1533</v>
      </c>
      <c r="D1534" s="3" t="s">
        <v>5642</v>
      </c>
      <c r="E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 s="22">
        <f t="shared" si="93"/>
        <v>41973.916666666664</v>
      </c>
      <c r="L1534">
        <v>1453461865</v>
      </c>
      <c r="M1534" s="22">
        <f t="shared" si="94"/>
        <v>41941.594050925924</v>
      </c>
      <c r="N1534" s="22" t="s">
        <v>9348</v>
      </c>
      <c r="O1534" s="24">
        <f t="shared" si="95"/>
        <v>2014</v>
      </c>
      <c r="P1534" t="b">
        <v>1</v>
      </c>
      <c r="Q1534">
        <v>294</v>
      </c>
      <c r="R1534" t="b">
        <v>1</v>
      </c>
      <c r="S1534" t="s">
        <v>8285</v>
      </c>
      <c r="T1534" s="7">
        <f>F1534/Q1534</f>
        <v>82.316326530612244</v>
      </c>
      <c r="U1534" t="s">
        <v>8336</v>
      </c>
      <c r="V1534" t="s">
        <v>8337</v>
      </c>
    </row>
    <row r="1535" spans="1:22" ht="43.2">
      <c r="A1535" s="5">
        <f t="shared" si="92"/>
        <v>1.4514</v>
      </c>
      <c r="B1535">
        <v>1533</v>
      </c>
      <c r="C1535" s="3" t="s">
        <v>1534</v>
      </c>
      <c r="D1535" s="3" t="s">
        <v>5643</v>
      </c>
      <c r="E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 s="22">
        <f t="shared" si="93"/>
        <v>42415.416666666664</v>
      </c>
      <c r="L1535">
        <v>1457913777</v>
      </c>
      <c r="M1535" s="22">
        <f t="shared" si="94"/>
        <v>42391.266956018517</v>
      </c>
      <c r="N1535" s="22" t="s">
        <v>9136</v>
      </c>
      <c r="O1535" s="24">
        <f t="shared" si="95"/>
        <v>2016</v>
      </c>
      <c r="P1535" t="b">
        <v>1</v>
      </c>
      <c r="Q1535">
        <v>740</v>
      </c>
      <c r="R1535" t="b">
        <v>1</v>
      </c>
      <c r="S1535" t="s">
        <v>8285</v>
      </c>
      <c r="T1535" s="7">
        <f>F1535/Q1535</f>
        <v>88.26081081081081</v>
      </c>
      <c r="U1535" t="s">
        <v>8336</v>
      </c>
      <c r="V1535" t="s">
        <v>8337</v>
      </c>
    </row>
    <row r="1536" spans="1:22" ht="43.2">
      <c r="A1536" s="5">
        <f t="shared" si="92"/>
        <v>4.1773333333333333</v>
      </c>
      <c r="B1536">
        <v>1534</v>
      </c>
      <c r="C1536" s="3" t="s">
        <v>1535</v>
      </c>
      <c r="D1536" s="3" t="s">
        <v>5644</v>
      </c>
      <c r="E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 s="22">
        <f t="shared" si="93"/>
        <v>42491.957638888889</v>
      </c>
      <c r="L1536">
        <v>1438791062</v>
      </c>
      <c r="M1536" s="22">
        <f t="shared" si="94"/>
        <v>42442.793715277774</v>
      </c>
      <c r="N1536" s="22" t="s">
        <v>9398</v>
      </c>
      <c r="O1536" s="24">
        <f t="shared" si="95"/>
        <v>2016</v>
      </c>
      <c r="P1536" t="b">
        <v>1</v>
      </c>
      <c r="Q1536">
        <v>369</v>
      </c>
      <c r="R1536" t="b">
        <v>1</v>
      </c>
      <c r="S1536" t="s">
        <v>8285</v>
      </c>
      <c r="T1536" s="7">
        <f>F1536/Q1536</f>
        <v>84.905149051490511</v>
      </c>
      <c r="U1536" t="s">
        <v>8336</v>
      </c>
      <c r="V1536" t="s">
        <v>8337</v>
      </c>
    </row>
    <row r="1537" spans="1:22" ht="43.2">
      <c r="A1537" s="5">
        <f t="shared" si="92"/>
        <v>1.3242499999999999</v>
      </c>
      <c r="B1537">
        <v>1535</v>
      </c>
      <c r="C1537" s="3" t="s">
        <v>1536</v>
      </c>
      <c r="D1537" s="3" t="s">
        <v>5645</v>
      </c>
      <c r="E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 s="22">
        <f t="shared" si="93"/>
        <v>42251.465995370367</v>
      </c>
      <c r="L1537">
        <v>1461527631</v>
      </c>
      <c r="M1537" s="22">
        <f t="shared" si="94"/>
        <v>42221.465995370367</v>
      </c>
      <c r="N1537" s="22" t="s">
        <v>8500</v>
      </c>
      <c r="O1537" s="24">
        <f t="shared" si="95"/>
        <v>2015</v>
      </c>
      <c r="P1537" t="b">
        <v>1</v>
      </c>
      <c r="Q1537">
        <v>110</v>
      </c>
      <c r="R1537" t="b">
        <v>1</v>
      </c>
      <c r="S1537" t="s">
        <v>8285</v>
      </c>
      <c r="T1537" s="7">
        <f>F1537/Q1537</f>
        <v>48.154545454545456</v>
      </c>
      <c r="U1537" t="s">
        <v>8336</v>
      </c>
      <c r="V1537" t="s">
        <v>8337</v>
      </c>
    </row>
    <row r="1538" spans="1:22" ht="57.6">
      <c r="A1538" s="5">
        <f t="shared" si="92"/>
        <v>2.5030841666666666</v>
      </c>
      <c r="B1538">
        <v>1536</v>
      </c>
      <c r="C1538" s="3" t="s">
        <v>1537</v>
      </c>
      <c r="D1538" s="3" t="s">
        <v>5646</v>
      </c>
      <c r="E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 s="22">
        <f t="shared" si="93"/>
        <v>42513.708333333336</v>
      </c>
      <c r="L1538">
        <v>1438110910</v>
      </c>
      <c r="M1538" s="22">
        <f t="shared" si="94"/>
        <v>42484.620729166665</v>
      </c>
      <c r="N1538" s="22" t="s">
        <v>9399</v>
      </c>
      <c r="O1538" s="24">
        <f t="shared" si="95"/>
        <v>2016</v>
      </c>
      <c r="P1538" t="b">
        <v>1</v>
      </c>
      <c r="Q1538">
        <v>455</v>
      </c>
      <c r="R1538" t="b">
        <v>1</v>
      </c>
      <c r="S1538" t="s">
        <v>8285</v>
      </c>
      <c r="T1538" s="7">
        <f>F1538/Q1538</f>
        <v>66.015406593406595</v>
      </c>
      <c r="U1538" t="s">
        <v>8336</v>
      </c>
      <c r="V1538" t="s">
        <v>8337</v>
      </c>
    </row>
    <row r="1539" spans="1:22" ht="43.2">
      <c r="A1539" s="5">
        <f t="shared" ref="A1539:A1602" si="96">F1539/E1539</f>
        <v>1.7989999999999999</v>
      </c>
      <c r="B1539">
        <v>1537</v>
      </c>
      <c r="C1539" s="3" t="s">
        <v>1538</v>
      </c>
      <c r="D1539" s="3" t="s">
        <v>5647</v>
      </c>
      <c r="E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 s="22">
        <f t="shared" ref="K1539:K1602" si="97">(J1538/86400)+25569+(-5/24)</f>
        <v>42243.593865740739</v>
      </c>
      <c r="L1539">
        <v>1467358427</v>
      </c>
      <c r="M1539" s="22">
        <f t="shared" ref="M1539:M1602" si="98">(L1538/86400)+25569+(-5/24)</f>
        <v>42213.593865740739</v>
      </c>
      <c r="N1539" s="22" t="s">
        <v>9400</v>
      </c>
      <c r="O1539" s="24">
        <f t="shared" si="95"/>
        <v>2015</v>
      </c>
      <c r="P1539" t="b">
        <v>1</v>
      </c>
      <c r="Q1539">
        <v>224</v>
      </c>
      <c r="R1539" t="b">
        <v>1</v>
      </c>
      <c r="S1539" t="s">
        <v>8285</v>
      </c>
      <c r="T1539" s="7">
        <f>F1539/Q1539</f>
        <v>96.375</v>
      </c>
      <c r="U1539" t="s">
        <v>8336</v>
      </c>
      <c r="V1539" t="s">
        <v>8337</v>
      </c>
    </row>
    <row r="1540" spans="1:22" ht="43.2">
      <c r="A1540" s="5">
        <f t="shared" si="96"/>
        <v>1.0262857142857142</v>
      </c>
      <c r="B1540">
        <v>1538</v>
      </c>
      <c r="C1540" s="3" t="s">
        <v>1539</v>
      </c>
      <c r="D1540" s="3" t="s">
        <v>5648</v>
      </c>
      <c r="E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 s="22">
        <f t="shared" si="97"/>
        <v>42588.541666666664</v>
      </c>
      <c r="L1540">
        <v>1418064370</v>
      </c>
      <c r="M1540" s="22">
        <f t="shared" si="98"/>
        <v>42552.106793981475</v>
      </c>
      <c r="N1540" s="22" t="s">
        <v>8816</v>
      </c>
      <c r="O1540" s="24">
        <f t="shared" ref="O1540:O1603" si="99">YEAR(N1540)</f>
        <v>2016</v>
      </c>
      <c r="P1540" t="b">
        <v>1</v>
      </c>
      <c r="Q1540">
        <v>46</v>
      </c>
      <c r="R1540" t="b">
        <v>1</v>
      </c>
      <c r="S1540" t="s">
        <v>8285</v>
      </c>
      <c r="T1540" s="7">
        <f>F1540/Q1540</f>
        <v>156.17391304347825</v>
      </c>
      <c r="U1540" t="s">
        <v>8336</v>
      </c>
      <c r="V1540" t="s">
        <v>8337</v>
      </c>
    </row>
    <row r="1541" spans="1:22" ht="43.2">
      <c r="A1541" s="5">
        <f t="shared" si="96"/>
        <v>1.359861</v>
      </c>
      <c r="B1541">
        <v>1539</v>
      </c>
      <c r="C1541" s="3" t="s">
        <v>1540</v>
      </c>
      <c r="D1541" s="3" t="s">
        <v>5649</v>
      </c>
      <c r="E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 s="22">
        <f t="shared" si="97"/>
        <v>42026.57372685185</v>
      </c>
      <c r="L1541">
        <v>1480629819</v>
      </c>
      <c r="M1541" s="22">
        <f t="shared" si="98"/>
        <v>41981.57372685185</v>
      </c>
      <c r="N1541" s="22" t="s">
        <v>9401</v>
      </c>
      <c r="O1541" s="24">
        <f t="shared" si="99"/>
        <v>2014</v>
      </c>
      <c r="P1541" t="b">
        <v>0</v>
      </c>
      <c r="Q1541">
        <v>284</v>
      </c>
      <c r="R1541" t="b">
        <v>1</v>
      </c>
      <c r="S1541" t="s">
        <v>8285</v>
      </c>
      <c r="T1541" s="7">
        <f>F1541/Q1541</f>
        <v>95.764859154929582</v>
      </c>
      <c r="U1541" t="s">
        <v>8336</v>
      </c>
      <c r="V1541" t="s">
        <v>8337</v>
      </c>
    </row>
    <row r="1542" spans="1:22" ht="43.2">
      <c r="A1542" s="5">
        <f t="shared" si="96"/>
        <v>1.1786666666666668</v>
      </c>
      <c r="B1542">
        <v>1540</v>
      </c>
      <c r="C1542" s="3" t="s">
        <v>1541</v>
      </c>
      <c r="D1542" s="3" t="s">
        <v>5650</v>
      </c>
      <c r="E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 s="22">
        <f t="shared" si="97"/>
        <v>42738.710868055554</v>
      </c>
      <c r="L1542">
        <v>1414368616</v>
      </c>
      <c r="M1542" s="22">
        <f t="shared" si="98"/>
        <v>42705.710868055554</v>
      </c>
      <c r="N1542" s="22" t="s">
        <v>9217</v>
      </c>
      <c r="O1542" s="24">
        <f t="shared" si="99"/>
        <v>2016</v>
      </c>
      <c r="P1542" t="b">
        <v>1</v>
      </c>
      <c r="Q1542">
        <v>98</v>
      </c>
      <c r="R1542" t="b">
        <v>1</v>
      </c>
      <c r="S1542" t="s">
        <v>8285</v>
      </c>
      <c r="T1542" s="7">
        <f>F1542/Q1542</f>
        <v>180.40816326530611</v>
      </c>
      <c r="U1542" t="s">
        <v>8336</v>
      </c>
      <c r="V1542" t="s">
        <v>8337</v>
      </c>
    </row>
    <row r="1543" spans="1:22" ht="43.2">
      <c r="A1543" s="5">
        <f t="shared" si="96"/>
        <v>3.3333333333333332E-4</v>
      </c>
      <c r="B1543">
        <v>1541</v>
      </c>
      <c r="C1543" s="3" t="s">
        <v>1542</v>
      </c>
      <c r="D1543" s="3" t="s">
        <v>5651</v>
      </c>
      <c r="E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 s="22">
        <f t="shared" si="97"/>
        <v>41968.843749999993</v>
      </c>
      <c r="L1543">
        <v>1417453538</v>
      </c>
      <c r="M1543" s="22">
        <f t="shared" si="98"/>
        <v>41938.798796296294</v>
      </c>
      <c r="N1543" s="22" t="s">
        <v>8507</v>
      </c>
      <c r="O1543" s="24">
        <f t="shared" si="99"/>
        <v>2014</v>
      </c>
      <c r="P1543" t="b">
        <v>0</v>
      </c>
      <c r="Q1543">
        <v>2</v>
      </c>
      <c r="R1543" t="b">
        <v>0</v>
      </c>
      <c r="S1543" t="s">
        <v>8289</v>
      </c>
      <c r="T1543" s="7">
        <f>F1543/Q1543</f>
        <v>3</v>
      </c>
      <c r="U1543" t="s">
        <v>8336</v>
      </c>
      <c r="V1543" t="s">
        <v>8341</v>
      </c>
    </row>
    <row r="1544" spans="1:22" ht="43.2">
      <c r="A1544" s="5">
        <f t="shared" si="96"/>
        <v>0.04</v>
      </c>
      <c r="B1544">
        <v>1542</v>
      </c>
      <c r="C1544" s="3" t="s">
        <v>1543</v>
      </c>
      <c r="D1544" s="3" t="s">
        <v>5652</v>
      </c>
      <c r="E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 s="22">
        <f t="shared" si="97"/>
        <v>42004.503912037035</v>
      </c>
      <c r="L1544">
        <v>1434412500</v>
      </c>
      <c r="M1544" s="22">
        <f t="shared" si="98"/>
        <v>41974.503912037035</v>
      </c>
      <c r="N1544" s="22" t="s">
        <v>8930</v>
      </c>
      <c r="O1544" s="24">
        <f t="shared" si="99"/>
        <v>2014</v>
      </c>
      <c r="P1544" t="b">
        <v>0</v>
      </c>
      <c r="Q1544">
        <v>1</v>
      </c>
      <c r="R1544" t="b">
        <v>0</v>
      </c>
      <c r="S1544" t="s">
        <v>8289</v>
      </c>
      <c r="T1544" s="7">
        <f>F1544/Q1544</f>
        <v>20</v>
      </c>
      <c r="U1544" t="s">
        <v>8336</v>
      </c>
      <c r="V1544" t="s">
        <v>8341</v>
      </c>
    </row>
    <row r="1545" spans="1:22" ht="43.2">
      <c r="A1545" s="5">
        <f t="shared" si="96"/>
        <v>4.4444444444444444E-3</v>
      </c>
      <c r="B1545">
        <v>1543</v>
      </c>
      <c r="C1545" s="3" t="s">
        <v>1544</v>
      </c>
      <c r="D1545" s="3" t="s">
        <v>5653</v>
      </c>
      <c r="E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 s="22">
        <f t="shared" si="97"/>
        <v>42185.788194444445</v>
      </c>
      <c r="L1545">
        <v>1414066434</v>
      </c>
      <c r="M1545" s="22">
        <f t="shared" si="98"/>
        <v>42170.788194444445</v>
      </c>
      <c r="N1545" s="22" t="s">
        <v>9235</v>
      </c>
      <c r="O1545" s="24">
        <f t="shared" si="99"/>
        <v>2015</v>
      </c>
      <c r="P1545" t="b">
        <v>0</v>
      </c>
      <c r="Q1545">
        <v>1</v>
      </c>
      <c r="R1545" t="b">
        <v>0</v>
      </c>
      <c r="S1545" t="s">
        <v>8289</v>
      </c>
      <c r="T1545" s="7">
        <f>F1545/Q1545</f>
        <v>10</v>
      </c>
      <c r="U1545" t="s">
        <v>8336</v>
      </c>
      <c r="V1545" t="s">
        <v>8341</v>
      </c>
    </row>
    <row r="1546" spans="1:22" ht="43.2">
      <c r="A1546" s="5">
        <f t="shared" si="96"/>
        <v>0</v>
      </c>
      <c r="B1546">
        <v>1544</v>
      </c>
      <c r="C1546" s="3" t="s">
        <v>1545</v>
      </c>
      <c r="D1546" s="3" t="s">
        <v>5654</v>
      </c>
      <c r="E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 s="22">
        <f t="shared" si="97"/>
        <v>41965.342986111107</v>
      </c>
      <c r="L1546">
        <v>1424222024</v>
      </c>
      <c r="M1546" s="22">
        <f t="shared" si="98"/>
        <v>41935.301319444443</v>
      </c>
      <c r="N1546" s="22" t="s">
        <v>8693</v>
      </c>
      <c r="O1546" s="24">
        <f t="shared" si="99"/>
        <v>2014</v>
      </c>
      <c r="P1546" t="b">
        <v>0</v>
      </c>
      <c r="Q1546">
        <v>0</v>
      </c>
      <c r="R1546" t="b">
        <v>0</v>
      </c>
      <c r="S1546" t="s">
        <v>8289</v>
      </c>
      <c r="T1546" s="7" t="e">
        <f>F1546/Q1546</f>
        <v>#DIV/0!</v>
      </c>
      <c r="U1546" t="s">
        <v>8336</v>
      </c>
      <c r="V1546" t="s">
        <v>8341</v>
      </c>
    </row>
    <row r="1547" spans="1:22" ht="43.2">
      <c r="A1547" s="5">
        <f t="shared" si="96"/>
        <v>3.3333333333333332E-4</v>
      </c>
      <c r="B1547">
        <v>1545</v>
      </c>
      <c r="C1547" s="3" t="s">
        <v>1546</v>
      </c>
      <c r="D1547" s="3" t="s">
        <v>5655</v>
      </c>
      <c r="E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 s="22">
        <f t="shared" si="97"/>
        <v>42094.804166666661</v>
      </c>
      <c r="L1547">
        <v>1422393234</v>
      </c>
      <c r="M1547" s="22">
        <f t="shared" si="98"/>
        <v>42052.842870370368</v>
      </c>
      <c r="N1547" s="22" t="s">
        <v>8505</v>
      </c>
      <c r="O1547" s="24">
        <f t="shared" si="99"/>
        <v>2015</v>
      </c>
      <c r="P1547" t="b">
        <v>0</v>
      </c>
      <c r="Q1547">
        <v>1</v>
      </c>
      <c r="R1547" t="b">
        <v>0</v>
      </c>
      <c r="S1547" t="s">
        <v>8289</v>
      </c>
      <c r="T1547" s="7">
        <f>F1547/Q1547</f>
        <v>1</v>
      </c>
      <c r="U1547" t="s">
        <v>8336</v>
      </c>
      <c r="V1547" t="s">
        <v>8341</v>
      </c>
    </row>
    <row r="1548" spans="1:22" ht="43.2">
      <c r="A1548" s="5">
        <f t="shared" si="96"/>
        <v>0.28899999999999998</v>
      </c>
      <c r="B1548">
        <v>1546</v>
      </c>
      <c r="C1548" s="3" t="s">
        <v>1547</v>
      </c>
      <c r="D1548" s="3" t="s">
        <v>5656</v>
      </c>
      <c r="E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 s="22">
        <f t="shared" si="97"/>
        <v>42065.677777777775</v>
      </c>
      <c r="L1548">
        <v>1405746399</v>
      </c>
      <c r="M1548" s="22">
        <f t="shared" si="98"/>
        <v>42031.676319444443</v>
      </c>
      <c r="N1548" s="22" t="s">
        <v>8571</v>
      </c>
      <c r="O1548" s="24">
        <f t="shared" si="99"/>
        <v>2015</v>
      </c>
      <c r="P1548" t="b">
        <v>0</v>
      </c>
      <c r="Q1548">
        <v>11</v>
      </c>
      <c r="R1548" t="b">
        <v>0</v>
      </c>
      <c r="S1548" t="s">
        <v>8289</v>
      </c>
      <c r="T1548" s="7">
        <f>F1548/Q1548</f>
        <v>26.272727272727273</v>
      </c>
      <c r="U1548" t="s">
        <v>8336</v>
      </c>
      <c r="V1548" t="s">
        <v>8341</v>
      </c>
    </row>
    <row r="1549" spans="1:22" ht="43.2">
      <c r="A1549" s="5">
        <f t="shared" si="96"/>
        <v>0</v>
      </c>
      <c r="B1549">
        <v>1547</v>
      </c>
      <c r="C1549" s="3" t="s">
        <v>1548</v>
      </c>
      <c r="D1549" s="3" t="s">
        <v>5657</v>
      </c>
      <c r="E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 s="22">
        <f t="shared" si="97"/>
        <v>41899.004618055551</v>
      </c>
      <c r="L1549">
        <v>1487240082</v>
      </c>
      <c r="M1549" s="22">
        <f t="shared" si="98"/>
        <v>41839.004618055551</v>
      </c>
      <c r="N1549" s="22" t="s">
        <v>9402</v>
      </c>
      <c r="O1549" s="24">
        <f t="shared" si="99"/>
        <v>2014</v>
      </c>
      <c r="P1549" t="b">
        <v>0</v>
      </c>
      <c r="Q1549">
        <v>0</v>
      </c>
      <c r="R1549" t="b">
        <v>0</v>
      </c>
      <c r="S1549" t="s">
        <v>8289</v>
      </c>
      <c r="T1549" s="7" t="e">
        <f>F1549/Q1549</f>
        <v>#DIV/0!</v>
      </c>
      <c r="U1549" t="s">
        <v>8336</v>
      </c>
      <c r="V1549" t="s">
        <v>8341</v>
      </c>
    </row>
    <row r="1550" spans="1:22" ht="28.8">
      <c r="A1550" s="5">
        <f t="shared" si="96"/>
        <v>8.5714285714285715E-2</v>
      </c>
      <c r="B1550">
        <v>1548</v>
      </c>
      <c r="C1550" s="3" t="s">
        <v>1549</v>
      </c>
      <c r="D1550" s="3" t="s">
        <v>5658</v>
      </c>
      <c r="E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 s="22">
        <f t="shared" si="97"/>
        <v>42789.218541666669</v>
      </c>
      <c r="L1550">
        <v>1444425020</v>
      </c>
      <c r="M1550" s="22">
        <f t="shared" si="98"/>
        <v>42782.218541666669</v>
      </c>
      <c r="N1550" s="22" t="s">
        <v>9403</v>
      </c>
      <c r="O1550" s="24">
        <f t="shared" si="99"/>
        <v>2017</v>
      </c>
      <c r="P1550" t="b">
        <v>0</v>
      </c>
      <c r="Q1550">
        <v>1</v>
      </c>
      <c r="R1550" t="b">
        <v>0</v>
      </c>
      <c r="S1550" t="s">
        <v>8289</v>
      </c>
      <c r="T1550" s="7">
        <f>F1550/Q1550</f>
        <v>60</v>
      </c>
      <c r="U1550" t="s">
        <v>8336</v>
      </c>
      <c r="V1550" t="s">
        <v>8341</v>
      </c>
    </row>
    <row r="1551" spans="1:22" ht="43.2">
      <c r="A1551" s="5">
        <f t="shared" si="96"/>
        <v>0.34</v>
      </c>
      <c r="B1551">
        <v>1549</v>
      </c>
      <c r="C1551" s="3" t="s">
        <v>1550</v>
      </c>
      <c r="D1551" s="3" t="s">
        <v>5659</v>
      </c>
      <c r="E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 s="22">
        <f t="shared" si="97"/>
        <v>42316.715509259258</v>
      </c>
      <c r="L1551">
        <v>1443928559</v>
      </c>
      <c r="M1551" s="22">
        <f t="shared" si="98"/>
        <v>42286.673842592594</v>
      </c>
      <c r="N1551" s="22" t="s">
        <v>8401</v>
      </c>
      <c r="O1551" s="24">
        <f t="shared" si="99"/>
        <v>2015</v>
      </c>
      <c r="P1551" t="b">
        <v>0</v>
      </c>
      <c r="Q1551">
        <v>6</v>
      </c>
      <c r="R1551" t="b">
        <v>0</v>
      </c>
      <c r="S1551" t="s">
        <v>8289</v>
      </c>
      <c r="T1551" s="7">
        <f>F1551/Q1551</f>
        <v>28.333333333333332</v>
      </c>
      <c r="U1551" t="s">
        <v>8336</v>
      </c>
      <c r="V1551" t="s">
        <v>8341</v>
      </c>
    </row>
    <row r="1552" spans="1:22" ht="57.6">
      <c r="A1552" s="5">
        <f t="shared" si="96"/>
        <v>0.13466666666666666</v>
      </c>
      <c r="B1552">
        <v>1550</v>
      </c>
      <c r="C1552" s="3" t="s">
        <v>1551</v>
      </c>
      <c r="D1552" s="3" t="s">
        <v>5660</v>
      </c>
      <c r="E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 s="22">
        <f t="shared" si="97"/>
        <v>42310.96943287037</v>
      </c>
      <c r="L1552">
        <v>1460458034</v>
      </c>
      <c r="M1552" s="22">
        <f t="shared" si="98"/>
        <v>42280.927766203698</v>
      </c>
      <c r="N1552" s="22" t="s">
        <v>9404</v>
      </c>
      <c r="O1552" s="24">
        <f t="shared" si="99"/>
        <v>2015</v>
      </c>
      <c r="P1552" t="b">
        <v>0</v>
      </c>
      <c r="Q1552">
        <v>7</v>
      </c>
      <c r="R1552" t="b">
        <v>0</v>
      </c>
      <c r="S1552" t="s">
        <v>8289</v>
      </c>
      <c r="T1552" s="7">
        <f>F1552/Q1552</f>
        <v>14.428571428571429</v>
      </c>
      <c r="U1552" t="s">
        <v>8336</v>
      </c>
      <c r="V1552" t="s">
        <v>8341</v>
      </c>
    </row>
    <row r="1553" spans="1:22" ht="43.2">
      <c r="A1553" s="5">
        <f t="shared" si="96"/>
        <v>0</v>
      </c>
      <c r="B1553">
        <v>1551</v>
      </c>
      <c r="C1553" s="3" t="s">
        <v>1552</v>
      </c>
      <c r="D1553" s="3" t="s">
        <v>5661</v>
      </c>
      <c r="E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 s="22">
        <f t="shared" si="97"/>
        <v>42502.24113425926</v>
      </c>
      <c r="L1553">
        <v>1430164039</v>
      </c>
      <c r="M1553" s="22">
        <f t="shared" si="98"/>
        <v>42472.24113425926</v>
      </c>
      <c r="N1553" s="22" t="s">
        <v>8833</v>
      </c>
      <c r="O1553" s="24">
        <f t="shared" si="99"/>
        <v>2016</v>
      </c>
      <c r="P1553" t="b">
        <v>0</v>
      </c>
      <c r="Q1553">
        <v>0</v>
      </c>
      <c r="R1553" t="b">
        <v>0</v>
      </c>
      <c r="S1553" t="s">
        <v>8289</v>
      </c>
      <c r="T1553" s="7" t="e">
        <f>F1553/Q1553</f>
        <v>#DIV/0!</v>
      </c>
      <c r="U1553" t="s">
        <v>8336</v>
      </c>
      <c r="V1553" t="s">
        <v>8341</v>
      </c>
    </row>
    <row r="1554" spans="1:22" ht="43.2">
      <c r="A1554" s="5">
        <f t="shared" si="96"/>
        <v>0.49186046511627907</v>
      </c>
      <c r="B1554">
        <v>1552</v>
      </c>
      <c r="C1554" s="3" t="s">
        <v>1553</v>
      </c>
      <c r="D1554" s="3" t="s">
        <v>5662</v>
      </c>
      <c r="E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 s="22">
        <f t="shared" si="97"/>
        <v>42151.616192129623</v>
      </c>
      <c r="L1554">
        <v>1410366708</v>
      </c>
      <c r="M1554" s="22">
        <f t="shared" si="98"/>
        <v>42121.616192129623</v>
      </c>
      <c r="N1554" s="22" t="s">
        <v>8898</v>
      </c>
      <c r="O1554" s="24">
        <f t="shared" si="99"/>
        <v>2015</v>
      </c>
      <c r="P1554" t="b">
        <v>0</v>
      </c>
      <c r="Q1554">
        <v>16</v>
      </c>
      <c r="R1554" t="b">
        <v>0</v>
      </c>
      <c r="S1554" t="s">
        <v>8289</v>
      </c>
      <c r="T1554" s="7">
        <f>F1554/Q1554</f>
        <v>132.1875</v>
      </c>
      <c r="U1554" t="s">
        <v>8336</v>
      </c>
      <c r="V1554" t="s">
        <v>8341</v>
      </c>
    </row>
    <row r="1555" spans="1:22" ht="43.2">
      <c r="A1555" s="5">
        <f t="shared" si="96"/>
        <v>0</v>
      </c>
      <c r="B1555">
        <v>1553</v>
      </c>
      <c r="C1555" s="3" t="s">
        <v>1554</v>
      </c>
      <c r="D1555" s="3" t="s">
        <v>5663</v>
      </c>
      <c r="E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 s="22">
        <f t="shared" si="97"/>
        <v>41912.957638888889</v>
      </c>
      <c r="L1555">
        <v>1438584447</v>
      </c>
      <c r="M1555" s="22">
        <f t="shared" si="98"/>
        <v>41892.480416666665</v>
      </c>
      <c r="N1555" s="22" t="s">
        <v>9405</v>
      </c>
      <c r="O1555" s="24">
        <f t="shared" si="99"/>
        <v>2014</v>
      </c>
      <c r="P1555" t="b">
        <v>0</v>
      </c>
      <c r="Q1555">
        <v>0</v>
      </c>
      <c r="R1555" t="b">
        <v>0</v>
      </c>
      <c r="S1555" t="s">
        <v>8289</v>
      </c>
      <c r="T1555" s="7" t="e">
        <f>F1555/Q1555</f>
        <v>#DIV/0!</v>
      </c>
      <c r="U1555" t="s">
        <v>8336</v>
      </c>
      <c r="V1555" t="s">
        <v>8341</v>
      </c>
    </row>
    <row r="1556" spans="1:22" ht="57.6">
      <c r="A1556" s="5">
        <f t="shared" si="96"/>
        <v>0</v>
      </c>
      <c r="B1556">
        <v>1554</v>
      </c>
      <c r="C1556" s="3" t="s">
        <v>1555</v>
      </c>
      <c r="D1556" s="3" t="s">
        <v>5664</v>
      </c>
      <c r="E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 s="22">
        <f t="shared" si="97"/>
        <v>42249.074618055551</v>
      </c>
      <c r="L1556">
        <v>1435903390</v>
      </c>
      <c r="M1556" s="22">
        <f t="shared" si="98"/>
        <v>42219.074618055551</v>
      </c>
      <c r="N1556" s="22" t="s">
        <v>9406</v>
      </c>
      <c r="O1556" s="24">
        <f t="shared" si="99"/>
        <v>2015</v>
      </c>
      <c r="P1556" t="b">
        <v>0</v>
      </c>
      <c r="Q1556">
        <v>0</v>
      </c>
      <c r="R1556" t="b">
        <v>0</v>
      </c>
      <c r="S1556" t="s">
        <v>8289</v>
      </c>
      <c r="T1556" s="7" t="e">
        <f>F1556/Q1556</f>
        <v>#DIV/0!</v>
      </c>
      <c r="U1556" t="s">
        <v>8336</v>
      </c>
      <c r="V1556" t="s">
        <v>8341</v>
      </c>
    </row>
    <row r="1557" spans="1:22" ht="43.2">
      <c r="A1557" s="5">
        <f t="shared" si="96"/>
        <v>0</v>
      </c>
      <c r="B1557">
        <v>1555</v>
      </c>
      <c r="C1557" s="3" t="s">
        <v>1556</v>
      </c>
      <c r="D1557" s="3" t="s">
        <v>5665</v>
      </c>
      <c r="E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 s="22">
        <f t="shared" si="97"/>
        <v>42218.043865740743</v>
      </c>
      <c r="L1557">
        <v>1440513832</v>
      </c>
      <c r="M1557" s="22">
        <f t="shared" si="98"/>
        <v>42188.043865740743</v>
      </c>
      <c r="N1557" s="22" t="s">
        <v>9318</v>
      </c>
      <c r="O1557" s="24">
        <f t="shared" si="99"/>
        <v>2015</v>
      </c>
      <c r="P1557" t="b">
        <v>0</v>
      </c>
      <c r="Q1557">
        <v>0</v>
      </c>
      <c r="R1557" t="b">
        <v>0</v>
      </c>
      <c r="S1557" t="s">
        <v>8289</v>
      </c>
      <c r="T1557" s="7" t="e">
        <f>F1557/Q1557</f>
        <v>#DIV/0!</v>
      </c>
      <c r="U1557" t="s">
        <v>8336</v>
      </c>
      <c r="V1557" t="s">
        <v>8341</v>
      </c>
    </row>
    <row r="1558" spans="1:22" ht="43.2">
      <c r="A1558" s="5">
        <f t="shared" si="96"/>
        <v>0.45133333333333331</v>
      </c>
      <c r="B1558">
        <v>1556</v>
      </c>
      <c r="C1558" s="3" t="s">
        <v>1557</v>
      </c>
      <c r="D1558" s="3" t="s">
        <v>5666</v>
      </c>
      <c r="E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 s="22">
        <f t="shared" si="97"/>
        <v>42264.499999999993</v>
      </c>
      <c r="L1558">
        <v>1465011624</v>
      </c>
      <c r="M1558" s="22">
        <f t="shared" si="98"/>
        <v>42241.405462962961</v>
      </c>
      <c r="N1558" s="22" t="s">
        <v>8891</v>
      </c>
      <c r="O1558" s="24">
        <f t="shared" si="99"/>
        <v>2015</v>
      </c>
      <c r="P1558" t="b">
        <v>0</v>
      </c>
      <c r="Q1558">
        <v>12</v>
      </c>
      <c r="R1558" t="b">
        <v>0</v>
      </c>
      <c r="S1558" t="s">
        <v>8289</v>
      </c>
      <c r="T1558" s="7">
        <f>F1558/Q1558</f>
        <v>56.416666666666664</v>
      </c>
      <c r="U1558" t="s">
        <v>8336</v>
      </c>
      <c r="V1558" t="s">
        <v>8341</v>
      </c>
    </row>
    <row r="1559" spans="1:22" ht="43.2">
      <c r="A1559" s="5">
        <f t="shared" si="96"/>
        <v>0.04</v>
      </c>
      <c r="B1559">
        <v>1557</v>
      </c>
      <c r="C1559" s="3" t="s">
        <v>1558</v>
      </c>
      <c r="D1559" s="3" t="s">
        <v>5667</v>
      </c>
      <c r="E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 s="22">
        <f t="shared" si="97"/>
        <v>42554.944722222215</v>
      </c>
      <c r="L1559">
        <v>1408549233</v>
      </c>
      <c r="M1559" s="22">
        <f t="shared" si="98"/>
        <v>42524.944722222215</v>
      </c>
      <c r="N1559" s="22" t="s">
        <v>9351</v>
      </c>
      <c r="O1559" s="24">
        <f t="shared" si="99"/>
        <v>2016</v>
      </c>
      <c r="P1559" t="b">
        <v>0</v>
      </c>
      <c r="Q1559">
        <v>1</v>
      </c>
      <c r="R1559" t="b">
        <v>0</v>
      </c>
      <c r="S1559" t="s">
        <v>8289</v>
      </c>
      <c r="T1559" s="7">
        <f>F1559/Q1559</f>
        <v>100</v>
      </c>
      <c r="U1559" t="s">
        <v>8336</v>
      </c>
      <c r="V1559" t="s">
        <v>8341</v>
      </c>
    </row>
    <row r="1560" spans="1:22" ht="43.2">
      <c r="A1560" s="5">
        <f t="shared" si="96"/>
        <v>4.6666666666666669E-2</v>
      </c>
      <c r="B1560">
        <v>1558</v>
      </c>
      <c r="C1560" s="3" t="s">
        <v>1559</v>
      </c>
      <c r="D1560" s="3" t="s">
        <v>5668</v>
      </c>
      <c r="E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 s="22">
        <f t="shared" si="97"/>
        <v>41902.444826388884</v>
      </c>
      <c r="L1560">
        <v>1435656759</v>
      </c>
      <c r="M1560" s="22">
        <f t="shared" si="98"/>
        <v>41871.444826388884</v>
      </c>
      <c r="N1560" s="22" t="s">
        <v>9224</v>
      </c>
      <c r="O1560" s="24">
        <f t="shared" si="99"/>
        <v>2014</v>
      </c>
      <c r="P1560" t="b">
        <v>0</v>
      </c>
      <c r="Q1560">
        <v>3</v>
      </c>
      <c r="R1560" t="b">
        <v>0</v>
      </c>
      <c r="S1560" t="s">
        <v>8289</v>
      </c>
      <c r="T1560" s="7">
        <f>F1560/Q1560</f>
        <v>11.666666666666666</v>
      </c>
      <c r="U1560" t="s">
        <v>8336</v>
      </c>
      <c r="V1560" t="s">
        <v>8341</v>
      </c>
    </row>
    <row r="1561" spans="1:22" ht="28.8">
      <c r="A1561" s="5">
        <f t="shared" si="96"/>
        <v>3.3333333333333335E-3</v>
      </c>
      <c r="B1561">
        <v>1559</v>
      </c>
      <c r="C1561" s="3" t="s">
        <v>1560</v>
      </c>
      <c r="D1561" s="3" t="s">
        <v>5669</v>
      </c>
      <c r="E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 s="22">
        <f t="shared" si="97"/>
        <v>42244.299999999996</v>
      </c>
      <c r="L1561">
        <v>1428974199</v>
      </c>
      <c r="M1561" s="22">
        <f t="shared" si="98"/>
        <v>42185.189340277771</v>
      </c>
      <c r="N1561" s="22" t="s">
        <v>9407</v>
      </c>
      <c r="O1561" s="24">
        <f t="shared" si="99"/>
        <v>2015</v>
      </c>
      <c r="P1561" t="b">
        <v>0</v>
      </c>
      <c r="Q1561">
        <v>1</v>
      </c>
      <c r="R1561" t="b">
        <v>0</v>
      </c>
      <c r="S1561" t="s">
        <v>8289</v>
      </c>
      <c r="T1561" s="7">
        <f>F1561/Q1561</f>
        <v>50</v>
      </c>
      <c r="U1561" t="s">
        <v>8336</v>
      </c>
      <c r="V1561" t="s">
        <v>8341</v>
      </c>
    </row>
    <row r="1562" spans="1:22" ht="43.2">
      <c r="A1562" s="5">
        <f t="shared" si="96"/>
        <v>3.7600000000000001E-2</v>
      </c>
      <c r="B1562">
        <v>1560</v>
      </c>
      <c r="C1562" s="3" t="s">
        <v>1561</v>
      </c>
      <c r="D1562" s="3" t="s">
        <v>5670</v>
      </c>
      <c r="E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 s="22">
        <f t="shared" si="97"/>
        <v>42122.844895833332</v>
      </c>
      <c r="L1562">
        <v>1414110593</v>
      </c>
      <c r="M1562" s="22">
        <f t="shared" si="98"/>
        <v>42107.844895833332</v>
      </c>
      <c r="N1562" s="22" t="s">
        <v>8765</v>
      </c>
      <c r="O1562" s="24">
        <f t="shared" si="99"/>
        <v>2015</v>
      </c>
      <c r="P1562" t="b">
        <v>0</v>
      </c>
      <c r="Q1562">
        <v>4</v>
      </c>
      <c r="R1562" t="b">
        <v>0</v>
      </c>
      <c r="S1562" t="s">
        <v>8289</v>
      </c>
      <c r="T1562" s="7">
        <f>F1562/Q1562</f>
        <v>23.5</v>
      </c>
      <c r="U1562" t="s">
        <v>8336</v>
      </c>
      <c r="V1562" t="s">
        <v>8341</v>
      </c>
    </row>
    <row r="1563" spans="1:22" ht="43.2">
      <c r="A1563" s="5">
        <f t="shared" si="96"/>
        <v>6.7000000000000002E-3</v>
      </c>
      <c r="B1563">
        <v>1561</v>
      </c>
      <c r="C1563" s="3" t="s">
        <v>1562</v>
      </c>
      <c r="D1563" s="3" t="s">
        <v>5671</v>
      </c>
      <c r="E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 s="22">
        <f t="shared" si="97"/>
        <v>41955.854085648149</v>
      </c>
      <c r="L1563">
        <v>1381194003</v>
      </c>
      <c r="M1563" s="22">
        <f t="shared" si="98"/>
        <v>41935.812418981477</v>
      </c>
      <c r="N1563" s="22" t="s">
        <v>8693</v>
      </c>
      <c r="O1563" s="24">
        <f t="shared" si="99"/>
        <v>2014</v>
      </c>
      <c r="P1563" t="b">
        <v>0</v>
      </c>
      <c r="Q1563">
        <v>1</v>
      </c>
      <c r="R1563" t="b">
        <v>0</v>
      </c>
      <c r="S1563" t="s">
        <v>8290</v>
      </c>
      <c r="T1563" s="7">
        <f>F1563/Q1563</f>
        <v>67</v>
      </c>
      <c r="U1563" t="s">
        <v>8320</v>
      </c>
      <c r="V1563" t="s">
        <v>8342</v>
      </c>
    </row>
    <row r="1564" spans="1:22" ht="57.6">
      <c r="A1564" s="5">
        <f t="shared" si="96"/>
        <v>0</v>
      </c>
      <c r="B1564">
        <v>1562</v>
      </c>
      <c r="C1564" s="3" t="s">
        <v>1563</v>
      </c>
      <c r="D1564" s="3" t="s">
        <v>5672</v>
      </c>
      <c r="E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 s="22">
        <f t="shared" si="97"/>
        <v>41584.875034722216</v>
      </c>
      <c r="L1564">
        <v>1253712916</v>
      </c>
      <c r="M1564" s="22">
        <f t="shared" si="98"/>
        <v>41554.833368055552</v>
      </c>
      <c r="N1564" s="22" t="s">
        <v>9408</v>
      </c>
      <c r="O1564" s="24">
        <f t="shared" si="99"/>
        <v>2013</v>
      </c>
      <c r="P1564" t="b">
        <v>0</v>
      </c>
      <c r="Q1564">
        <v>0</v>
      </c>
      <c r="R1564" t="b">
        <v>0</v>
      </c>
      <c r="S1564" t="s">
        <v>8290</v>
      </c>
      <c r="T1564" s="7" t="e">
        <f>F1564/Q1564</f>
        <v>#DIV/0!</v>
      </c>
      <c r="U1564" t="s">
        <v>8320</v>
      </c>
      <c r="V1564" t="s">
        <v>8342</v>
      </c>
    </row>
    <row r="1565" spans="1:22" ht="43.2">
      <c r="A1565" s="5">
        <f t="shared" si="96"/>
        <v>1.4166666666666666E-2</v>
      </c>
      <c r="B1565">
        <v>1563</v>
      </c>
      <c r="C1565" s="3" t="s">
        <v>1564</v>
      </c>
      <c r="D1565" s="3" t="s">
        <v>5673</v>
      </c>
      <c r="E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 s="22">
        <f t="shared" si="97"/>
        <v>40148.826388888883</v>
      </c>
      <c r="L1565">
        <v>1389635351</v>
      </c>
      <c r="M1565" s="22">
        <f t="shared" si="98"/>
        <v>40079.357824074068</v>
      </c>
      <c r="N1565" s="22" t="s">
        <v>9409</v>
      </c>
      <c r="O1565" s="24">
        <f t="shared" si="99"/>
        <v>2009</v>
      </c>
      <c r="P1565" t="b">
        <v>0</v>
      </c>
      <c r="Q1565">
        <v>2</v>
      </c>
      <c r="R1565" t="b">
        <v>0</v>
      </c>
      <c r="S1565" t="s">
        <v>8290</v>
      </c>
      <c r="T1565" s="7">
        <f>F1565/Q1565</f>
        <v>42.5</v>
      </c>
      <c r="U1565" t="s">
        <v>8320</v>
      </c>
      <c r="V1565" t="s">
        <v>8342</v>
      </c>
    </row>
    <row r="1566" spans="1:22" ht="43.2">
      <c r="A1566" s="5">
        <f t="shared" si="96"/>
        <v>1E-3</v>
      </c>
      <c r="B1566">
        <v>1564</v>
      </c>
      <c r="C1566" s="3" t="s">
        <v>1565</v>
      </c>
      <c r="D1566" s="3" t="s">
        <v>5674</v>
      </c>
      <c r="E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 s="22">
        <f t="shared" si="97"/>
        <v>41712.492488425924</v>
      </c>
      <c r="L1566">
        <v>1430124509</v>
      </c>
      <c r="M1566" s="22">
        <f t="shared" si="98"/>
        <v>41652.534155092588</v>
      </c>
      <c r="N1566" s="22" t="s">
        <v>9410</v>
      </c>
      <c r="O1566" s="24">
        <f t="shared" si="99"/>
        <v>2014</v>
      </c>
      <c r="P1566" t="b">
        <v>0</v>
      </c>
      <c r="Q1566">
        <v>1</v>
      </c>
      <c r="R1566" t="b">
        <v>0</v>
      </c>
      <c r="S1566" t="s">
        <v>8290</v>
      </c>
      <c r="T1566" s="7">
        <f>F1566/Q1566</f>
        <v>10</v>
      </c>
      <c r="U1566" t="s">
        <v>8320</v>
      </c>
      <c r="V1566" t="s">
        <v>8342</v>
      </c>
    </row>
    <row r="1567" spans="1:22" ht="43.2">
      <c r="A1567" s="5">
        <f t="shared" si="96"/>
        <v>2.5000000000000001E-2</v>
      </c>
      <c r="B1567">
        <v>1565</v>
      </c>
      <c r="C1567" s="3" t="s">
        <v>1566</v>
      </c>
      <c r="D1567" s="3" t="s">
        <v>5675</v>
      </c>
      <c r="E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 s="22">
        <f t="shared" si="97"/>
        <v>42152.628472222219</v>
      </c>
      <c r="L1567">
        <v>1304962261</v>
      </c>
      <c r="M1567" s="22">
        <f t="shared" si="98"/>
        <v>42121.158668981479</v>
      </c>
      <c r="N1567" s="22" t="s">
        <v>8898</v>
      </c>
      <c r="O1567" s="24">
        <f t="shared" si="99"/>
        <v>2015</v>
      </c>
      <c r="P1567" t="b">
        <v>0</v>
      </c>
      <c r="Q1567">
        <v>1</v>
      </c>
      <c r="R1567" t="b">
        <v>0</v>
      </c>
      <c r="S1567" t="s">
        <v>8290</v>
      </c>
      <c r="T1567" s="7">
        <f>F1567/Q1567</f>
        <v>100</v>
      </c>
      <c r="U1567" t="s">
        <v>8320</v>
      </c>
      <c r="V1567" t="s">
        <v>8342</v>
      </c>
    </row>
    <row r="1568" spans="1:22" ht="43.2">
      <c r="A1568" s="5">
        <f t="shared" si="96"/>
        <v>0.21249999999999999</v>
      </c>
      <c r="B1568">
        <v>1566</v>
      </c>
      <c r="C1568" s="3" t="s">
        <v>1567</v>
      </c>
      <c r="D1568" s="3" t="s">
        <v>5676</v>
      </c>
      <c r="E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 s="22">
        <f t="shared" si="97"/>
        <v>40702.521539351852</v>
      </c>
      <c r="L1568">
        <v>1467151204</v>
      </c>
      <c r="M1568" s="22">
        <f t="shared" si="98"/>
        <v>40672.521539351852</v>
      </c>
      <c r="N1568" s="22" t="s">
        <v>9411</v>
      </c>
      <c r="O1568" s="24">
        <f t="shared" si="99"/>
        <v>2011</v>
      </c>
      <c r="P1568" t="b">
        <v>0</v>
      </c>
      <c r="Q1568">
        <v>59</v>
      </c>
      <c r="R1568" t="b">
        <v>0</v>
      </c>
      <c r="S1568" t="s">
        <v>8290</v>
      </c>
      <c r="T1568" s="7">
        <f>F1568/Q1568</f>
        <v>108.05084745762711</v>
      </c>
      <c r="U1568" t="s">
        <v>8320</v>
      </c>
      <c r="V1568" t="s">
        <v>8342</v>
      </c>
    </row>
    <row r="1569" spans="1:22" ht="43.2">
      <c r="A1569" s="5">
        <f t="shared" si="96"/>
        <v>4.1176470588235294E-2</v>
      </c>
      <c r="B1569">
        <v>1567</v>
      </c>
      <c r="C1569" s="3" t="s">
        <v>1568</v>
      </c>
      <c r="D1569" s="3" t="s">
        <v>5677</v>
      </c>
      <c r="E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 s="22">
        <f t="shared" si="97"/>
        <v>42578.708333333336</v>
      </c>
      <c r="L1569">
        <v>1391293745</v>
      </c>
      <c r="M1569" s="22">
        <f t="shared" si="98"/>
        <v>42549.708379629628</v>
      </c>
      <c r="N1569" s="22" t="s">
        <v>9412</v>
      </c>
      <c r="O1569" s="24">
        <f t="shared" si="99"/>
        <v>2016</v>
      </c>
      <c r="P1569" t="b">
        <v>0</v>
      </c>
      <c r="Q1569">
        <v>13</v>
      </c>
      <c r="R1569" t="b">
        <v>0</v>
      </c>
      <c r="S1569" t="s">
        <v>8290</v>
      </c>
      <c r="T1569" s="7">
        <f>F1569/Q1569</f>
        <v>26.923076923076923</v>
      </c>
      <c r="U1569" t="s">
        <v>8320</v>
      </c>
      <c r="V1569" t="s">
        <v>8342</v>
      </c>
    </row>
    <row r="1570" spans="1:22" ht="43.2">
      <c r="A1570" s="5">
        <f t="shared" si="96"/>
        <v>0.13639999999999999</v>
      </c>
      <c r="B1570">
        <v>1568</v>
      </c>
      <c r="C1570" s="3" t="s">
        <v>1569</v>
      </c>
      <c r="D1570" s="3" t="s">
        <v>5678</v>
      </c>
      <c r="E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 s="22">
        <f t="shared" si="97"/>
        <v>41686.791666666664</v>
      </c>
      <c r="L1570">
        <v>1416360585</v>
      </c>
      <c r="M1570" s="22">
        <f t="shared" si="98"/>
        <v>41671.728530092594</v>
      </c>
      <c r="N1570" s="22" t="s">
        <v>9413</v>
      </c>
      <c r="O1570" s="24">
        <f t="shared" si="99"/>
        <v>2014</v>
      </c>
      <c r="P1570" t="b">
        <v>0</v>
      </c>
      <c r="Q1570">
        <v>22</v>
      </c>
      <c r="R1570" t="b">
        <v>0</v>
      </c>
      <c r="S1570" t="s">
        <v>8290</v>
      </c>
      <c r="T1570" s="7">
        <f>F1570/Q1570</f>
        <v>155</v>
      </c>
      <c r="U1570" t="s">
        <v>8320</v>
      </c>
      <c r="V1570" t="s">
        <v>8342</v>
      </c>
    </row>
    <row r="1571" spans="1:22">
      <c r="A1571" s="5">
        <f t="shared" si="96"/>
        <v>0</v>
      </c>
      <c r="B1571">
        <v>1569</v>
      </c>
      <c r="C1571" s="3" t="s">
        <v>1570</v>
      </c>
      <c r="D1571" s="3" t="s">
        <v>5679</v>
      </c>
      <c r="E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 s="22">
        <f t="shared" si="97"/>
        <v>41996.853993055549</v>
      </c>
      <c r="L1571">
        <v>1366906714</v>
      </c>
      <c r="M1571" s="22">
        <f t="shared" si="98"/>
        <v>41961.853993055549</v>
      </c>
      <c r="N1571" s="22" t="s">
        <v>9015</v>
      </c>
      <c r="O1571" s="24">
        <f t="shared" si="99"/>
        <v>2014</v>
      </c>
      <c r="P1571" t="b">
        <v>0</v>
      </c>
      <c r="Q1571">
        <v>0</v>
      </c>
      <c r="R1571" t="b">
        <v>0</v>
      </c>
      <c r="S1571" t="s">
        <v>8290</v>
      </c>
      <c r="T1571" s="7" t="e">
        <f>F1571/Q1571</f>
        <v>#DIV/0!</v>
      </c>
      <c r="U1571" t="s">
        <v>8320</v>
      </c>
      <c r="V1571" t="s">
        <v>8342</v>
      </c>
    </row>
    <row r="1572" spans="1:22" ht="28.8">
      <c r="A1572" s="5">
        <f t="shared" si="96"/>
        <v>0.41399999999999998</v>
      </c>
      <c r="B1572">
        <v>1570</v>
      </c>
      <c r="C1572" s="3" t="s">
        <v>1571</v>
      </c>
      <c r="D1572" s="3" t="s">
        <v>5680</v>
      </c>
      <c r="E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 s="22">
        <f t="shared" si="97"/>
        <v>41419.471226851849</v>
      </c>
      <c r="L1572">
        <v>1457551882</v>
      </c>
      <c r="M1572" s="22">
        <f t="shared" si="98"/>
        <v>41389.471226851849</v>
      </c>
      <c r="N1572" s="22" t="s">
        <v>9414</v>
      </c>
      <c r="O1572" s="24">
        <f t="shared" si="99"/>
        <v>2013</v>
      </c>
      <c r="P1572" t="b">
        <v>0</v>
      </c>
      <c r="Q1572">
        <v>52</v>
      </c>
      <c r="R1572" t="b">
        <v>0</v>
      </c>
      <c r="S1572" t="s">
        <v>8290</v>
      </c>
      <c r="T1572" s="7">
        <f>F1572/Q1572</f>
        <v>47.769230769230766</v>
      </c>
      <c r="U1572" t="s">
        <v>8320</v>
      </c>
      <c r="V1572" t="s">
        <v>8342</v>
      </c>
    </row>
    <row r="1573" spans="1:22" ht="57.6">
      <c r="A1573" s="5">
        <f t="shared" si="96"/>
        <v>6.6115702479338841E-3</v>
      </c>
      <c r="B1573">
        <v>1571</v>
      </c>
      <c r="C1573" s="3" t="s">
        <v>1572</v>
      </c>
      <c r="D1573" s="3" t="s">
        <v>5681</v>
      </c>
      <c r="E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 s="22">
        <f t="shared" si="97"/>
        <v>42468.56344907407</v>
      </c>
      <c r="L1573">
        <v>1432146483</v>
      </c>
      <c r="M1573" s="22">
        <f t="shared" si="98"/>
        <v>42438.605115740742</v>
      </c>
      <c r="N1573" s="22" t="s">
        <v>8573</v>
      </c>
      <c r="O1573" s="24">
        <f t="shared" si="99"/>
        <v>2016</v>
      </c>
      <c r="P1573" t="b">
        <v>0</v>
      </c>
      <c r="Q1573">
        <v>4</v>
      </c>
      <c r="R1573" t="b">
        <v>0</v>
      </c>
      <c r="S1573" t="s">
        <v>8290</v>
      </c>
      <c r="T1573" s="7">
        <f>F1573/Q1573</f>
        <v>20</v>
      </c>
      <c r="U1573" t="s">
        <v>8320</v>
      </c>
      <c r="V1573" t="s">
        <v>8342</v>
      </c>
    </row>
    <row r="1574" spans="1:22" ht="43.2">
      <c r="A1574" s="5">
        <f t="shared" si="96"/>
        <v>0.05</v>
      </c>
      <c r="B1574">
        <v>1572</v>
      </c>
      <c r="C1574" s="3" t="s">
        <v>1573</v>
      </c>
      <c r="D1574" s="3" t="s">
        <v>5682</v>
      </c>
      <c r="E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 s="22">
        <f t="shared" si="97"/>
        <v>42174.56114583333</v>
      </c>
      <c r="L1574">
        <v>1454546859</v>
      </c>
      <c r="M1574" s="22">
        <f t="shared" si="98"/>
        <v>42144.56114583333</v>
      </c>
      <c r="N1574" s="22" t="s">
        <v>9415</v>
      </c>
      <c r="O1574" s="24">
        <f t="shared" si="99"/>
        <v>2015</v>
      </c>
      <c r="P1574" t="b">
        <v>0</v>
      </c>
      <c r="Q1574">
        <v>3</v>
      </c>
      <c r="R1574" t="b">
        <v>0</v>
      </c>
      <c r="S1574" t="s">
        <v>8290</v>
      </c>
      <c r="T1574" s="7">
        <f>F1574/Q1574</f>
        <v>41.666666666666664</v>
      </c>
      <c r="U1574" t="s">
        <v>8320</v>
      </c>
      <c r="V1574" t="s">
        <v>8342</v>
      </c>
    </row>
    <row r="1575" spans="1:22" ht="43.2">
      <c r="A1575" s="5">
        <f t="shared" si="96"/>
        <v>2.4777777777777777E-2</v>
      </c>
      <c r="B1575">
        <v>1573</v>
      </c>
      <c r="C1575" s="3" t="s">
        <v>1574</v>
      </c>
      <c r="D1575" s="3" t="s">
        <v>5683</v>
      </c>
      <c r="E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 s="22">
        <f t="shared" si="97"/>
        <v>42428.790972222218</v>
      </c>
      <c r="L1575">
        <v>1487548802</v>
      </c>
      <c r="M1575" s="22">
        <f t="shared" si="98"/>
        <v>42403.824756944443</v>
      </c>
      <c r="N1575" s="22" t="s">
        <v>9416</v>
      </c>
      <c r="O1575" s="24">
        <f t="shared" si="99"/>
        <v>2016</v>
      </c>
      <c r="P1575" t="b">
        <v>0</v>
      </c>
      <c r="Q1575">
        <v>3</v>
      </c>
      <c r="R1575" t="b">
        <v>0</v>
      </c>
      <c r="S1575" t="s">
        <v>8290</v>
      </c>
      <c r="T1575" s="7">
        <f>F1575/Q1575</f>
        <v>74.333333333333329</v>
      </c>
      <c r="U1575" t="s">
        <v>8320</v>
      </c>
      <c r="V1575" t="s">
        <v>8342</v>
      </c>
    </row>
    <row r="1576" spans="1:22" ht="43.2">
      <c r="A1576" s="5">
        <f t="shared" si="96"/>
        <v>5.0599999999999999E-2</v>
      </c>
      <c r="B1576">
        <v>1574</v>
      </c>
      <c r="C1576" s="3" t="s">
        <v>1575</v>
      </c>
      <c r="D1576" s="3" t="s">
        <v>5684</v>
      </c>
      <c r="E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 s="22">
        <f t="shared" si="97"/>
        <v>42825.957638888889</v>
      </c>
      <c r="L1576">
        <v>1421187329</v>
      </c>
      <c r="M1576" s="22">
        <f t="shared" si="98"/>
        <v>42785.791689814818</v>
      </c>
      <c r="N1576" s="22" t="s">
        <v>9417</v>
      </c>
      <c r="O1576" s="24">
        <f t="shared" si="99"/>
        <v>2017</v>
      </c>
      <c r="P1576" t="b">
        <v>0</v>
      </c>
      <c r="Q1576">
        <v>6</v>
      </c>
      <c r="R1576" t="b">
        <v>0</v>
      </c>
      <c r="S1576" t="s">
        <v>8290</v>
      </c>
      <c r="T1576" s="7">
        <f>F1576/Q1576</f>
        <v>84.333333333333329</v>
      </c>
      <c r="U1576" t="s">
        <v>8320</v>
      </c>
      <c r="V1576" t="s">
        <v>8342</v>
      </c>
    </row>
    <row r="1577" spans="1:22" ht="43.2">
      <c r="A1577" s="5">
        <f t="shared" si="96"/>
        <v>0.2291</v>
      </c>
      <c r="B1577">
        <v>1575</v>
      </c>
      <c r="C1577" s="3" t="s">
        <v>1576</v>
      </c>
      <c r="D1577" s="3" t="s">
        <v>5685</v>
      </c>
      <c r="E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 s="22">
        <f t="shared" si="97"/>
        <v>42052.719085648147</v>
      </c>
      <c r="L1577">
        <v>1402317296</v>
      </c>
      <c r="M1577" s="22">
        <f t="shared" si="98"/>
        <v>42017.719085648147</v>
      </c>
      <c r="N1577" s="22" t="s">
        <v>9418</v>
      </c>
      <c r="O1577" s="24">
        <f t="shared" si="99"/>
        <v>2015</v>
      </c>
      <c r="P1577" t="b">
        <v>0</v>
      </c>
      <c r="Q1577">
        <v>35</v>
      </c>
      <c r="R1577" t="b">
        <v>0</v>
      </c>
      <c r="S1577" t="s">
        <v>8290</v>
      </c>
      <c r="T1577" s="7">
        <f>F1577/Q1577</f>
        <v>65.457142857142856</v>
      </c>
      <c r="U1577" t="s">
        <v>8320</v>
      </c>
      <c r="V1577" t="s">
        <v>8342</v>
      </c>
    </row>
    <row r="1578" spans="1:22" ht="28.8">
      <c r="A1578" s="5">
        <f t="shared" si="96"/>
        <v>0.13</v>
      </c>
      <c r="B1578">
        <v>1576</v>
      </c>
      <c r="C1578" s="3" t="s">
        <v>1577</v>
      </c>
      <c r="D1578" s="3" t="s">
        <v>5686</v>
      </c>
      <c r="E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 s="22">
        <f t="shared" si="97"/>
        <v>41829.315925925919</v>
      </c>
      <c r="L1578">
        <v>1431810368</v>
      </c>
      <c r="M1578" s="22">
        <f t="shared" si="98"/>
        <v>41799.315925925919</v>
      </c>
      <c r="N1578" s="22" t="s">
        <v>8799</v>
      </c>
      <c r="O1578" s="24">
        <f t="shared" si="99"/>
        <v>2014</v>
      </c>
      <c r="P1578" t="b">
        <v>0</v>
      </c>
      <c r="Q1578">
        <v>10</v>
      </c>
      <c r="R1578" t="b">
        <v>0</v>
      </c>
      <c r="S1578" t="s">
        <v>8290</v>
      </c>
      <c r="T1578" s="7">
        <f>F1578/Q1578</f>
        <v>65</v>
      </c>
      <c r="U1578" t="s">
        <v>8320</v>
      </c>
      <c r="V1578" t="s">
        <v>8342</v>
      </c>
    </row>
    <row r="1579" spans="1:22" ht="43.2">
      <c r="A1579" s="5">
        <f t="shared" si="96"/>
        <v>5.4999999999999997E-3</v>
      </c>
      <c r="B1579">
        <v>1577</v>
      </c>
      <c r="C1579" s="3" t="s">
        <v>1578</v>
      </c>
      <c r="D1579" s="3" t="s">
        <v>5687</v>
      </c>
      <c r="E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 s="22">
        <f t="shared" si="97"/>
        <v>42185.670925925922</v>
      </c>
      <c r="L1579">
        <v>1337977248</v>
      </c>
      <c r="M1579" s="22">
        <f t="shared" si="98"/>
        <v>42140.670925925922</v>
      </c>
      <c r="N1579" s="22" t="s">
        <v>8885</v>
      </c>
      <c r="O1579" s="24">
        <f t="shared" si="99"/>
        <v>2015</v>
      </c>
      <c r="P1579" t="b">
        <v>0</v>
      </c>
      <c r="Q1579">
        <v>2</v>
      </c>
      <c r="R1579" t="b">
        <v>0</v>
      </c>
      <c r="S1579" t="s">
        <v>8290</v>
      </c>
      <c r="T1579" s="7">
        <f>F1579/Q1579</f>
        <v>27.5</v>
      </c>
      <c r="U1579" t="s">
        <v>8320</v>
      </c>
      <c r="V1579" t="s">
        <v>8342</v>
      </c>
    </row>
    <row r="1580" spans="1:22" ht="57.6">
      <c r="A1580" s="5">
        <f t="shared" si="96"/>
        <v>0.10806536636794939</v>
      </c>
      <c r="B1580">
        <v>1578</v>
      </c>
      <c r="C1580" s="3" t="s">
        <v>1579</v>
      </c>
      <c r="D1580" s="3" t="s">
        <v>5688</v>
      </c>
      <c r="E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 s="22">
        <f t="shared" si="97"/>
        <v>41114.639444444438</v>
      </c>
      <c r="L1580">
        <v>1281317691</v>
      </c>
      <c r="M1580" s="22">
        <f t="shared" si="98"/>
        <v>41054.639444444438</v>
      </c>
      <c r="N1580" s="22" t="s">
        <v>9419</v>
      </c>
      <c r="O1580" s="24">
        <f t="shared" si="99"/>
        <v>2012</v>
      </c>
      <c r="P1580" t="b">
        <v>0</v>
      </c>
      <c r="Q1580">
        <v>4</v>
      </c>
      <c r="R1580" t="b">
        <v>0</v>
      </c>
      <c r="S1580" t="s">
        <v>8290</v>
      </c>
      <c r="T1580" s="7">
        <f>F1580/Q1580</f>
        <v>51.25</v>
      </c>
      <c r="U1580" t="s">
        <v>8320</v>
      </c>
      <c r="V1580" t="s">
        <v>8342</v>
      </c>
    </row>
    <row r="1581" spans="1:22" ht="28.8">
      <c r="A1581" s="5">
        <f t="shared" si="96"/>
        <v>8.4008400840084006E-3</v>
      </c>
      <c r="B1581">
        <v>1579</v>
      </c>
      <c r="C1581" s="3" t="s">
        <v>1580</v>
      </c>
      <c r="D1581" s="3" t="s">
        <v>5689</v>
      </c>
      <c r="E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 s="22">
        <f t="shared" si="97"/>
        <v>40422.875</v>
      </c>
      <c r="L1581">
        <v>1374882891</v>
      </c>
      <c r="M1581" s="22">
        <f t="shared" si="98"/>
        <v>40398.857534722221</v>
      </c>
      <c r="N1581" s="22" t="s">
        <v>9420</v>
      </c>
      <c r="O1581" s="24">
        <f t="shared" si="99"/>
        <v>2010</v>
      </c>
      <c r="P1581" t="b">
        <v>0</v>
      </c>
      <c r="Q1581">
        <v>2</v>
      </c>
      <c r="R1581" t="b">
        <v>0</v>
      </c>
      <c r="S1581" t="s">
        <v>8290</v>
      </c>
      <c r="T1581" s="7">
        <f>F1581/Q1581</f>
        <v>14</v>
      </c>
      <c r="U1581" t="s">
        <v>8320</v>
      </c>
      <c r="V1581" t="s">
        <v>8342</v>
      </c>
    </row>
    <row r="1582" spans="1:22" ht="43.2">
      <c r="A1582" s="5">
        <f t="shared" si="96"/>
        <v>0</v>
      </c>
      <c r="B1582">
        <v>1580</v>
      </c>
      <c r="C1582" s="3" t="s">
        <v>1581</v>
      </c>
      <c r="D1582" s="3" t="s">
        <v>5690</v>
      </c>
      <c r="E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 s="22">
        <f t="shared" si="97"/>
        <v>41514.788090277776</v>
      </c>
      <c r="L1582">
        <v>1332378726</v>
      </c>
      <c r="M1582" s="22">
        <f t="shared" si="98"/>
        <v>41481.788090277776</v>
      </c>
      <c r="N1582" s="22" t="s">
        <v>9421</v>
      </c>
      <c r="O1582" s="24">
        <f t="shared" si="99"/>
        <v>2013</v>
      </c>
      <c r="P1582" t="b">
        <v>0</v>
      </c>
      <c r="Q1582">
        <v>0</v>
      </c>
      <c r="R1582" t="b">
        <v>0</v>
      </c>
      <c r="S1582" t="s">
        <v>8290</v>
      </c>
      <c r="T1582" s="7" t="e">
        <f>F1582/Q1582</f>
        <v>#DIV/0!</v>
      </c>
      <c r="U1582" t="s">
        <v>8320</v>
      </c>
      <c r="V1582" t="s">
        <v>8342</v>
      </c>
    </row>
    <row r="1583" spans="1:22" ht="43.2">
      <c r="A1583" s="5">
        <f t="shared" si="96"/>
        <v>5.0000000000000001E-3</v>
      </c>
      <c r="B1583">
        <v>1581</v>
      </c>
      <c r="C1583" s="3" t="s">
        <v>1582</v>
      </c>
      <c r="D1583" s="3" t="s">
        <v>5691</v>
      </c>
      <c r="E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 s="22">
        <f t="shared" si="97"/>
        <v>41049.841736111106</v>
      </c>
      <c r="L1583">
        <v>1447757190</v>
      </c>
      <c r="M1583" s="22">
        <f t="shared" si="98"/>
        <v>40989.841736111106</v>
      </c>
      <c r="N1583" s="22" t="s">
        <v>9422</v>
      </c>
      <c r="O1583" s="24">
        <f t="shared" si="99"/>
        <v>2012</v>
      </c>
      <c r="P1583" t="b">
        <v>0</v>
      </c>
      <c r="Q1583">
        <v>1</v>
      </c>
      <c r="R1583" t="b">
        <v>0</v>
      </c>
      <c r="S1583" t="s">
        <v>8291</v>
      </c>
      <c r="T1583" s="7">
        <f>F1583/Q1583</f>
        <v>5</v>
      </c>
      <c r="U1583" t="s">
        <v>8336</v>
      </c>
      <c r="V1583" t="s">
        <v>8343</v>
      </c>
    </row>
    <row r="1584" spans="1:22" ht="28.8">
      <c r="A1584" s="5">
        <f t="shared" si="96"/>
        <v>9.2999999999999999E-2</v>
      </c>
      <c r="B1584">
        <v>1582</v>
      </c>
      <c r="C1584" s="3" t="s">
        <v>1583</v>
      </c>
      <c r="D1584" s="3" t="s">
        <v>5692</v>
      </c>
      <c r="E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 s="22">
        <f t="shared" si="97"/>
        <v>42357.240624999999</v>
      </c>
      <c r="L1584">
        <v>1440961053</v>
      </c>
      <c r="M1584" s="22">
        <f t="shared" si="98"/>
        <v>42325.240624999999</v>
      </c>
      <c r="N1584" s="22" t="s">
        <v>9149</v>
      </c>
      <c r="O1584" s="24">
        <f t="shared" si="99"/>
        <v>2015</v>
      </c>
      <c r="P1584" t="b">
        <v>0</v>
      </c>
      <c r="Q1584">
        <v>3</v>
      </c>
      <c r="R1584" t="b">
        <v>0</v>
      </c>
      <c r="S1584" t="s">
        <v>8291</v>
      </c>
      <c r="T1584" s="7">
        <f>F1584/Q1584</f>
        <v>31</v>
      </c>
      <c r="U1584" t="s">
        <v>8336</v>
      </c>
      <c r="V1584" t="s">
        <v>8343</v>
      </c>
    </row>
    <row r="1585" spans="1:22" ht="57.6">
      <c r="A1585" s="5">
        <f t="shared" si="96"/>
        <v>7.5000000000000002E-4</v>
      </c>
      <c r="B1585">
        <v>1583</v>
      </c>
      <c r="C1585" s="3" t="s">
        <v>1584</v>
      </c>
      <c r="D1585" s="3" t="s">
        <v>5693</v>
      </c>
      <c r="E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 s="22">
        <f t="shared" si="97"/>
        <v>42303.680555555555</v>
      </c>
      <c r="L1585">
        <v>1409089391</v>
      </c>
      <c r="M1585" s="22">
        <f t="shared" si="98"/>
        <v>42246.581631944442</v>
      </c>
      <c r="N1585" s="22" t="s">
        <v>9423</v>
      </c>
      <c r="O1585" s="24">
        <f t="shared" si="99"/>
        <v>2015</v>
      </c>
      <c r="P1585" t="b">
        <v>0</v>
      </c>
      <c r="Q1585">
        <v>1</v>
      </c>
      <c r="R1585" t="b">
        <v>0</v>
      </c>
      <c r="S1585" t="s">
        <v>8291</v>
      </c>
      <c r="T1585" s="7">
        <f>F1585/Q1585</f>
        <v>15</v>
      </c>
      <c r="U1585" t="s">
        <v>8336</v>
      </c>
      <c r="V1585" t="s">
        <v>8343</v>
      </c>
    </row>
    <row r="1586" spans="1:22" ht="43.2">
      <c r="A1586" s="5">
        <f t="shared" si="96"/>
        <v>0</v>
      </c>
      <c r="B1586">
        <v>1584</v>
      </c>
      <c r="C1586" s="3" t="s">
        <v>1585</v>
      </c>
      <c r="D1586" s="3" t="s">
        <v>5694</v>
      </c>
      <c r="E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 s="22">
        <f t="shared" si="97"/>
        <v>41907.696655092594</v>
      </c>
      <c r="L1586">
        <v>1400600101</v>
      </c>
      <c r="M1586" s="22">
        <f t="shared" si="98"/>
        <v>41877.696655092594</v>
      </c>
      <c r="N1586" s="22" t="s">
        <v>8917</v>
      </c>
      <c r="O1586" s="24">
        <f t="shared" si="99"/>
        <v>2014</v>
      </c>
      <c r="P1586" t="b">
        <v>0</v>
      </c>
      <c r="Q1586">
        <v>0</v>
      </c>
      <c r="R1586" t="b">
        <v>0</v>
      </c>
      <c r="S1586" t="s">
        <v>8291</v>
      </c>
      <c r="T1586" s="7" t="e">
        <f>F1586/Q1586</f>
        <v>#DIV/0!</v>
      </c>
      <c r="U1586" t="s">
        <v>8336</v>
      </c>
      <c r="V1586" t="s">
        <v>8343</v>
      </c>
    </row>
    <row r="1587" spans="1:22" ht="57.6">
      <c r="A1587" s="5">
        <f t="shared" si="96"/>
        <v>0.79</v>
      </c>
      <c r="B1587">
        <v>1585</v>
      </c>
      <c r="C1587" s="3" t="s">
        <v>1586</v>
      </c>
      <c r="D1587" s="3" t="s">
        <v>5695</v>
      </c>
      <c r="E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 s="22">
        <f t="shared" si="97"/>
        <v>41789.440983796296</v>
      </c>
      <c r="L1587">
        <v>1480800568</v>
      </c>
      <c r="M1587" s="22">
        <f t="shared" si="98"/>
        <v>41779.440983796296</v>
      </c>
      <c r="N1587" s="22" t="s">
        <v>8379</v>
      </c>
      <c r="O1587" s="24">
        <f t="shared" si="99"/>
        <v>2014</v>
      </c>
      <c r="P1587" t="b">
        <v>0</v>
      </c>
      <c r="Q1587">
        <v>12</v>
      </c>
      <c r="R1587" t="b">
        <v>0</v>
      </c>
      <c r="S1587" t="s">
        <v>8291</v>
      </c>
      <c r="T1587" s="7">
        <f>F1587/Q1587</f>
        <v>131.66666666666666</v>
      </c>
      <c r="U1587" t="s">
        <v>8336</v>
      </c>
      <c r="V1587" t="s">
        <v>8343</v>
      </c>
    </row>
    <row r="1588" spans="1:22" ht="28.8">
      <c r="A1588" s="5">
        <f t="shared" si="96"/>
        <v>0</v>
      </c>
      <c r="B1588">
        <v>1586</v>
      </c>
      <c r="C1588" s="3" t="s">
        <v>1587</v>
      </c>
      <c r="D1588" s="3" t="s">
        <v>5696</v>
      </c>
      <c r="E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 s="22">
        <f t="shared" si="97"/>
        <v>42729.249999999993</v>
      </c>
      <c r="L1588">
        <v>1425609022</v>
      </c>
      <c r="M1588" s="22">
        <f t="shared" si="98"/>
        <v>42707.687129629623</v>
      </c>
      <c r="N1588" s="22" t="s">
        <v>9359</v>
      </c>
      <c r="O1588" s="24">
        <f t="shared" si="99"/>
        <v>2016</v>
      </c>
      <c r="P1588" t="b">
        <v>0</v>
      </c>
      <c r="Q1588">
        <v>0</v>
      </c>
      <c r="R1588" t="b">
        <v>0</v>
      </c>
      <c r="S1588" t="s">
        <v>8291</v>
      </c>
      <c r="T1588" s="7" t="e">
        <f>F1588/Q1588</f>
        <v>#DIV/0!</v>
      </c>
      <c r="U1588" t="s">
        <v>8336</v>
      </c>
      <c r="V1588" t="s">
        <v>8343</v>
      </c>
    </row>
    <row r="1589" spans="1:22" ht="57.6">
      <c r="A1589" s="5">
        <f t="shared" si="96"/>
        <v>1.3333333333333334E-4</v>
      </c>
      <c r="B1589">
        <v>1587</v>
      </c>
      <c r="C1589" s="3" t="s">
        <v>1588</v>
      </c>
      <c r="D1589" s="3" t="s">
        <v>5697</v>
      </c>
      <c r="E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 s="22">
        <f t="shared" si="97"/>
        <v>42098.854421296295</v>
      </c>
      <c r="L1589">
        <v>1415918965</v>
      </c>
      <c r="M1589" s="22">
        <f t="shared" si="98"/>
        <v>42068.896087962959</v>
      </c>
      <c r="N1589" s="22" t="s">
        <v>8404</v>
      </c>
      <c r="O1589" s="24">
        <f t="shared" si="99"/>
        <v>2015</v>
      </c>
      <c r="P1589" t="b">
        <v>0</v>
      </c>
      <c r="Q1589">
        <v>1</v>
      </c>
      <c r="R1589" t="b">
        <v>0</v>
      </c>
      <c r="S1589" t="s">
        <v>8291</v>
      </c>
      <c r="T1589" s="7">
        <f>F1589/Q1589</f>
        <v>1</v>
      </c>
      <c r="U1589" t="s">
        <v>8336</v>
      </c>
      <c r="V1589" t="s">
        <v>8343</v>
      </c>
    </row>
    <row r="1590" spans="1:22" ht="28.8">
      <c r="A1590" s="5">
        <f t="shared" si="96"/>
        <v>0</v>
      </c>
      <c r="B1590">
        <v>1588</v>
      </c>
      <c r="C1590" s="3" t="s">
        <v>1589</v>
      </c>
      <c r="D1590" s="3" t="s">
        <v>5698</v>
      </c>
      <c r="E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 s="22">
        <f t="shared" si="97"/>
        <v>41986.742650462962</v>
      </c>
      <c r="L1590">
        <v>1420091999</v>
      </c>
      <c r="M1590" s="22">
        <f t="shared" si="98"/>
        <v>41956.742650462962</v>
      </c>
      <c r="N1590" s="22" t="s">
        <v>9424</v>
      </c>
      <c r="O1590" s="24">
        <f t="shared" si="99"/>
        <v>2014</v>
      </c>
      <c r="P1590" t="b">
        <v>0</v>
      </c>
      <c r="Q1590">
        <v>0</v>
      </c>
      <c r="R1590" t="b">
        <v>0</v>
      </c>
      <c r="S1590" t="s">
        <v>8291</v>
      </c>
      <c r="T1590" s="7" t="e">
        <f>F1590/Q1590</f>
        <v>#DIV/0!</v>
      </c>
      <c r="U1590" t="s">
        <v>8336</v>
      </c>
      <c r="V1590" t="s">
        <v>8343</v>
      </c>
    </row>
    <row r="1591" spans="1:22" ht="43.2">
      <c r="A1591" s="5">
        <f t="shared" si="96"/>
        <v>0</v>
      </c>
      <c r="B1591">
        <v>1589</v>
      </c>
      <c r="C1591" s="3" t="s">
        <v>1590</v>
      </c>
      <c r="D1591" s="3" t="s">
        <v>5699</v>
      </c>
      <c r="E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 s="22">
        <f t="shared" si="97"/>
        <v>42035.633333333331</v>
      </c>
      <c r="L1591">
        <v>1441841886</v>
      </c>
      <c r="M1591" s="22">
        <f t="shared" si="98"/>
        <v>42005.041655092595</v>
      </c>
      <c r="N1591" s="22" t="s">
        <v>9425</v>
      </c>
      <c r="O1591" s="24">
        <f t="shared" si="99"/>
        <v>2015</v>
      </c>
      <c r="P1591" t="b">
        <v>0</v>
      </c>
      <c r="Q1591">
        <v>0</v>
      </c>
      <c r="R1591" t="b">
        <v>0</v>
      </c>
      <c r="S1591" t="s">
        <v>8291</v>
      </c>
      <c r="T1591" s="7" t="e">
        <f>F1591/Q1591</f>
        <v>#DIV/0!</v>
      </c>
      <c r="U1591" t="s">
        <v>8336</v>
      </c>
      <c r="V1591" t="s">
        <v>8343</v>
      </c>
    </row>
    <row r="1592" spans="1:22">
      <c r="A1592" s="5">
        <f t="shared" si="96"/>
        <v>1.7000000000000001E-2</v>
      </c>
      <c r="B1592">
        <v>1590</v>
      </c>
      <c r="C1592" s="3" t="s">
        <v>1591</v>
      </c>
      <c r="D1592" s="3" t="s">
        <v>5700</v>
      </c>
      <c r="E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 s="22">
        <f t="shared" si="97"/>
        <v>42286.776458333326</v>
      </c>
      <c r="L1592">
        <v>1440448464</v>
      </c>
      <c r="M1592" s="22">
        <f t="shared" si="98"/>
        <v>42256.776458333326</v>
      </c>
      <c r="N1592" s="22" t="s">
        <v>8384</v>
      </c>
      <c r="O1592" s="24">
        <f t="shared" si="99"/>
        <v>2015</v>
      </c>
      <c r="P1592" t="b">
        <v>0</v>
      </c>
      <c r="Q1592">
        <v>2</v>
      </c>
      <c r="R1592" t="b">
        <v>0</v>
      </c>
      <c r="S1592" t="s">
        <v>8291</v>
      </c>
      <c r="T1592" s="7">
        <f>F1592/Q1592</f>
        <v>510</v>
      </c>
      <c r="U1592" t="s">
        <v>8336</v>
      </c>
      <c r="V1592" t="s">
        <v>8343</v>
      </c>
    </row>
    <row r="1593" spans="1:22" ht="57.6">
      <c r="A1593" s="5">
        <f t="shared" si="96"/>
        <v>0.29228571428571426</v>
      </c>
      <c r="B1593">
        <v>1591</v>
      </c>
      <c r="C1593" s="3" t="s">
        <v>1592</v>
      </c>
      <c r="D1593" s="3" t="s">
        <v>5701</v>
      </c>
      <c r="E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 s="22">
        <f t="shared" si="97"/>
        <v>42270.648888888885</v>
      </c>
      <c r="L1593">
        <v>1457112341</v>
      </c>
      <c r="M1593" s="22">
        <f t="shared" si="98"/>
        <v>42240.648888888885</v>
      </c>
      <c r="N1593" s="22" t="s">
        <v>9426</v>
      </c>
      <c r="O1593" s="24">
        <f t="shared" si="99"/>
        <v>2015</v>
      </c>
      <c r="P1593" t="b">
        <v>0</v>
      </c>
      <c r="Q1593">
        <v>92</v>
      </c>
      <c r="R1593" t="b">
        <v>0</v>
      </c>
      <c r="S1593" t="s">
        <v>8291</v>
      </c>
      <c r="T1593" s="7">
        <f>F1593/Q1593</f>
        <v>44.478260869565219</v>
      </c>
      <c r="U1593" t="s">
        <v>8336</v>
      </c>
      <c r="V1593" t="s">
        <v>8343</v>
      </c>
    </row>
    <row r="1594" spans="1:22" ht="28.8">
      <c r="A1594" s="5">
        <f t="shared" si="96"/>
        <v>0</v>
      </c>
      <c r="B1594">
        <v>1592</v>
      </c>
      <c r="C1594" s="3" t="s">
        <v>1593</v>
      </c>
      <c r="D1594" s="3" t="s">
        <v>5702</v>
      </c>
      <c r="E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 s="22">
        <f t="shared" si="97"/>
        <v>42463.476168981484</v>
      </c>
      <c r="L1594">
        <v>1423619085</v>
      </c>
      <c r="M1594" s="22">
        <f t="shared" si="98"/>
        <v>42433.517835648141</v>
      </c>
      <c r="N1594" s="22" t="s">
        <v>8838</v>
      </c>
      <c r="O1594" s="24">
        <f t="shared" si="99"/>
        <v>2016</v>
      </c>
      <c r="P1594" t="b">
        <v>0</v>
      </c>
      <c r="Q1594">
        <v>0</v>
      </c>
      <c r="R1594" t="b">
        <v>0</v>
      </c>
      <c r="S1594" t="s">
        <v>8291</v>
      </c>
      <c r="T1594" s="7" t="e">
        <f>F1594/Q1594</f>
        <v>#DIV/0!</v>
      </c>
      <c r="U1594" t="s">
        <v>8336</v>
      </c>
      <c r="V1594" t="s">
        <v>8343</v>
      </c>
    </row>
    <row r="1595" spans="1:22" ht="28.8">
      <c r="A1595" s="5">
        <f t="shared" si="96"/>
        <v>1.3636363636363637E-4</v>
      </c>
      <c r="B1595">
        <v>1593</v>
      </c>
      <c r="C1595" s="3" t="s">
        <v>1594</v>
      </c>
      <c r="D1595" s="3" t="s">
        <v>5703</v>
      </c>
      <c r="E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 s="22">
        <f t="shared" si="97"/>
        <v>42090.822743055549</v>
      </c>
      <c r="L1595">
        <v>1422562655</v>
      </c>
      <c r="M1595" s="22">
        <f t="shared" si="98"/>
        <v>42045.86440972222</v>
      </c>
      <c r="N1595" s="22" t="s">
        <v>8920</v>
      </c>
      <c r="O1595" s="24">
        <f t="shared" si="99"/>
        <v>2015</v>
      </c>
      <c r="P1595" t="b">
        <v>0</v>
      </c>
      <c r="Q1595">
        <v>3</v>
      </c>
      <c r="R1595" t="b">
        <v>0</v>
      </c>
      <c r="S1595" t="s">
        <v>8291</v>
      </c>
      <c r="T1595" s="7">
        <f>F1595/Q1595</f>
        <v>1</v>
      </c>
      <c r="U1595" t="s">
        <v>8336</v>
      </c>
      <c r="V1595" t="s">
        <v>8343</v>
      </c>
    </row>
    <row r="1596" spans="1:22" ht="28.8">
      <c r="A1596" s="5">
        <f t="shared" si="96"/>
        <v>0.20499999999999999</v>
      </c>
      <c r="B1596">
        <v>1594</v>
      </c>
      <c r="C1596" s="3" t="s">
        <v>1595</v>
      </c>
      <c r="D1596" s="3" t="s">
        <v>5704</v>
      </c>
      <c r="E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 s="22">
        <f t="shared" si="97"/>
        <v>42063.63721064815</v>
      </c>
      <c r="L1596">
        <v>1458147982</v>
      </c>
      <c r="M1596" s="22">
        <f t="shared" si="98"/>
        <v>42033.63721064815</v>
      </c>
      <c r="N1596" s="22" t="s">
        <v>8416</v>
      </c>
      <c r="O1596" s="24">
        <f t="shared" si="99"/>
        <v>2015</v>
      </c>
      <c r="P1596" t="b">
        <v>0</v>
      </c>
      <c r="Q1596">
        <v>10</v>
      </c>
      <c r="R1596" t="b">
        <v>0</v>
      </c>
      <c r="S1596" t="s">
        <v>8291</v>
      </c>
      <c r="T1596" s="7">
        <f>F1596/Q1596</f>
        <v>20.5</v>
      </c>
      <c r="U1596" t="s">
        <v>8336</v>
      </c>
      <c r="V1596" t="s">
        <v>8343</v>
      </c>
    </row>
    <row r="1597" spans="1:22" ht="43.2">
      <c r="A1597" s="5">
        <f t="shared" si="96"/>
        <v>2.8E-3</v>
      </c>
      <c r="B1597">
        <v>1595</v>
      </c>
      <c r="C1597" s="3" t="s">
        <v>1596</v>
      </c>
      <c r="D1597" s="3" t="s">
        <v>5705</v>
      </c>
      <c r="E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 s="22">
        <f t="shared" si="97"/>
        <v>42505.472916666666</v>
      </c>
      <c r="L1597">
        <v>1400634728</v>
      </c>
      <c r="M1597" s="22">
        <f t="shared" si="98"/>
        <v>42445.504421296289</v>
      </c>
      <c r="N1597" s="22" t="s">
        <v>9287</v>
      </c>
      <c r="O1597" s="24">
        <f t="shared" si="99"/>
        <v>2016</v>
      </c>
      <c r="P1597" t="b">
        <v>0</v>
      </c>
      <c r="Q1597">
        <v>7</v>
      </c>
      <c r="R1597" t="b">
        <v>0</v>
      </c>
      <c r="S1597" t="s">
        <v>8291</v>
      </c>
      <c r="T1597" s="7">
        <f>F1597/Q1597</f>
        <v>40</v>
      </c>
      <c r="U1597" t="s">
        <v>8336</v>
      </c>
      <c r="V1597" t="s">
        <v>8343</v>
      </c>
    </row>
    <row r="1598" spans="1:22" ht="43.2">
      <c r="A1598" s="5">
        <f t="shared" si="96"/>
        <v>2.3076923076923078E-2</v>
      </c>
      <c r="B1598">
        <v>1596</v>
      </c>
      <c r="C1598" s="3" t="s">
        <v>1597</v>
      </c>
      <c r="D1598" s="3" t="s">
        <v>5706</v>
      </c>
      <c r="E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 s="22">
        <f t="shared" si="97"/>
        <v>41808.634027777771</v>
      </c>
      <c r="L1598">
        <v>1414577969</v>
      </c>
      <c r="M1598" s="22">
        <f t="shared" si="98"/>
        <v>41779.84175925926</v>
      </c>
      <c r="N1598" s="22" t="s">
        <v>8379</v>
      </c>
      <c r="O1598" s="24">
        <f t="shared" si="99"/>
        <v>2014</v>
      </c>
      <c r="P1598" t="b">
        <v>0</v>
      </c>
      <c r="Q1598">
        <v>3</v>
      </c>
      <c r="R1598" t="b">
        <v>0</v>
      </c>
      <c r="S1598" t="s">
        <v>8291</v>
      </c>
      <c r="T1598" s="7">
        <f>F1598/Q1598</f>
        <v>25</v>
      </c>
      <c r="U1598" t="s">
        <v>8336</v>
      </c>
      <c r="V1598" t="s">
        <v>8343</v>
      </c>
    </row>
    <row r="1599" spans="1:22" ht="43.2">
      <c r="A1599" s="5">
        <f t="shared" si="96"/>
        <v>0</v>
      </c>
      <c r="B1599">
        <v>1597</v>
      </c>
      <c r="C1599" s="3" t="s">
        <v>1598</v>
      </c>
      <c r="D1599" s="3" t="s">
        <v>5707</v>
      </c>
      <c r="E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 s="22">
        <f t="shared" si="97"/>
        <v>41986.26353009259</v>
      </c>
      <c r="L1599">
        <v>1471768197</v>
      </c>
      <c r="M1599" s="22">
        <f t="shared" si="98"/>
        <v>41941.221863425926</v>
      </c>
      <c r="N1599" s="22" t="s">
        <v>9348</v>
      </c>
      <c r="O1599" s="24">
        <f t="shared" si="99"/>
        <v>2014</v>
      </c>
      <c r="P1599" t="b">
        <v>0</v>
      </c>
      <c r="Q1599">
        <v>0</v>
      </c>
      <c r="R1599" t="b">
        <v>0</v>
      </c>
      <c r="S1599" t="s">
        <v>8291</v>
      </c>
      <c r="T1599" s="7" t="e">
        <f>F1599/Q1599</f>
        <v>#DIV/0!</v>
      </c>
      <c r="U1599" t="s">
        <v>8336</v>
      </c>
      <c r="V1599" t="s">
        <v>8343</v>
      </c>
    </row>
    <row r="1600" spans="1:22" ht="57.6">
      <c r="A1600" s="5">
        <f t="shared" si="96"/>
        <v>1.25E-3</v>
      </c>
      <c r="B1600">
        <v>1598</v>
      </c>
      <c r="C1600" s="3" t="s">
        <v>1599</v>
      </c>
      <c r="D1600" s="3" t="s">
        <v>5708</v>
      </c>
      <c r="E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 s="22">
        <f t="shared" si="97"/>
        <v>42633.145798611113</v>
      </c>
      <c r="L1600">
        <v>1432742458</v>
      </c>
      <c r="M1600" s="22">
        <f t="shared" si="98"/>
        <v>42603.145798611113</v>
      </c>
      <c r="N1600" s="22" t="s">
        <v>9075</v>
      </c>
      <c r="O1600" s="24">
        <f t="shared" si="99"/>
        <v>2016</v>
      </c>
      <c r="P1600" t="b">
        <v>0</v>
      </c>
      <c r="Q1600">
        <v>1</v>
      </c>
      <c r="R1600" t="b">
        <v>0</v>
      </c>
      <c r="S1600" t="s">
        <v>8291</v>
      </c>
      <c r="T1600" s="7">
        <f>F1600/Q1600</f>
        <v>1</v>
      </c>
      <c r="U1600" t="s">
        <v>8336</v>
      </c>
      <c r="V1600" t="s">
        <v>8343</v>
      </c>
    </row>
    <row r="1601" spans="1:22" ht="43.2">
      <c r="A1601" s="5">
        <f t="shared" si="96"/>
        <v>0</v>
      </c>
      <c r="B1601">
        <v>1599</v>
      </c>
      <c r="C1601" s="3" t="s">
        <v>1600</v>
      </c>
      <c r="D1601" s="3" t="s">
        <v>5709</v>
      </c>
      <c r="E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 s="22">
        <f t="shared" si="97"/>
        <v>42211.459004629629</v>
      </c>
      <c r="L1601">
        <v>1457528176</v>
      </c>
      <c r="M1601" s="22">
        <f t="shared" si="98"/>
        <v>42151.459004629629</v>
      </c>
      <c r="N1601" s="22" t="s">
        <v>9427</v>
      </c>
      <c r="O1601" s="24">
        <f t="shared" si="99"/>
        <v>2015</v>
      </c>
      <c r="P1601" t="b">
        <v>0</v>
      </c>
      <c r="Q1601">
        <v>0</v>
      </c>
      <c r="R1601" t="b">
        <v>0</v>
      </c>
      <c r="S1601" t="s">
        <v>8291</v>
      </c>
      <c r="T1601" s="7" t="e">
        <f>F1601/Q1601</f>
        <v>#DIV/0!</v>
      </c>
      <c r="U1601" t="s">
        <v>8336</v>
      </c>
      <c r="V1601" t="s">
        <v>8343</v>
      </c>
    </row>
    <row r="1602" spans="1:22" ht="43.2">
      <c r="A1602" s="5">
        <f t="shared" si="96"/>
        <v>7.3400000000000007E-2</v>
      </c>
      <c r="B1602">
        <v>1600</v>
      </c>
      <c r="C1602" s="3" t="s">
        <v>1601</v>
      </c>
      <c r="D1602" s="3" t="s">
        <v>5710</v>
      </c>
      <c r="E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 s="22">
        <f t="shared" si="97"/>
        <v>42468.289074074077</v>
      </c>
      <c r="L1602">
        <v>1401585752</v>
      </c>
      <c r="M1602" s="22">
        <f t="shared" si="98"/>
        <v>42438.330740740734</v>
      </c>
      <c r="N1602" s="22" t="s">
        <v>8573</v>
      </c>
      <c r="O1602" s="24">
        <f t="shared" si="99"/>
        <v>2016</v>
      </c>
      <c r="P1602" t="b">
        <v>0</v>
      </c>
      <c r="Q1602">
        <v>9</v>
      </c>
      <c r="R1602" t="b">
        <v>0</v>
      </c>
      <c r="S1602" t="s">
        <v>8291</v>
      </c>
      <c r="T1602" s="7">
        <f>F1602/Q1602</f>
        <v>40.777777777777779</v>
      </c>
      <c r="U1602" t="s">
        <v>8336</v>
      </c>
      <c r="V1602" t="s">
        <v>8343</v>
      </c>
    </row>
    <row r="1603" spans="1:22" ht="43.2">
      <c r="A1603" s="5">
        <f t="shared" ref="A1603:A1666" si="100">F1603/E1603</f>
        <v>1.082492</v>
      </c>
      <c r="B1603">
        <v>1601</v>
      </c>
      <c r="C1603" s="3" t="s">
        <v>1602</v>
      </c>
      <c r="D1603" s="3" t="s">
        <v>5711</v>
      </c>
      <c r="E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 s="22">
        <f t="shared" ref="K1603:K1666" si="101">(J1602/86400)+25569+(-5/24)</f>
        <v>41835.007638888885</v>
      </c>
      <c r="L1603">
        <v>1301969633</v>
      </c>
      <c r="M1603" s="22">
        <f t="shared" ref="M1603:M1666" si="102">(L1602/86400)+25569+(-5/24)</f>
        <v>41790.848981481475</v>
      </c>
      <c r="N1603" s="22" t="s">
        <v>9428</v>
      </c>
      <c r="O1603" s="24">
        <f t="shared" si="99"/>
        <v>2014</v>
      </c>
      <c r="P1603" t="b">
        <v>0</v>
      </c>
      <c r="Q1603">
        <v>56</v>
      </c>
      <c r="R1603" t="b">
        <v>1</v>
      </c>
      <c r="S1603" t="s">
        <v>8276</v>
      </c>
      <c r="T1603" s="7">
        <f>F1603/Q1603</f>
        <v>48.325535714285714</v>
      </c>
      <c r="U1603" t="s">
        <v>8323</v>
      </c>
      <c r="V1603" t="s">
        <v>8324</v>
      </c>
    </row>
    <row r="1604" spans="1:22" ht="43.2">
      <c r="A1604" s="5">
        <f t="shared" si="100"/>
        <v>1.0016666666666667</v>
      </c>
      <c r="B1604">
        <v>1602</v>
      </c>
      <c r="C1604" s="3" t="s">
        <v>1603</v>
      </c>
      <c r="D1604" s="3" t="s">
        <v>5712</v>
      </c>
      <c r="E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 s="22">
        <f t="shared" si="101"/>
        <v>40667.884641203702</v>
      </c>
      <c r="L1604">
        <v>1314947317</v>
      </c>
      <c r="M1604" s="22">
        <f t="shared" si="102"/>
        <v>40637.884641203702</v>
      </c>
      <c r="N1604" s="22" t="s">
        <v>8613</v>
      </c>
      <c r="O1604" s="24">
        <f t="shared" ref="O1604:O1667" si="103">YEAR(N1604)</f>
        <v>2011</v>
      </c>
      <c r="P1604" t="b">
        <v>0</v>
      </c>
      <c r="Q1604">
        <v>32</v>
      </c>
      <c r="R1604" t="b">
        <v>1</v>
      </c>
      <c r="S1604" t="s">
        <v>8276</v>
      </c>
      <c r="T1604" s="7">
        <f>F1604/Q1604</f>
        <v>46.953125</v>
      </c>
      <c r="U1604" t="s">
        <v>8323</v>
      </c>
      <c r="V1604" t="s">
        <v>8324</v>
      </c>
    </row>
    <row r="1605" spans="1:22" ht="28.8">
      <c r="A1605" s="5">
        <f t="shared" si="100"/>
        <v>1.0003299999999999</v>
      </c>
      <c r="B1605">
        <v>1603</v>
      </c>
      <c r="C1605" s="3" t="s">
        <v>1604</v>
      </c>
      <c r="D1605" s="3" t="s">
        <v>5713</v>
      </c>
      <c r="E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 s="22">
        <f t="shared" si="101"/>
        <v>40830.75</v>
      </c>
      <c r="L1605">
        <v>1322539459</v>
      </c>
      <c r="M1605" s="22">
        <f t="shared" si="102"/>
        <v>40788.089317129627</v>
      </c>
      <c r="N1605" s="22" t="s">
        <v>9429</v>
      </c>
      <c r="O1605" s="24">
        <f t="shared" si="103"/>
        <v>2011</v>
      </c>
      <c r="P1605" t="b">
        <v>0</v>
      </c>
      <c r="Q1605">
        <v>30</v>
      </c>
      <c r="R1605" t="b">
        <v>1</v>
      </c>
      <c r="S1605" t="s">
        <v>8276</v>
      </c>
      <c r="T1605" s="7">
        <f>F1605/Q1605</f>
        <v>66.688666666666663</v>
      </c>
      <c r="U1605" t="s">
        <v>8323</v>
      </c>
      <c r="V1605" t="s">
        <v>8324</v>
      </c>
    </row>
    <row r="1606" spans="1:22" ht="43.2">
      <c r="A1606" s="5">
        <f t="shared" si="100"/>
        <v>1.2210714285714286</v>
      </c>
      <c r="B1606">
        <v>1604</v>
      </c>
      <c r="C1606" s="3" t="s">
        <v>1605</v>
      </c>
      <c r="D1606" s="3" t="s">
        <v>5714</v>
      </c>
      <c r="E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 s="22">
        <f t="shared" si="101"/>
        <v>40935.961331018516</v>
      </c>
      <c r="L1606">
        <v>1328559435</v>
      </c>
      <c r="M1606" s="22">
        <f t="shared" si="102"/>
        <v>40875.961331018516</v>
      </c>
      <c r="N1606" s="22" t="s">
        <v>9430</v>
      </c>
      <c r="O1606" s="24">
        <f t="shared" si="103"/>
        <v>2011</v>
      </c>
      <c r="P1606" t="b">
        <v>0</v>
      </c>
      <c r="Q1606">
        <v>70</v>
      </c>
      <c r="R1606" t="b">
        <v>1</v>
      </c>
      <c r="S1606" t="s">
        <v>8276</v>
      </c>
      <c r="T1606" s="7">
        <f>F1606/Q1606</f>
        <v>48.842857142857142</v>
      </c>
      <c r="U1606" t="s">
        <v>8323</v>
      </c>
      <c r="V1606" t="s">
        <v>8324</v>
      </c>
    </row>
    <row r="1607" spans="1:22" ht="43.2">
      <c r="A1607" s="5">
        <f t="shared" si="100"/>
        <v>1.0069333333333335</v>
      </c>
      <c r="B1607">
        <v>1605</v>
      </c>
      <c r="C1607" s="3" t="s">
        <v>1606</v>
      </c>
      <c r="D1607" s="3" t="s">
        <v>5715</v>
      </c>
      <c r="E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 s="22">
        <f t="shared" si="101"/>
        <v>40985.595312500001</v>
      </c>
      <c r="L1607">
        <v>1311380313</v>
      </c>
      <c r="M1607" s="22">
        <f t="shared" si="102"/>
        <v>40945.636979166666</v>
      </c>
      <c r="N1607" s="22" t="s">
        <v>9431</v>
      </c>
      <c r="O1607" s="24">
        <f t="shared" si="103"/>
        <v>2012</v>
      </c>
      <c r="P1607" t="b">
        <v>0</v>
      </c>
      <c r="Q1607">
        <v>44</v>
      </c>
      <c r="R1607" t="b">
        <v>1</v>
      </c>
      <c r="S1607" t="s">
        <v>8276</v>
      </c>
      <c r="T1607" s="7">
        <f>F1607/Q1607</f>
        <v>137.30909090909091</v>
      </c>
      <c r="U1607" t="s">
        <v>8323</v>
      </c>
      <c r="V1607" t="s">
        <v>8324</v>
      </c>
    </row>
    <row r="1608" spans="1:22" ht="43.2">
      <c r="A1608" s="5">
        <f t="shared" si="100"/>
        <v>1.01004125</v>
      </c>
      <c r="B1608">
        <v>1606</v>
      </c>
      <c r="C1608" s="3" t="s">
        <v>1607</v>
      </c>
      <c r="D1608" s="3" t="s">
        <v>5716</v>
      </c>
      <c r="E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 s="22">
        <f t="shared" si="101"/>
        <v>40756.083333333328</v>
      </c>
      <c r="L1608">
        <v>1293158438</v>
      </c>
      <c r="M1608" s="22">
        <f t="shared" si="102"/>
        <v>40746.804548611108</v>
      </c>
      <c r="N1608" s="22" t="s">
        <v>9432</v>
      </c>
      <c r="O1608" s="24">
        <f t="shared" si="103"/>
        <v>2011</v>
      </c>
      <c r="P1608" t="b">
        <v>0</v>
      </c>
      <c r="Q1608">
        <v>92</v>
      </c>
      <c r="R1608" t="b">
        <v>1</v>
      </c>
      <c r="S1608" t="s">
        <v>8276</v>
      </c>
      <c r="T1608" s="7">
        <f>F1608/Q1608</f>
        <v>87.829673913043479</v>
      </c>
      <c r="U1608" t="s">
        <v>8323</v>
      </c>
      <c r="V1608" t="s">
        <v>8324</v>
      </c>
    </row>
    <row r="1609" spans="1:22" ht="43.2">
      <c r="A1609" s="5">
        <f t="shared" si="100"/>
        <v>1.4511000000000001</v>
      </c>
      <c r="B1609">
        <v>1607</v>
      </c>
      <c r="C1609" s="3" t="s">
        <v>1608</v>
      </c>
      <c r="D1609" s="3" t="s">
        <v>5717</v>
      </c>
      <c r="E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 s="22">
        <f t="shared" si="101"/>
        <v>40625.861550925925</v>
      </c>
      <c r="L1609">
        <v>1337887451</v>
      </c>
      <c r="M1609" s="22">
        <f t="shared" si="102"/>
        <v>40535.903217592589</v>
      </c>
      <c r="N1609" s="22" t="s">
        <v>9433</v>
      </c>
      <c r="O1609" s="24">
        <f t="shared" si="103"/>
        <v>2010</v>
      </c>
      <c r="P1609" t="b">
        <v>0</v>
      </c>
      <c r="Q1609">
        <v>205</v>
      </c>
      <c r="R1609" t="b">
        <v>1</v>
      </c>
      <c r="S1609" t="s">
        <v>8276</v>
      </c>
      <c r="T1609" s="7">
        <f>F1609/Q1609</f>
        <v>70.785365853658533</v>
      </c>
      <c r="U1609" t="s">
        <v>8323</v>
      </c>
      <c r="V1609" t="s">
        <v>8324</v>
      </c>
    </row>
    <row r="1610" spans="1:22" ht="28.8">
      <c r="A1610" s="5">
        <f t="shared" si="100"/>
        <v>1.0125</v>
      </c>
      <c r="B1610">
        <v>1608</v>
      </c>
      <c r="C1610" s="3" t="s">
        <v>1609</v>
      </c>
      <c r="D1610" s="3" t="s">
        <v>5718</v>
      </c>
      <c r="E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 s="22">
        <f t="shared" si="101"/>
        <v>41074.600127314814</v>
      </c>
      <c r="L1610">
        <v>1385754986</v>
      </c>
      <c r="M1610" s="22">
        <f t="shared" si="102"/>
        <v>41053.600127314814</v>
      </c>
      <c r="N1610" s="22" t="s">
        <v>9434</v>
      </c>
      <c r="O1610" s="24">
        <f t="shared" si="103"/>
        <v>2012</v>
      </c>
      <c r="P1610" t="b">
        <v>0</v>
      </c>
      <c r="Q1610">
        <v>23</v>
      </c>
      <c r="R1610" t="b">
        <v>1</v>
      </c>
      <c r="S1610" t="s">
        <v>8276</v>
      </c>
      <c r="T1610" s="7">
        <f>F1610/Q1610</f>
        <v>52.826086956521742</v>
      </c>
      <c r="U1610" t="s">
        <v>8323</v>
      </c>
      <c r="V1610" t="s">
        <v>8324</v>
      </c>
    </row>
    <row r="1611" spans="1:22" ht="43.2">
      <c r="A1611" s="5">
        <f t="shared" si="100"/>
        <v>1.1833333333333333</v>
      </c>
      <c r="B1611">
        <v>1609</v>
      </c>
      <c r="C1611" s="3" t="s">
        <v>1610</v>
      </c>
      <c r="D1611" s="3" t="s">
        <v>5719</v>
      </c>
      <c r="E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 s="22">
        <f t="shared" si="101"/>
        <v>41640.018055555549</v>
      </c>
      <c r="L1611">
        <v>1315612909</v>
      </c>
      <c r="M1611" s="22">
        <f t="shared" si="102"/>
        <v>41607.622523148144</v>
      </c>
      <c r="N1611" s="22" t="s">
        <v>9435</v>
      </c>
      <c r="O1611" s="24">
        <f t="shared" si="103"/>
        <v>2013</v>
      </c>
      <c r="P1611" t="b">
        <v>0</v>
      </c>
      <c r="Q1611">
        <v>4</v>
      </c>
      <c r="R1611" t="b">
        <v>1</v>
      </c>
      <c r="S1611" t="s">
        <v>8276</v>
      </c>
      <c r="T1611" s="7">
        <f>F1611/Q1611</f>
        <v>443.75</v>
      </c>
      <c r="U1611" t="s">
        <v>8323</v>
      </c>
      <c r="V1611" t="s">
        <v>8324</v>
      </c>
    </row>
    <row r="1612" spans="1:22" ht="28.8">
      <c r="A1612" s="5">
        <f t="shared" si="100"/>
        <v>2.7185000000000001</v>
      </c>
      <c r="B1612">
        <v>1610</v>
      </c>
      <c r="C1612" s="3" t="s">
        <v>1611</v>
      </c>
      <c r="D1612" s="3" t="s">
        <v>5720</v>
      </c>
      <c r="E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 s="22">
        <f t="shared" si="101"/>
        <v>40849.125</v>
      </c>
      <c r="L1612">
        <v>1353017510</v>
      </c>
      <c r="M1612" s="22">
        <f t="shared" si="102"/>
        <v>40795.792928240735</v>
      </c>
      <c r="N1612" s="22" t="s">
        <v>8448</v>
      </c>
      <c r="O1612" s="24">
        <f t="shared" si="103"/>
        <v>2011</v>
      </c>
      <c r="P1612" t="b">
        <v>0</v>
      </c>
      <c r="Q1612">
        <v>112</v>
      </c>
      <c r="R1612" t="b">
        <v>1</v>
      </c>
      <c r="S1612" t="s">
        <v>8276</v>
      </c>
      <c r="T1612" s="7">
        <f>F1612/Q1612</f>
        <v>48.544642857142854</v>
      </c>
      <c r="U1612" t="s">
        <v>8323</v>
      </c>
      <c r="V1612" t="s">
        <v>8324</v>
      </c>
    </row>
    <row r="1613" spans="1:22">
      <c r="A1613" s="5">
        <f t="shared" si="100"/>
        <v>1.25125</v>
      </c>
      <c r="B1613">
        <v>1611</v>
      </c>
      <c r="C1613" s="3" t="s">
        <v>1612</v>
      </c>
      <c r="D1613" s="3" t="s">
        <v>5721</v>
      </c>
      <c r="E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 s="22">
        <f t="shared" si="101"/>
        <v>41258.716550925921</v>
      </c>
      <c r="L1613">
        <v>1368576032</v>
      </c>
      <c r="M1613" s="22">
        <f t="shared" si="102"/>
        <v>41228.716550925921</v>
      </c>
      <c r="N1613" s="22" t="s">
        <v>9436</v>
      </c>
      <c r="O1613" s="24">
        <f t="shared" si="103"/>
        <v>2012</v>
      </c>
      <c r="P1613" t="b">
        <v>0</v>
      </c>
      <c r="Q1613">
        <v>27</v>
      </c>
      <c r="R1613" t="b">
        <v>1</v>
      </c>
      <c r="S1613" t="s">
        <v>8276</v>
      </c>
      <c r="T1613" s="7">
        <f>F1613/Q1613</f>
        <v>37.074074074074076</v>
      </c>
      <c r="U1613" t="s">
        <v>8323</v>
      </c>
      <c r="V1613" t="s">
        <v>8324</v>
      </c>
    </row>
    <row r="1614" spans="1:22" ht="43.2">
      <c r="A1614" s="5">
        <f t="shared" si="100"/>
        <v>1.1000000000000001</v>
      </c>
      <c r="B1614">
        <v>1612</v>
      </c>
      <c r="C1614" s="3" t="s">
        <v>1613</v>
      </c>
      <c r="D1614" s="3" t="s">
        <v>5722</v>
      </c>
      <c r="E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 s="22">
        <f t="shared" si="101"/>
        <v>41429.792037037034</v>
      </c>
      <c r="L1614">
        <v>1354568384</v>
      </c>
      <c r="M1614" s="22">
        <f t="shared" si="102"/>
        <v>41408.792037037034</v>
      </c>
      <c r="N1614" s="22" t="s">
        <v>9268</v>
      </c>
      <c r="O1614" s="24">
        <f t="shared" si="103"/>
        <v>2013</v>
      </c>
      <c r="P1614" t="b">
        <v>0</v>
      </c>
      <c r="Q1614">
        <v>11</v>
      </c>
      <c r="R1614" t="b">
        <v>1</v>
      </c>
      <c r="S1614" t="s">
        <v>8276</v>
      </c>
      <c r="T1614" s="7">
        <f>F1614/Q1614</f>
        <v>50</v>
      </c>
      <c r="U1614" t="s">
        <v>8323</v>
      </c>
      <c r="V1614" t="s">
        <v>8324</v>
      </c>
    </row>
    <row r="1615" spans="1:22" ht="43.2">
      <c r="A1615" s="5">
        <f t="shared" si="100"/>
        <v>1.0149999999999999</v>
      </c>
      <c r="B1615">
        <v>1613</v>
      </c>
      <c r="C1615" s="3" t="s">
        <v>1614</v>
      </c>
      <c r="D1615" s="3" t="s">
        <v>5723</v>
      </c>
      <c r="E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 s="22">
        <f t="shared" si="101"/>
        <v>41276.666481481479</v>
      </c>
      <c r="L1615">
        <v>1340329202</v>
      </c>
      <c r="M1615" s="22">
        <f t="shared" si="102"/>
        <v>41246.666481481479</v>
      </c>
      <c r="N1615" s="22" t="s">
        <v>8959</v>
      </c>
      <c r="O1615" s="24">
        <f t="shared" si="103"/>
        <v>2012</v>
      </c>
      <c r="P1615" t="b">
        <v>0</v>
      </c>
      <c r="Q1615">
        <v>26</v>
      </c>
      <c r="R1615" t="b">
        <v>1</v>
      </c>
      <c r="S1615" t="s">
        <v>8276</v>
      </c>
      <c r="T1615" s="7">
        <f>F1615/Q1615</f>
        <v>39.03846153846154</v>
      </c>
      <c r="U1615" t="s">
        <v>8323</v>
      </c>
      <c r="V1615" t="s">
        <v>8324</v>
      </c>
    </row>
    <row r="1616" spans="1:22" ht="43.2">
      <c r="A1616" s="5">
        <f t="shared" si="100"/>
        <v>1.0269999999999999</v>
      </c>
      <c r="B1616">
        <v>1614</v>
      </c>
      <c r="C1616" s="3" t="s">
        <v>1615</v>
      </c>
      <c r="D1616" s="3" t="s">
        <v>5724</v>
      </c>
      <c r="E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 s="22">
        <f t="shared" si="101"/>
        <v>41111.861134259256</v>
      </c>
      <c r="L1616">
        <v>1401924769</v>
      </c>
      <c r="M1616" s="22">
        <f t="shared" si="102"/>
        <v>41081.861134259256</v>
      </c>
      <c r="N1616" s="22" t="s">
        <v>9089</v>
      </c>
      <c r="O1616" s="24">
        <f t="shared" si="103"/>
        <v>2012</v>
      </c>
      <c r="P1616" t="b">
        <v>0</v>
      </c>
      <c r="Q1616">
        <v>77</v>
      </c>
      <c r="R1616" t="b">
        <v>1</v>
      </c>
      <c r="S1616" t="s">
        <v>8276</v>
      </c>
      <c r="T1616" s="7">
        <f>F1616/Q1616</f>
        <v>66.688311688311686</v>
      </c>
      <c r="U1616" t="s">
        <v>8323</v>
      </c>
      <c r="V1616" t="s">
        <v>8324</v>
      </c>
    </row>
    <row r="1617" spans="1:22" ht="43.2">
      <c r="A1617" s="5">
        <f t="shared" si="100"/>
        <v>1.1412500000000001</v>
      </c>
      <c r="B1617">
        <v>1615</v>
      </c>
      <c r="C1617" s="3" t="s">
        <v>1616</v>
      </c>
      <c r="D1617" s="3" t="s">
        <v>5725</v>
      </c>
      <c r="E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 s="22">
        <f t="shared" si="101"/>
        <v>41854.5</v>
      </c>
      <c r="L1617">
        <v>1319850796</v>
      </c>
      <c r="M1617" s="22">
        <f t="shared" si="102"/>
        <v>41794.772789351853</v>
      </c>
      <c r="N1617" s="22" t="s">
        <v>9437</v>
      </c>
      <c r="O1617" s="24">
        <f t="shared" si="103"/>
        <v>2014</v>
      </c>
      <c r="P1617" t="b">
        <v>0</v>
      </c>
      <c r="Q1617">
        <v>136</v>
      </c>
      <c r="R1617" t="b">
        <v>1</v>
      </c>
      <c r="S1617" t="s">
        <v>8276</v>
      </c>
      <c r="T1617" s="7">
        <f>F1617/Q1617</f>
        <v>67.132352941176464</v>
      </c>
      <c r="U1617" t="s">
        <v>8323</v>
      </c>
      <c r="V1617" t="s">
        <v>8324</v>
      </c>
    </row>
    <row r="1618" spans="1:22" ht="43.2">
      <c r="A1618" s="5">
        <f t="shared" si="100"/>
        <v>1.042</v>
      </c>
      <c r="B1618">
        <v>1616</v>
      </c>
      <c r="C1618" s="3" t="s">
        <v>1617</v>
      </c>
      <c r="D1618" s="3" t="s">
        <v>5726</v>
      </c>
      <c r="E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 s="22">
        <f t="shared" si="101"/>
        <v>40889.884212962963</v>
      </c>
      <c r="L1618">
        <v>1350061821</v>
      </c>
      <c r="M1618" s="22">
        <f t="shared" si="102"/>
        <v>40844.842546296291</v>
      </c>
      <c r="N1618" s="22" t="s">
        <v>8442</v>
      </c>
      <c r="O1618" s="24">
        <f t="shared" si="103"/>
        <v>2011</v>
      </c>
      <c r="P1618" t="b">
        <v>0</v>
      </c>
      <c r="Q1618">
        <v>157</v>
      </c>
      <c r="R1618" t="b">
        <v>1</v>
      </c>
      <c r="S1618" t="s">
        <v>8276</v>
      </c>
      <c r="T1618" s="7">
        <f>F1618/Q1618</f>
        <v>66.369426751592357</v>
      </c>
      <c r="U1618" t="s">
        <v>8323</v>
      </c>
      <c r="V1618" t="s">
        <v>8324</v>
      </c>
    </row>
    <row r="1619" spans="1:22" ht="28.8">
      <c r="A1619" s="5">
        <f t="shared" si="100"/>
        <v>1.4585714285714286</v>
      </c>
      <c r="B1619">
        <v>1617</v>
      </c>
      <c r="C1619" s="3" t="s">
        <v>1618</v>
      </c>
      <c r="D1619" s="3" t="s">
        <v>5727</v>
      </c>
      <c r="E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 s="22">
        <f t="shared" si="101"/>
        <v>41235.708333333328</v>
      </c>
      <c r="L1619">
        <v>1380470188</v>
      </c>
      <c r="M1619" s="22">
        <f t="shared" si="102"/>
        <v>41194.507187499999</v>
      </c>
      <c r="N1619" s="22" t="s">
        <v>9438</v>
      </c>
      <c r="O1619" s="24">
        <f t="shared" si="103"/>
        <v>2012</v>
      </c>
      <c r="P1619" t="b">
        <v>0</v>
      </c>
      <c r="Q1619">
        <v>158</v>
      </c>
      <c r="R1619" t="b">
        <v>1</v>
      </c>
      <c r="S1619" t="s">
        <v>8276</v>
      </c>
      <c r="T1619" s="7">
        <f>F1619/Q1619</f>
        <v>64.620253164556956</v>
      </c>
      <c r="U1619" t="s">
        <v>8323</v>
      </c>
      <c r="V1619" t="s">
        <v>8324</v>
      </c>
    </row>
    <row r="1620" spans="1:22" ht="43.2">
      <c r="A1620" s="5">
        <f t="shared" si="100"/>
        <v>1.0506666666666666</v>
      </c>
      <c r="B1620">
        <v>1618</v>
      </c>
      <c r="C1620" s="3" t="s">
        <v>1619</v>
      </c>
      <c r="D1620" s="3" t="s">
        <v>5728</v>
      </c>
      <c r="E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 s="22">
        <f t="shared" si="101"/>
        <v>41579.583333333328</v>
      </c>
      <c r="L1620">
        <v>1359301335</v>
      </c>
      <c r="M1620" s="22">
        <f t="shared" si="102"/>
        <v>41546.455879629626</v>
      </c>
      <c r="N1620" s="22" t="s">
        <v>9439</v>
      </c>
      <c r="O1620" s="24">
        <f t="shared" si="103"/>
        <v>2013</v>
      </c>
      <c r="P1620" t="b">
        <v>0</v>
      </c>
      <c r="Q1620">
        <v>27</v>
      </c>
      <c r="R1620" t="b">
        <v>1</v>
      </c>
      <c r="S1620" t="s">
        <v>8276</v>
      </c>
      <c r="T1620" s="7">
        <f>F1620/Q1620</f>
        <v>58.370370370370374</v>
      </c>
      <c r="U1620" t="s">
        <v>8323</v>
      </c>
      <c r="V1620" t="s">
        <v>8324</v>
      </c>
    </row>
    <row r="1621" spans="1:22" ht="43.2">
      <c r="A1621" s="5">
        <f t="shared" si="100"/>
        <v>1.3333333333333333</v>
      </c>
      <c r="B1621">
        <v>1619</v>
      </c>
      <c r="C1621" s="3" t="s">
        <v>1620</v>
      </c>
      <c r="D1621" s="3" t="s">
        <v>5729</v>
      </c>
      <c r="E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 s="22">
        <f t="shared" si="101"/>
        <v>41341.446006944439</v>
      </c>
      <c r="L1621">
        <v>1408940886</v>
      </c>
      <c r="M1621" s="22">
        <f t="shared" si="102"/>
        <v>41301.446006944439</v>
      </c>
      <c r="N1621" s="22" t="s">
        <v>9440</v>
      </c>
      <c r="O1621" s="24">
        <f t="shared" si="103"/>
        <v>2013</v>
      </c>
      <c r="P1621" t="b">
        <v>0</v>
      </c>
      <c r="Q1621">
        <v>23</v>
      </c>
      <c r="R1621" t="b">
        <v>1</v>
      </c>
      <c r="S1621" t="s">
        <v>8276</v>
      </c>
      <c r="T1621" s="7">
        <f>F1621/Q1621</f>
        <v>86.956521739130437</v>
      </c>
      <c r="U1621" t="s">
        <v>8323</v>
      </c>
      <c r="V1621" t="s">
        <v>8324</v>
      </c>
    </row>
    <row r="1622" spans="1:22" ht="28.8">
      <c r="A1622" s="5">
        <f t="shared" si="100"/>
        <v>1.1299999999999999</v>
      </c>
      <c r="B1622">
        <v>1620</v>
      </c>
      <c r="C1622" s="3" t="s">
        <v>1621</v>
      </c>
      <c r="D1622" s="3" t="s">
        <v>5730</v>
      </c>
      <c r="E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 s="22">
        <f t="shared" si="101"/>
        <v>41896.977847222217</v>
      </c>
      <c r="L1622">
        <v>1361002140</v>
      </c>
      <c r="M1622" s="22">
        <f t="shared" si="102"/>
        <v>41875.977847222217</v>
      </c>
      <c r="N1622" s="22" t="s">
        <v>9441</v>
      </c>
      <c r="O1622" s="24">
        <f t="shared" si="103"/>
        <v>2014</v>
      </c>
      <c r="P1622" t="b">
        <v>0</v>
      </c>
      <c r="Q1622">
        <v>17</v>
      </c>
      <c r="R1622" t="b">
        <v>1</v>
      </c>
      <c r="S1622" t="s">
        <v>8276</v>
      </c>
      <c r="T1622" s="7">
        <f>F1622/Q1622</f>
        <v>66.470588235294116</v>
      </c>
      <c r="U1622" t="s">
        <v>8323</v>
      </c>
      <c r="V1622" t="s">
        <v>8324</v>
      </c>
    </row>
    <row r="1623" spans="1:22" ht="43.2">
      <c r="A1623" s="5">
        <f t="shared" si="100"/>
        <v>1.212</v>
      </c>
      <c r="B1623">
        <v>1621</v>
      </c>
      <c r="C1623" s="3" t="s">
        <v>1622</v>
      </c>
      <c r="D1623" s="3" t="s">
        <v>5731</v>
      </c>
      <c r="E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 s="22">
        <f t="shared" si="101"/>
        <v>41328.131249999999</v>
      </c>
      <c r="L1623">
        <v>1333550015</v>
      </c>
      <c r="M1623" s="22">
        <f t="shared" si="102"/>
        <v>41321.131249999999</v>
      </c>
      <c r="N1623" s="22" t="s">
        <v>9442</v>
      </c>
      <c r="O1623" s="24">
        <f t="shared" si="103"/>
        <v>2013</v>
      </c>
      <c r="P1623" t="b">
        <v>0</v>
      </c>
      <c r="Q1623">
        <v>37</v>
      </c>
      <c r="R1623" t="b">
        <v>1</v>
      </c>
      <c r="S1623" t="s">
        <v>8276</v>
      </c>
      <c r="T1623" s="7">
        <f>F1623/Q1623</f>
        <v>163.78378378378378</v>
      </c>
      <c r="U1623" t="s">
        <v>8323</v>
      </c>
      <c r="V1623" t="s">
        <v>8324</v>
      </c>
    </row>
    <row r="1624" spans="1:22" ht="43.2">
      <c r="A1624" s="5">
        <f t="shared" si="100"/>
        <v>1.0172463768115942</v>
      </c>
      <c r="B1624">
        <v>1622</v>
      </c>
      <c r="C1624" s="3" t="s">
        <v>1623</v>
      </c>
      <c r="D1624" s="3" t="s">
        <v>5732</v>
      </c>
      <c r="E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 s="22">
        <f t="shared" si="101"/>
        <v>41056.957638888889</v>
      </c>
      <c r="L1624">
        <v>1415343874</v>
      </c>
      <c r="M1624" s="22">
        <f t="shared" si="102"/>
        <v>41003.398321759254</v>
      </c>
      <c r="N1624" s="22" t="s">
        <v>9092</v>
      </c>
      <c r="O1624" s="24">
        <f t="shared" si="103"/>
        <v>2012</v>
      </c>
      <c r="P1624" t="b">
        <v>0</v>
      </c>
      <c r="Q1624">
        <v>65</v>
      </c>
      <c r="R1624" t="b">
        <v>1</v>
      </c>
      <c r="S1624" t="s">
        <v>8276</v>
      </c>
      <c r="T1624" s="7">
        <f>F1624/Q1624</f>
        <v>107.98461538461538</v>
      </c>
      <c r="U1624" t="s">
        <v>8323</v>
      </c>
      <c r="V1624" t="s">
        <v>8324</v>
      </c>
    </row>
    <row r="1625" spans="1:22" ht="43.2">
      <c r="A1625" s="5">
        <f t="shared" si="100"/>
        <v>1.0106666666666666</v>
      </c>
      <c r="B1625">
        <v>1623</v>
      </c>
      <c r="C1625" s="3" t="s">
        <v>1624</v>
      </c>
      <c r="D1625" s="3" t="s">
        <v>5733</v>
      </c>
      <c r="E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 s="22">
        <f t="shared" si="101"/>
        <v>41990.124305555553</v>
      </c>
      <c r="L1625">
        <v>1372437089</v>
      </c>
      <c r="M1625" s="22">
        <f t="shared" si="102"/>
        <v>41950.086504629631</v>
      </c>
      <c r="N1625" s="22" t="s">
        <v>8655</v>
      </c>
      <c r="O1625" s="24">
        <f t="shared" si="103"/>
        <v>2014</v>
      </c>
      <c r="P1625" t="b">
        <v>0</v>
      </c>
      <c r="Q1625">
        <v>18</v>
      </c>
      <c r="R1625" t="b">
        <v>1</v>
      </c>
      <c r="S1625" t="s">
        <v>8276</v>
      </c>
      <c r="T1625" s="7">
        <f>F1625/Q1625</f>
        <v>42.111111111111114</v>
      </c>
      <c r="U1625" t="s">
        <v>8323</v>
      </c>
      <c r="V1625" t="s">
        <v>8324</v>
      </c>
    </row>
    <row r="1626" spans="1:22" ht="43.2">
      <c r="A1626" s="5">
        <f t="shared" si="100"/>
        <v>1.18</v>
      </c>
      <c r="B1626">
        <v>1624</v>
      </c>
      <c r="C1626" s="3" t="s">
        <v>1625</v>
      </c>
      <c r="D1626" s="3" t="s">
        <v>5734</v>
      </c>
      <c r="E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 s="22">
        <f t="shared" si="101"/>
        <v>41513.480196759258</v>
      </c>
      <c r="L1626">
        <v>1354265335</v>
      </c>
      <c r="M1626" s="22">
        <f t="shared" si="102"/>
        <v>41453.480196759258</v>
      </c>
      <c r="N1626" s="22" t="s">
        <v>9443</v>
      </c>
      <c r="O1626" s="24">
        <f t="shared" si="103"/>
        <v>2013</v>
      </c>
      <c r="P1626" t="b">
        <v>0</v>
      </c>
      <c r="Q1626">
        <v>25</v>
      </c>
      <c r="R1626" t="b">
        <v>1</v>
      </c>
      <c r="S1626" t="s">
        <v>8276</v>
      </c>
      <c r="T1626" s="7">
        <f>F1626/Q1626</f>
        <v>47.2</v>
      </c>
      <c r="U1626" t="s">
        <v>8323</v>
      </c>
      <c r="V1626" t="s">
        <v>8324</v>
      </c>
    </row>
    <row r="1627" spans="1:22" ht="57.6">
      <c r="A1627" s="5">
        <f t="shared" si="100"/>
        <v>1.5533333333333332</v>
      </c>
      <c r="B1627">
        <v>1625</v>
      </c>
      <c r="C1627" s="3" t="s">
        <v>1626</v>
      </c>
      <c r="D1627" s="3" t="s">
        <v>5735</v>
      </c>
      <c r="E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 s="22">
        <f t="shared" si="101"/>
        <v>41283.158969907403</v>
      </c>
      <c r="L1627">
        <v>1344962853</v>
      </c>
      <c r="M1627" s="22">
        <f t="shared" si="102"/>
        <v>41243.158969907403</v>
      </c>
      <c r="N1627" s="22" t="s">
        <v>9444</v>
      </c>
      <c r="O1627" s="24">
        <f t="shared" si="103"/>
        <v>2012</v>
      </c>
      <c r="P1627" t="b">
        <v>0</v>
      </c>
      <c r="Q1627">
        <v>104</v>
      </c>
      <c r="R1627" t="b">
        <v>1</v>
      </c>
      <c r="S1627" t="s">
        <v>8276</v>
      </c>
      <c r="T1627" s="7">
        <f>F1627/Q1627</f>
        <v>112.01923076923077</v>
      </c>
      <c r="U1627" t="s">
        <v>8323</v>
      </c>
      <c r="V1627" t="s">
        <v>8324</v>
      </c>
    </row>
    <row r="1628" spans="1:22" ht="43.2">
      <c r="A1628" s="5">
        <f t="shared" si="100"/>
        <v>1.0118750000000001</v>
      </c>
      <c r="B1628">
        <v>1626</v>
      </c>
      <c r="C1628" s="3" t="s">
        <v>1627</v>
      </c>
      <c r="D1628" s="3" t="s">
        <v>5736</v>
      </c>
      <c r="E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 s="22">
        <f t="shared" si="101"/>
        <v>41163.491354166668</v>
      </c>
      <c r="L1628">
        <v>1383337267</v>
      </c>
      <c r="M1628" s="22">
        <f t="shared" si="102"/>
        <v>41135.491354166668</v>
      </c>
      <c r="N1628" s="22" t="s">
        <v>8778</v>
      </c>
      <c r="O1628" s="24">
        <f t="shared" si="103"/>
        <v>2012</v>
      </c>
      <c r="P1628" t="b">
        <v>0</v>
      </c>
      <c r="Q1628">
        <v>108</v>
      </c>
      <c r="R1628" t="b">
        <v>1</v>
      </c>
      <c r="S1628" t="s">
        <v>8276</v>
      </c>
      <c r="T1628" s="7">
        <f>F1628/Q1628</f>
        <v>74.953703703703709</v>
      </c>
      <c r="U1628" t="s">
        <v>8323</v>
      </c>
      <c r="V1628" t="s">
        <v>8324</v>
      </c>
    </row>
    <row r="1629" spans="1:22" ht="43.2">
      <c r="A1629" s="5">
        <f t="shared" si="100"/>
        <v>1.17</v>
      </c>
      <c r="B1629">
        <v>1627</v>
      </c>
      <c r="C1629" s="3" t="s">
        <v>1628</v>
      </c>
      <c r="D1629" s="3" t="s">
        <v>5737</v>
      </c>
      <c r="E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 s="22">
        <f t="shared" si="101"/>
        <v>41609.681331018517</v>
      </c>
      <c r="L1629">
        <v>1351011489</v>
      </c>
      <c r="M1629" s="22">
        <f t="shared" si="102"/>
        <v>41579.639664351846</v>
      </c>
      <c r="N1629" s="22" t="s">
        <v>8967</v>
      </c>
      <c r="O1629" s="24">
        <f t="shared" si="103"/>
        <v>2013</v>
      </c>
      <c r="P1629" t="b">
        <v>0</v>
      </c>
      <c r="Q1629">
        <v>38</v>
      </c>
      <c r="R1629" t="b">
        <v>1</v>
      </c>
      <c r="S1629" t="s">
        <v>8276</v>
      </c>
      <c r="T1629" s="7">
        <f>F1629/Q1629</f>
        <v>61.578947368421055</v>
      </c>
      <c r="U1629" t="s">
        <v>8323</v>
      </c>
      <c r="V1629" t="s">
        <v>8324</v>
      </c>
    </row>
    <row r="1630" spans="1:22" ht="28.8">
      <c r="A1630" s="5">
        <f t="shared" si="100"/>
        <v>1.00925</v>
      </c>
      <c r="B1630">
        <v>1628</v>
      </c>
      <c r="C1630" s="3" t="s">
        <v>1629</v>
      </c>
      <c r="D1630" s="3" t="s">
        <v>5738</v>
      </c>
      <c r="E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 s="22">
        <f t="shared" si="101"/>
        <v>41238.999305555553</v>
      </c>
      <c r="L1630">
        <v>1400175682</v>
      </c>
      <c r="M1630" s="22">
        <f t="shared" si="102"/>
        <v>41205.498715277776</v>
      </c>
      <c r="N1630" s="22" t="s">
        <v>9445</v>
      </c>
      <c r="O1630" s="24">
        <f t="shared" si="103"/>
        <v>2012</v>
      </c>
      <c r="P1630" t="b">
        <v>0</v>
      </c>
      <c r="Q1630">
        <v>88</v>
      </c>
      <c r="R1630" t="b">
        <v>1</v>
      </c>
      <c r="S1630" t="s">
        <v>8276</v>
      </c>
      <c r="T1630" s="7">
        <f>F1630/Q1630</f>
        <v>45.875</v>
      </c>
      <c r="U1630" t="s">
        <v>8323</v>
      </c>
      <c r="V1630" t="s">
        <v>8324</v>
      </c>
    </row>
    <row r="1631" spans="1:22" ht="28.8">
      <c r="A1631" s="5">
        <f t="shared" si="100"/>
        <v>1.0366666666666666</v>
      </c>
      <c r="B1631">
        <v>1629</v>
      </c>
      <c r="C1631" s="3" t="s">
        <v>1630</v>
      </c>
      <c r="D1631" s="3" t="s">
        <v>5739</v>
      </c>
      <c r="E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 s="22">
        <f t="shared" si="101"/>
        <v>41807.528726851851</v>
      </c>
      <c r="L1631">
        <v>1389041333</v>
      </c>
      <c r="M1631" s="22">
        <f t="shared" si="102"/>
        <v>41774.528726851851</v>
      </c>
      <c r="N1631" s="22" t="s">
        <v>9271</v>
      </c>
      <c r="O1631" s="24">
        <f t="shared" si="103"/>
        <v>2014</v>
      </c>
      <c r="P1631" t="b">
        <v>0</v>
      </c>
      <c r="Q1631">
        <v>82</v>
      </c>
      <c r="R1631" t="b">
        <v>1</v>
      </c>
      <c r="S1631" t="s">
        <v>8276</v>
      </c>
      <c r="T1631" s="7">
        <f>F1631/Q1631</f>
        <v>75.853658536585371</v>
      </c>
      <c r="U1631" t="s">
        <v>8323</v>
      </c>
      <c r="V1631" t="s">
        <v>8324</v>
      </c>
    </row>
    <row r="1632" spans="1:22" ht="43.2">
      <c r="A1632" s="5">
        <f t="shared" si="100"/>
        <v>2.6524999999999999</v>
      </c>
      <c r="B1632">
        <v>1630</v>
      </c>
      <c r="C1632" s="3" t="s">
        <v>1631</v>
      </c>
      <c r="D1632" s="3" t="s">
        <v>5740</v>
      </c>
      <c r="E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 s="22">
        <f t="shared" si="101"/>
        <v>41690.658946759257</v>
      </c>
      <c r="L1632">
        <v>1328040375</v>
      </c>
      <c r="M1632" s="22">
        <f t="shared" si="102"/>
        <v>41645.658946759257</v>
      </c>
      <c r="N1632" s="22" t="s">
        <v>9187</v>
      </c>
      <c r="O1632" s="24">
        <f t="shared" si="103"/>
        <v>2014</v>
      </c>
      <c r="P1632" t="b">
        <v>0</v>
      </c>
      <c r="Q1632">
        <v>126</v>
      </c>
      <c r="R1632" t="b">
        <v>1</v>
      </c>
      <c r="S1632" t="s">
        <v>8276</v>
      </c>
      <c r="T1632" s="7">
        <f>F1632/Q1632</f>
        <v>84.206349206349202</v>
      </c>
      <c r="U1632" t="s">
        <v>8323</v>
      </c>
      <c r="V1632" t="s">
        <v>8324</v>
      </c>
    </row>
    <row r="1633" spans="1:22" ht="43.2">
      <c r="A1633" s="5">
        <f t="shared" si="100"/>
        <v>1.5590999999999999</v>
      </c>
      <c r="B1633">
        <v>1631</v>
      </c>
      <c r="C1633" s="3" t="s">
        <v>1632</v>
      </c>
      <c r="D1633" s="3" t="s">
        <v>5741</v>
      </c>
      <c r="E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 s="22">
        <f t="shared" si="101"/>
        <v>40970.082638888889</v>
      </c>
      <c r="L1633">
        <v>1347482261</v>
      </c>
      <c r="M1633" s="22">
        <f t="shared" si="102"/>
        <v>40939.629340277774</v>
      </c>
      <c r="N1633" s="22" t="s">
        <v>9264</v>
      </c>
      <c r="O1633" s="24">
        <f t="shared" si="103"/>
        <v>2012</v>
      </c>
      <c r="P1633" t="b">
        <v>0</v>
      </c>
      <c r="Q1633">
        <v>133</v>
      </c>
      <c r="R1633" t="b">
        <v>1</v>
      </c>
      <c r="S1633" t="s">
        <v>8276</v>
      </c>
      <c r="T1633" s="7">
        <f>F1633/Q1633</f>
        <v>117.22556390977444</v>
      </c>
      <c r="U1633" t="s">
        <v>8323</v>
      </c>
      <c r="V1633" t="s">
        <v>8324</v>
      </c>
    </row>
    <row r="1634" spans="1:22" ht="43.2">
      <c r="A1634" s="5">
        <f t="shared" si="100"/>
        <v>1.0162500000000001</v>
      </c>
      <c r="B1634">
        <v>1632</v>
      </c>
      <c r="C1634" s="3" t="s">
        <v>1633</v>
      </c>
      <c r="D1634" s="3" t="s">
        <v>5742</v>
      </c>
      <c r="E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 s="22">
        <f t="shared" si="101"/>
        <v>41194.65116898148</v>
      </c>
      <c r="L1634">
        <v>1311667854</v>
      </c>
      <c r="M1634" s="22">
        <f t="shared" si="102"/>
        <v>41164.65116898148</v>
      </c>
      <c r="N1634" s="22" t="s">
        <v>9446</v>
      </c>
      <c r="O1634" s="24">
        <f t="shared" si="103"/>
        <v>2012</v>
      </c>
      <c r="P1634" t="b">
        <v>0</v>
      </c>
      <c r="Q1634">
        <v>47</v>
      </c>
      <c r="R1634" t="b">
        <v>1</v>
      </c>
      <c r="S1634" t="s">
        <v>8276</v>
      </c>
      <c r="T1634" s="7">
        <f>F1634/Q1634</f>
        <v>86.489361702127653</v>
      </c>
      <c r="U1634" t="s">
        <v>8323</v>
      </c>
      <c r="V1634" t="s">
        <v>8324</v>
      </c>
    </row>
    <row r="1635" spans="1:22" ht="43.2">
      <c r="A1635" s="5">
        <f t="shared" si="100"/>
        <v>1</v>
      </c>
      <c r="B1635">
        <v>1633</v>
      </c>
      <c r="C1635" s="3" t="s">
        <v>1634</v>
      </c>
      <c r="D1635" s="3" t="s">
        <v>5743</v>
      </c>
      <c r="E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 s="22">
        <f t="shared" si="101"/>
        <v>40810.132569444446</v>
      </c>
      <c r="L1635">
        <v>1324329156</v>
      </c>
      <c r="M1635" s="22">
        <f t="shared" si="102"/>
        <v>40750.132569444446</v>
      </c>
      <c r="N1635" s="22" t="s">
        <v>8774</v>
      </c>
      <c r="O1635" s="24">
        <f t="shared" si="103"/>
        <v>2011</v>
      </c>
      <c r="P1635" t="b">
        <v>0</v>
      </c>
      <c r="Q1635">
        <v>58</v>
      </c>
      <c r="R1635" t="b">
        <v>1</v>
      </c>
      <c r="S1635" t="s">
        <v>8276</v>
      </c>
      <c r="T1635" s="7">
        <f>F1635/Q1635</f>
        <v>172.41379310344828</v>
      </c>
      <c r="U1635" t="s">
        <v>8323</v>
      </c>
      <c r="V1635" t="s">
        <v>8324</v>
      </c>
    </row>
    <row r="1636" spans="1:22" ht="43.2">
      <c r="A1636" s="5">
        <f t="shared" si="100"/>
        <v>1.0049999999999999</v>
      </c>
      <c r="B1636">
        <v>1634</v>
      </c>
      <c r="C1636" s="3" t="s">
        <v>1635</v>
      </c>
      <c r="D1636" s="3" t="s">
        <v>5744</v>
      </c>
      <c r="E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 s="22">
        <f t="shared" si="101"/>
        <v>40924</v>
      </c>
      <c r="L1636">
        <v>1303706001</v>
      </c>
      <c r="M1636" s="22">
        <f t="shared" si="102"/>
        <v>40896.675416666665</v>
      </c>
      <c r="N1636" s="22" t="s">
        <v>9447</v>
      </c>
      <c r="O1636" s="24">
        <f t="shared" si="103"/>
        <v>2011</v>
      </c>
      <c r="P1636" t="b">
        <v>0</v>
      </c>
      <c r="Q1636">
        <v>32</v>
      </c>
      <c r="R1636" t="b">
        <v>1</v>
      </c>
      <c r="S1636" t="s">
        <v>8276</v>
      </c>
      <c r="T1636" s="7">
        <f>F1636/Q1636</f>
        <v>62.8125</v>
      </c>
      <c r="U1636" t="s">
        <v>8323</v>
      </c>
      <c r="V1636" t="s">
        <v>8324</v>
      </c>
    </row>
    <row r="1637" spans="1:22" ht="57.6">
      <c r="A1637" s="5">
        <f t="shared" si="100"/>
        <v>1.2529999999999999</v>
      </c>
      <c r="B1637">
        <v>1635</v>
      </c>
      <c r="C1637" s="3" t="s">
        <v>1636</v>
      </c>
      <c r="D1637" s="3" t="s">
        <v>5745</v>
      </c>
      <c r="E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 s="22">
        <f t="shared" si="101"/>
        <v>40696.040972222218</v>
      </c>
      <c r="L1637">
        <v>1463086261</v>
      </c>
      <c r="M1637" s="22">
        <f t="shared" si="102"/>
        <v>40657.981493055551</v>
      </c>
      <c r="N1637" s="22" t="s">
        <v>9448</v>
      </c>
      <c r="O1637" s="24">
        <f t="shared" si="103"/>
        <v>2011</v>
      </c>
      <c r="P1637" t="b">
        <v>0</v>
      </c>
      <c r="Q1637">
        <v>37</v>
      </c>
      <c r="R1637" t="b">
        <v>1</v>
      </c>
      <c r="S1637" t="s">
        <v>8276</v>
      </c>
      <c r="T1637" s="7">
        <f>F1637/Q1637</f>
        <v>67.729729729729726</v>
      </c>
      <c r="U1637" t="s">
        <v>8323</v>
      </c>
      <c r="V1637" t="s">
        <v>8324</v>
      </c>
    </row>
    <row r="1638" spans="1:22" ht="43.2">
      <c r="A1638" s="5">
        <f t="shared" si="100"/>
        <v>1.0355555555555556</v>
      </c>
      <c r="B1638">
        <v>1636</v>
      </c>
      <c r="C1638" s="3" t="s">
        <v>1637</v>
      </c>
      <c r="D1638" s="3" t="s">
        <v>5746</v>
      </c>
      <c r="E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 s="22">
        <f t="shared" si="101"/>
        <v>42562.660428240742</v>
      </c>
      <c r="L1638">
        <v>1304129088</v>
      </c>
      <c r="M1638" s="22">
        <f t="shared" si="102"/>
        <v>42502.660428240742</v>
      </c>
      <c r="N1638" s="22" t="s">
        <v>9325</v>
      </c>
      <c r="O1638" s="24">
        <f t="shared" si="103"/>
        <v>2016</v>
      </c>
      <c r="P1638" t="b">
        <v>0</v>
      </c>
      <c r="Q1638">
        <v>87</v>
      </c>
      <c r="R1638" t="b">
        <v>1</v>
      </c>
      <c r="S1638" t="s">
        <v>8276</v>
      </c>
      <c r="T1638" s="7">
        <f>F1638/Q1638</f>
        <v>53.5632183908046</v>
      </c>
      <c r="U1638" t="s">
        <v>8323</v>
      </c>
      <c r="V1638" t="s">
        <v>8324</v>
      </c>
    </row>
    <row r="1639" spans="1:22" ht="43.2">
      <c r="A1639" s="5">
        <f t="shared" si="100"/>
        <v>1.038</v>
      </c>
      <c r="B1639">
        <v>1637</v>
      </c>
      <c r="C1639" s="3" t="s">
        <v>1638</v>
      </c>
      <c r="D1639" s="3" t="s">
        <v>5747</v>
      </c>
      <c r="E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 s="22">
        <f t="shared" si="101"/>
        <v>40705.958333333328</v>
      </c>
      <c r="L1639">
        <v>1257444140</v>
      </c>
      <c r="M1639" s="22">
        <f t="shared" si="102"/>
        <v>40662.878333333334</v>
      </c>
      <c r="N1639" s="22" t="s">
        <v>9449</v>
      </c>
      <c r="O1639" s="24">
        <f t="shared" si="103"/>
        <v>2011</v>
      </c>
      <c r="P1639" t="b">
        <v>0</v>
      </c>
      <c r="Q1639">
        <v>15</v>
      </c>
      <c r="R1639" t="b">
        <v>1</v>
      </c>
      <c r="S1639" t="s">
        <v>8276</v>
      </c>
      <c r="T1639" s="7">
        <f>F1639/Q1639</f>
        <v>34.6</v>
      </c>
      <c r="U1639" t="s">
        <v>8323</v>
      </c>
      <c r="V1639" t="s">
        <v>8324</v>
      </c>
    </row>
    <row r="1640" spans="1:22" ht="28.8">
      <c r="A1640" s="5">
        <f t="shared" si="100"/>
        <v>1.05</v>
      </c>
      <c r="B1640">
        <v>1638</v>
      </c>
      <c r="C1640" s="3" t="s">
        <v>1639</v>
      </c>
      <c r="D1640" s="3" t="s">
        <v>5748</v>
      </c>
      <c r="E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 s="22">
        <f t="shared" si="101"/>
        <v>40178.777083333327</v>
      </c>
      <c r="L1640">
        <v>1358180968</v>
      </c>
      <c r="M1640" s="22">
        <f t="shared" si="102"/>
        <v>40122.543287037035</v>
      </c>
      <c r="N1640" s="22" t="s">
        <v>9450</v>
      </c>
      <c r="O1640" s="24">
        <f t="shared" si="103"/>
        <v>2009</v>
      </c>
      <c r="P1640" t="b">
        <v>0</v>
      </c>
      <c r="Q1640">
        <v>27</v>
      </c>
      <c r="R1640" t="b">
        <v>1</v>
      </c>
      <c r="S1640" t="s">
        <v>8276</v>
      </c>
      <c r="T1640" s="7">
        <f>F1640/Q1640</f>
        <v>38.888888888888886</v>
      </c>
      <c r="U1640" t="s">
        <v>8323</v>
      </c>
      <c r="V1640" t="s">
        <v>8324</v>
      </c>
    </row>
    <row r="1641" spans="1:22" ht="43.2">
      <c r="A1641" s="5">
        <f t="shared" si="100"/>
        <v>1</v>
      </c>
      <c r="B1641">
        <v>1639</v>
      </c>
      <c r="C1641" s="3" t="s">
        <v>1640</v>
      </c>
      <c r="D1641" s="3" t="s">
        <v>5749</v>
      </c>
      <c r="E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 s="22">
        <f t="shared" si="101"/>
        <v>41333.684027777774</v>
      </c>
      <c r="L1641">
        <v>1328197165</v>
      </c>
      <c r="M1641" s="22">
        <f t="shared" si="102"/>
        <v>41288.478796296295</v>
      </c>
      <c r="N1641" s="22" t="s">
        <v>9098</v>
      </c>
      <c r="O1641" s="24">
        <f t="shared" si="103"/>
        <v>2013</v>
      </c>
      <c r="P1641" t="b">
        <v>0</v>
      </c>
      <c r="Q1641">
        <v>19</v>
      </c>
      <c r="R1641" t="b">
        <v>1</v>
      </c>
      <c r="S1641" t="s">
        <v>8276</v>
      </c>
      <c r="T1641" s="7">
        <f>F1641/Q1641</f>
        <v>94.736842105263165</v>
      </c>
      <c r="U1641" t="s">
        <v>8323</v>
      </c>
      <c r="V1641" t="s">
        <v>8324</v>
      </c>
    </row>
    <row r="1642" spans="1:22" ht="43.2">
      <c r="A1642" s="5">
        <f t="shared" si="100"/>
        <v>1.6986000000000001</v>
      </c>
      <c r="B1642">
        <v>1640</v>
      </c>
      <c r="C1642" s="3" t="s">
        <v>1641</v>
      </c>
      <c r="D1642" s="3" t="s">
        <v>5750</v>
      </c>
      <c r="E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 s="22">
        <f t="shared" si="101"/>
        <v>40971.444039351853</v>
      </c>
      <c r="L1642">
        <v>1279603955</v>
      </c>
      <c r="M1642" s="22">
        <f t="shared" si="102"/>
        <v>40941.444039351853</v>
      </c>
      <c r="N1642" s="22" t="s">
        <v>9451</v>
      </c>
      <c r="O1642" s="24">
        <f t="shared" si="103"/>
        <v>2012</v>
      </c>
      <c r="P1642" t="b">
        <v>0</v>
      </c>
      <c r="Q1642">
        <v>17</v>
      </c>
      <c r="R1642" t="b">
        <v>1</v>
      </c>
      <c r="S1642" t="s">
        <v>8276</v>
      </c>
      <c r="T1642" s="7">
        <f>F1642/Q1642</f>
        <v>39.967058823529413</v>
      </c>
      <c r="U1642" t="s">
        <v>8323</v>
      </c>
      <c r="V1642" t="s">
        <v>8324</v>
      </c>
    </row>
    <row r="1643" spans="1:22" ht="28.8">
      <c r="A1643" s="5">
        <f t="shared" si="100"/>
        <v>1.014</v>
      </c>
      <c r="B1643">
        <v>1641</v>
      </c>
      <c r="C1643" s="3" t="s">
        <v>1642</v>
      </c>
      <c r="D1643" s="3" t="s">
        <v>5751</v>
      </c>
      <c r="E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 s="22">
        <f t="shared" si="101"/>
        <v>40392.874305555553</v>
      </c>
      <c r="L1643">
        <v>1416406744</v>
      </c>
      <c r="M1643" s="22">
        <f t="shared" si="102"/>
        <v>40379.022627314815</v>
      </c>
      <c r="N1643" s="22" t="s">
        <v>8723</v>
      </c>
      <c r="O1643" s="24">
        <f t="shared" si="103"/>
        <v>2010</v>
      </c>
      <c r="P1643" t="b">
        <v>0</v>
      </c>
      <c r="Q1643">
        <v>26</v>
      </c>
      <c r="R1643" t="b">
        <v>1</v>
      </c>
      <c r="S1643" t="s">
        <v>8292</v>
      </c>
      <c r="T1643" s="7">
        <f>F1643/Q1643</f>
        <v>97.5</v>
      </c>
      <c r="U1643" t="s">
        <v>8323</v>
      </c>
      <c r="V1643" t="s">
        <v>8344</v>
      </c>
    </row>
    <row r="1644" spans="1:22" ht="43.2">
      <c r="A1644" s="5">
        <f t="shared" si="100"/>
        <v>1</v>
      </c>
      <c r="B1644">
        <v>1642</v>
      </c>
      <c r="C1644" s="3" t="s">
        <v>1643</v>
      </c>
      <c r="D1644" s="3" t="s">
        <v>5752</v>
      </c>
      <c r="E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 s="22">
        <f t="shared" si="101"/>
        <v>41992.388240740744</v>
      </c>
      <c r="L1644">
        <v>1306283727</v>
      </c>
      <c r="M1644" s="22">
        <f t="shared" si="102"/>
        <v>41962.388240740744</v>
      </c>
      <c r="N1644" s="22" t="s">
        <v>8862</v>
      </c>
      <c r="O1644" s="24">
        <f t="shared" si="103"/>
        <v>2014</v>
      </c>
      <c r="P1644" t="b">
        <v>0</v>
      </c>
      <c r="Q1644">
        <v>28</v>
      </c>
      <c r="R1644" t="b">
        <v>1</v>
      </c>
      <c r="S1644" t="s">
        <v>8292</v>
      </c>
      <c r="T1644" s="7">
        <f>F1644/Q1644</f>
        <v>42.857142857142854</v>
      </c>
      <c r="U1644" t="s">
        <v>8323</v>
      </c>
      <c r="V1644" t="s">
        <v>8344</v>
      </c>
    </row>
    <row r="1645" spans="1:22" ht="28.8">
      <c r="A1645" s="5">
        <f t="shared" si="100"/>
        <v>1.2470000000000001</v>
      </c>
      <c r="B1645">
        <v>1643</v>
      </c>
      <c r="C1645" s="3" t="s">
        <v>1644</v>
      </c>
      <c r="D1645" s="3" t="s">
        <v>5753</v>
      </c>
      <c r="E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 s="22">
        <f t="shared" si="101"/>
        <v>40707.816284722219</v>
      </c>
      <c r="L1645">
        <v>1345924012</v>
      </c>
      <c r="M1645" s="22">
        <f t="shared" si="102"/>
        <v>40687.816284722219</v>
      </c>
      <c r="N1645" s="22" t="s">
        <v>9452</v>
      </c>
      <c r="O1645" s="24">
        <f t="shared" si="103"/>
        <v>2011</v>
      </c>
      <c r="P1645" t="b">
        <v>0</v>
      </c>
      <c r="Q1645">
        <v>37</v>
      </c>
      <c r="R1645" t="b">
        <v>1</v>
      </c>
      <c r="S1645" t="s">
        <v>8292</v>
      </c>
      <c r="T1645" s="7">
        <f>F1645/Q1645</f>
        <v>168.51351351351352</v>
      </c>
      <c r="U1645" t="s">
        <v>8323</v>
      </c>
      <c r="V1645" t="s">
        <v>8344</v>
      </c>
    </row>
    <row r="1646" spans="1:22" ht="43.2">
      <c r="A1646" s="5">
        <f t="shared" si="100"/>
        <v>1.095</v>
      </c>
      <c r="B1646">
        <v>1644</v>
      </c>
      <c r="C1646" s="3" t="s">
        <v>1645</v>
      </c>
      <c r="D1646" s="3" t="s">
        <v>5754</v>
      </c>
      <c r="E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 s="22">
        <f t="shared" si="101"/>
        <v>41176.615879629629</v>
      </c>
      <c r="L1646">
        <v>1348363560</v>
      </c>
      <c r="M1646" s="22">
        <f t="shared" si="102"/>
        <v>41146.615879629629</v>
      </c>
      <c r="N1646" s="22" t="s">
        <v>9453</v>
      </c>
      <c r="O1646" s="24">
        <f t="shared" si="103"/>
        <v>2012</v>
      </c>
      <c r="P1646" t="b">
        <v>0</v>
      </c>
      <c r="Q1646">
        <v>128</v>
      </c>
      <c r="R1646" t="b">
        <v>1</v>
      </c>
      <c r="S1646" t="s">
        <v>8292</v>
      </c>
      <c r="T1646" s="7">
        <f>F1646/Q1646</f>
        <v>85.546875</v>
      </c>
      <c r="U1646" t="s">
        <v>8323</v>
      </c>
      <c r="V1646" t="s">
        <v>8344</v>
      </c>
    </row>
    <row r="1647" spans="1:22" ht="43.2">
      <c r="A1647" s="5">
        <f t="shared" si="100"/>
        <v>1.1080000000000001</v>
      </c>
      <c r="B1647">
        <v>1645</v>
      </c>
      <c r="C1647" s="3" t="s">
        <v>1646</v>
      </c>
      <c r="D1647" s="3" t="s">
        <v>5755</v>
      </c>
      <c r="E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 s="22">
        <f t="shared" si="101"/>
        <v>41234.893055555549</v>
      </c>
      <c r="L1647">
        <v>1378306140</v>
      </c>
      <c r="M1647" s="22">
        <f t="shared" si="102"/>
        <v>41174.851388888885</v>
      </c>
      <c r="N1647" s="22" t="s">
        <v>9454</v>
      </c>
      <c r="O1647" s="24">
        <f t="shared" si="103"/>
        <v>2012</v>
      </c>
      <c r="P1647" t="b">
        <v>0</v>
      </c>
      <c r="Q1647">
        <v>10</v>
      </c>
      <c r="R1647" t="b">
        <v>1</v>
      </c>
      <c r="S1647" t="s">
        <v>8292</v>
      </c>
      <c r="T1647" s="7">
        <f>F1647/Q1647</f>
        <v>554</v>
      </c>
      <c r="U1647" t="s">
        <v>8323</v>
      </c>
      <c r="V1647" t="s">
        <v>8344</v>
      </c>
    </row>
    <row r="1648" spans="1:22" ht="57.6">
      <c r="A1648" s="5">
        <f t="shared" si="100"/>
        <v>1.1020000000000001</v>
      </c>
      <c r="B1648">
        <v>1646</v>
      </c>
      <c r="C1648" s="3" t="s">
        <v>1647</v>
      </c>
      <c r="D1648" s="3" t="s">
        <v>5756</v>
      </c>
      <c r="E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 s="22">
        <f t="shared" si="101"/>
        <v>41535.40902777778</v>
      </c>
      <c r="L1648">
        <v>1405248503</v>
      </c>
      <c r="M1648" s="22">
        <f t="shared" si="102"/>
        <v>41521.40902777778</v>
      </c>
      <c r="N1648" s="22" t="s">
        <v>9455</v>
      </c>
      <c r="O1648" s="24">
        <f t="shared" si="103"/>
        <v>2013</v>
      </c>
      <c r="P1648" t="b">
        <v>0</v>
      </c>
      <c r="Q1648">
        <v>83</v>
      </c>
      <c r="R1648" t="b">
        <v>1</v>
      </c>
      <c r="S1648" t="s">
        <v>8292</v>
      </c>
      <c r="T1648" s="7">
        <f>F1648/Q1648</f>
        <v>26.554216867469879</v>
      </c>
      <c r="U1648" t="s">
        <v>8323</v>
      </c>
      <c r="V1648" t="s">
        <v>8344</v>
      </c>
    </row>
    <row r="1649" spans="1:22" ht="43.2">
      <c r="A1649" s="5">
        <f t="shared" si="100"/>
        <v>1.0471999999999999</v>
      </c>
      <c r="B1649">
        <v>1647</v>
      </c>
      <c r="C1649" s="3" t="s">
        <v>1648</v>
      </c>
      <c r="D1649" s="3" t="s">
        <v>5757</v>
      </c>
      <c r="E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 s="22">
        <f t="shared" si="101"/>
        <v>41865.549305555549</v>
      </c>
      <c r="L1649">
        <v>1336643377</v>
      </c>
      <c r="M1649" s="22">
        <f t="shared" si="102"/>
        <v>41833.241932870369</v>
      </c>
      <c r="N1649" s="22" t="s">
        <v>9456</v>
      </c>
      <c r="O1649" s="24">
        <f t="shared" si="103"/>
        <v>2014</v>
      </c>
      <c r="P1649" t="b">
        <v>0</v>
      </c>
      <c r="Q1649">
        <v>46</v>
      </c>
      <c r="R1649" t="b">
        <v>1</v>
      </c>
      <c r="S1649" t="s">
        <v>8292</v>
      </c>
      <c r="T1649" s="7">
        <f>F1649/Q1649</f>
        <v>113.82608695652173</v>
      </c>
      <c r="U1649" t="s">
        <v>8323</v>
      </c>
      <c r="V1649" t="s">
        <v>8344</v>
      </c>
    </row>
    <row r="1650" spans="1:22" ht="43.2">
      <c r="A1650" s="5">
        <f t="shared" si="100"/>
        <v>1.2526086956521738</v>
      </c>
      <c r="B1650">
        <v>1648</v>
      </c>
      <c r="C1650" s="3" t="s">
        <v>1649</v>
      </c>
      <c r="D1650" s="3" t="s">
        <v>5758</v>
      </c>
      <c r="E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 s="22">
        <f t="shared" si="101"/>
        <v>41069.201122685183</v>
      </c>
      <c r="L1650">
        <v>1298048082</v>
      </c>
      <c r="M1650" s="22">
        <f t="shared" si="102"/>
        <v>41039.201122685183</v>
      </c>
      <c r="N1650" s="22" t="s">
        <v>9457</v>
      </c>
      <c r="O1650" s="24">
        <f t="shared" si="103"/>
        <v>2012</v>
      </c>
      <c r="P1650" t="b">
        <v>0</v>
      </c>
      <c r="Q1650">
        <v>90</v>
      </c>
      <c r="R1650" t="b">
        <v>1</v>
      </c>
      <c r="S1650" t="s">
        <v>8292</v>
      </c>
      <c r="T1650" s="7">
        <f>F1650/Q1650</f>
        <v>32.011111111111113</v>
      </c>
      <c r="U1650" t="s">
        <v>8323</v>
      </c>
      <c r="V1650" t="s">
        <v>8344</v>
      </c>
    </row>
    <row r="1651" spans="1:22" ht="43.2">
      <c r="A1651" s="5">
        <f t="shared" si="100"/>
        <v>1.0058763157894737</v>
      </c>
      <c r="B1651">
        <v>1649</v>
      </c>
      <c r="C1651" s="3" t="s">
        <v>1650</v>
      </c>
      <c r="D1651" s="3" t="s">
        <v>5759</v>
      </c>
      <c r="E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 s="22">
        <f t="shared" si="101"/>
        <v>40622.454652777778</v>
      </c>
      <c r="L1651">
        <v>1396974355</v>
      </c>
      <c r="M1651" s="22">
        <f t="shared" si="102"/>
        <v>40592.496319444443</v>
      </c>
      <c r="N1651" s="22" t="s">
        <v>9458</v>
      </c>
      <c r="O1651" s="24">
        <f t="shared" si="103"/>
        <v>2011</v>
      </c>
      <c r="P1651" t="b">
        <v>0</v>
      </c>
      <c r="Q1651">
        <v>81</v>
      </c>
      <c r="R1651" t="b">
        <v>1</v>
      </c>
      <c r="S1651" t="s">
        <v>8292</v>
      </c>
      <c r="T1651" s="7">
        <f>F1651/Q1651</f>
        <v>47.189259259259259</v>
      </c>
      <c r="U1651" t="s">
        <v>8323</v>
      </c>
      <c r="V1651" t="s">
        <v>8344</v>
      </c>
    </row>
    <row r="1652" spans="1:22" ht="43.2">
      <c r="A1652" s="5">
        <f t="shared" si="100"/>
        <v>1.4155</v>
      </c>
      <c r="B1652">
        <v>1650</v>
      </c>
      <c r="C1652" s="3" t="s">
        <v>1651</v>
      </c>
      <c r="D1652" s="3" t="s">
        <v>5760</v>
      </c>
      <c r="E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 s="22">
        <f t="shared" si="101"/>
        <v>41782.476331018515</v>
      </c>
      <c r="L1652">
        <v>1378722437</v>
      </c>
      <c r="M1652" s="22">
        <f t="shared" si="102"/>
        <v>41737.476331018515</v>
      </c>
      <c r="N1652" s="22" t="s">
        <v>9459</v>
      </c>
      <c r="O1652" s="24">
        <f t="shared" si="103"/>
        <v>2014</v>
      </c>
      <c r="P1652" t="b">
        <v>0</v>
      </c>
      <c r="Q1652">
        <v>32</v>
      </c>
      <c r="R1652" t="b">
        <v>1</v>
      </c>
      <c r="S1652" t="s">
        <v>8292</v>
      </c>
      <c r="T1652" s="7">
        <f>F1652/Q1652</f>
        <v>88.46875</v>
      </c>
      <c r="U1652" t="s">
        <v>8323</v>
      </c>
      <c r="V1652" t="s">
        <v>8344</v>
      </c>
    </row>
    <row r="1653" spans="1:22" ht="43.2">
      <c r="A1653" s="5">
        <f t="shared" si="100"/>
        <v>1.0075000000000001</v>
      </c>
      <c r="B1653">
        <v>1651</v>
      </c>
      <c r="C1653" s="3" t="s">
        <v>1652</v>
      </c>
      <c r="D1653" s="3" t="s">
        <v>5761</v>
      </c>
      <c r="E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 s="22">
        <f t="shared" si="101"/>
        <v>41556.227280092593</v>
      </c>
      <c r="L1653">
        <v>1300916220</v>
      </c>
      <c r="M1653" s="22">
        <f t="shared" si="102"/>
        <v>41526.227280092593</v>
      </c>
      <c r="N1653" s="22" t="s">
        <v>8719</v>
      </c>
      <c r="O1653" s="24">
        <f t="shared" si="103"/>
        <v>2013</v>
      </c>
      <c r="P1653" t="b">
        <v>0</v>
      </c>
      <c r="Q1653">
        <v>20</v>
      </c>
      <c r="R1653" t="b">
        <v>1</v>
      </c>
      <c r="S1653" t="s">
        <v>8292</v>
      </c>
      <c r="T1653" s="7">
        <f>F1653/Q1653</f>
        <v>100.75</v>
      </c>
      <c r="U1653" t="s">
        <v>8323</v>
      </c>
      <c r="V1653" t="s">
        <v>8344</v>
      </c>
    </row>
    <row r="1654" spans="1:22" ht="43.2">
      <c r="A1654" s="5">
        <f t="shared" si="100"/>
        <v>1.0066666666666666</v>
      </c>
      <c r="B1654">
        <v>1652</v>
      </c>
      <c r="C1654" s="3" t="s">
        <v>1653</v>
      </c>
      <c r="D1654" s="3" t="s">
        <v>5762</v>
      </c>
      <c r="E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 s="22">
        <f t="shared" si="101"/>
        <v>40659.082638888889</v>
      </c>
      <c r="L1654">
        <v>1382701793</v>
      </c>
      <c r="M1654" s="22">
        <f t="shared" si="102"/>
        <v>40625.692361111105</v>
      </c>
      <c r="N1654" s="22" t="s">
        <v>9460</v>
      </c>
      <c r="O1654" s="24">
        <f t="shared" si="103"/>
        <v>2011</v>
      </c>
      <c r="P1654" t="b">
        <v>0</v>
      </c>
      <c r="Q1654">
        <v>70</v>
      </c>
      <c r="R1654" t="b">
        <v>1</v>
      </c>
      <c r="S1654" t="s">
        <v>8292</v>
      </c>
      <c r="T1654" s="7">
        <f>F1654/Q1654</f>
        <v>64.714285714285708</v>
      </c>
      <c r="U1654" t="s">
        <v>8323</v>
      </c>
      <c r="V1654" t="s">
        <v>8344</v>
      </c>
    </row>
    <row r="1655" spans="1:22" ht="43.2">
      <c r="A1655" s="5">
        <f t="shared" si="100"/>
        <v>1.7423040000000001</v>
      </c>
      <c r="B1655">
        <v>1653</v>
      </c>
      <c r="C1655" s="3" t="s">
        <v>1654</v>
      </c>
      <c r="D1655" s="3" t="s">
        <v>5763</v>
      </c>
      <c r="E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 s="22">
        <f t="shared" si="101"/>
        <v>41602.326307870368</v>
      </c>
      <c r="L1655">
        <v>1300996896</v>
      </c>
      <c r="M1655" s="22">
        <f t="shared" si="102"/>
        <v>41572.284641203703</v>
      </c>
      <c r="N1655" s="22" t="s">
        <v>9185</v>
      </c>
      <c r="O1655" s="24">
        <f t="shared" si="103"/>
        <v>2013</v>
      </c>
      <c r="P1655" t="b">
        <v>0</v>
      </c>
      <c r="Q1655">
        <v>168</v>
      </c>
      <c r="R1655" t="b">
        <v>1</v>
      </c>
      <c r="S1655" t="s">
        <v>8292</v>
      </c>
      <c r="T1655" s="7">
        <f>F1655/Q1655</f>
        <v>51.854285714285716</v>
      </c>
      <c r="U1655" t="s">
        <v>8323</v>
      </c>
      <c r="V1655" t="s">
        <v>8344</v>
      </c>
    </row>
    <row r="1656" spans="1:22" ht="43.2">
      <c r="A1656" s="5">
        <f t="shared" si="100"/>
        <v>1.199090909090909</v>
      </c>
      <c r="B1656">
        <v>1654</v>
      </c>
      <c r="C1656" s="3" t="s">
        <v>1655</v>
      </c>
      <c r="D1656" s="3" t="s">
        <v>5764</v>
      </c>
      <c r="E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 s="22">
        <f t="shared" si="101"/>
        <v>40657.626111111109</v>
      </c>
      <c r="L1656">
        <v>1332192160</v>
      </c>
      <c r="M1656" s="22">
        <f t="shared" si="102"/>
        <v>40626.626111111109</v>
      </c>
      <c r="N1656" s="22" t="s">
        <v>8641</v>
      </c>
      <c r="O1656" s="24">
        <f t="shared" si="103"/>
        <v>2011</v>
      </c>
      <c r="P1656" t="b">
        <v>0</v>
      </c>
      <c r="Q1656">
        <v>34</v>
      </c>
      <c r="R1656" t="b">
        <v>1</v>
      </c>
      <c r="S1656" t="s">
        <v>8292</v>
      </c>
      <c r="T1656" s="7">
        <f>F1656/Q1656</f>
        <v>38.794117647058826</v>
      </c>
      <c r="U1656" t="s">
        <v>8323</v>
      </c>
      <c r="V1656" t="s">
        <v>8344</v>
      </c>
    </row>
    <row r="1657" spans="1:22" ht="28.8">
      <c r="A1657" s="5">
        <f t="shared" si="100"/>
        <v>1.4286666666666668</v>
      </c>
      <c r="B1657">
        <v>1655</v>
      </c>
      <c r="C1657" s="3" t="s">
        <v>1656</v>
      </c>
      <c r="D1657" s="3" t="s">
        <v>5765</v>
      </c>
      <c r="E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 s="22">
        <f t="shared" si="101"/>
        <v>41017.682407407403</v>
      </c>
      <c r="L1657">
        <v>1331060420</v>
      </c>
      <c r="M1657" s="22">
        <f t="shared" si="102"/>
        <v>40987.682407407403</v>
      </c>
      <c r="N1657" s="22" t="s">
        <v>8472</v>
      </c>
      <c r="O1657" s="24">
        <f t="shared" si="103"/>
        <v>2012</v>
      </c>
      <c r="P1657" t="b">
        <v>0</v>
      </c>
      <c r="Q1657">
        <v>48</v>
      </c>
      <c r="R1657" t="b">
        <v>1</v>
      </c>
      <c r="S1657" t="s">
        <v>8292</v>
      </c>
      <c r="T1657" s="7">
        <f>F1657/Q1657</f>
        <v>44.645833333333336</v>
      </c>
      <c r="U1657" t="s">
        <v>8323</v>
      </c>
      <c r="V1657" t="s">
        <v>8344</v>
      </c>
    </row>
    <row r="1658" spans="1:22" ht="57.6">
      <c r="A1658" s="5">
        <f t="shared" si="100"/>
        <v>1.0033493333333334</v>
      </c>
      <c r="B1658">
        <v>1656</v>
      </c>
      <c r="C1658" s="3" t="s">
        <v>1657</v>
      </c>
      <c r="D1658" s="3" t="s">
        <v>5766</v>
      </c>
      <c r="E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 s="22">
        <f t="shared" si="101"/>
        <v>41004.541898148142</v>
      </c>
      <c r="L1658">
        <v>1352845052</v>
      </c>
      <c r="M1658" s="22">
        <f t="shared" si="102"/>
        <v>40974.583564814813</v>
      </c>
      <c r="N1658" s="22" t="s">
        <v>9461</v>
      </c>
      <c r="O1658" s="24">
        <f t="shared" si="103"/>
        <v>2012</v>
      </c>
      <c r="P1658" t="b">
        <v>0</v>
      </c>
      <c r="Q1658">
        <v>48</v>
      </c>
      <c r="R1658" t="b">
        <v>1</v>
      </c>
      <c r="S1658" t="s">
        <v>8292</v>
      </c>
      <c r="T1658" s="7">
        <f>F1658/Q1658</f>
        <v>156.77333333333334</v>
      </c>
      <c r="U1658" t="s">
        <v>8323</v>
      </c>
      <c r="V1658" t="s">
        <v>8344</v>
      </c>
    </row>
    <row r="1659" spans="1:22" ht="43.2">
      <c r="A1659" s="5">
        <f t="shared" si="100"/>
        <v>1.0493380000000001</v>
      </c>
      <c r="B1659">
        <v>1657</v>
      </c>
      <c r="C1659" s="3" t="s">
        <v>1658</v>
      </c>
      <c r="D1659" s="3" t="s">
        <v>5767</v>
      </c>
      <c r="E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 s="22">
        <f t="shared" si="101"/>
        <v>41256.720509259256</v>
      </c>
      <c r="L1659">
        <v>1335293168</v>
      </c>
      <c r="M1659" s="22">
        <f t="shared" si="102"/>
        <v>41226.720509259256</v>
      </c>
      <c r="N1659" s="22" t="s">
        <v>8972</v>
      </c>
      <c r="O1659" s="24">
        <f t="shared" si="103"/>
        <v>2012</v>
      </c>
      <c r="P1659" t="b">
        <v>0</v>
      </c>
      <c r="Q1659">
        <v>221</v>
      </c>
      <c r="R1659" t="b">
        <v>1</v>
      </c>
      <c r="S1659" t="s">
        <v>8292</v>
      </c>
      <c r="T1659" s="7">
        <f>F1659/Q1659</f>
        <v>118.70339366515837</v>
      </c>
      <c r="U1659" t="s">
        <v>8323</v>
      </c>
      <c r="V1659" t="s">
        <v>8344</v>
      </c>
    </row>
    <row r="1660" spans="1:22" ht="43.2">
      <c r="A1660" s="5">
        <f t="shared" si="100"/>
        <v>1.3223333333333334</v>
      </c>
      <c r="B1660">
        <v>1658</v>
      </c>
      <c r="C1660" s="3" t="s">
        <v>1659</v>
      </c>
      <c r="D1660" s="3" t="s">
        <v>5768</v>
      </c>
      <c r="E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 s="22">
        <f t="shared" si="101"/>
        <v>41053.573703703703</v>
      </c>
      <c r="L1660">
        <v>1352524767</v>
      </c>
      <c r="M1660" s="22">
        <f t="shared" si="102"/>
        <v>41023.573703703703</v>
      </c>
      <c r="N1660" s="22" t="s">
        <v>9462</v>
      </c>
      <c r="O1660" s="24">
        <f t="shared" si="103"/>
        <v>2012</v>
      </c>
      <c r="P1660" t="b">
        <v>0</v>
      </c>
      <c r="Q1660">
        <v>107</v>
      </c>
      <c r="R1660" t="b">
        <v>1</v>
      </c>
      <c r="S1660" t="s">
        <v>8292</v>
      </c>
      <c r="T1660" s="7">
        <f>F1660/Q1660</f>
        <v>74.149532710280369</v>
      </c>
      <c r="U1660" t="s">
        <v>8323</v>
      </c>
      <c r="V1660" t="s">
        <v>8344</v>
      </c>
    </row>
    <row r="1661" spans="1:22" ht="43.2">
      <c r="A1661" s="5">
        <f t="shared" si="100"/>
        <v>1.1279999999999999</v>
      </c>
      <c r="B1661">
        <v>1659</v>
      </c>
      <c r="C1661" s="3" t="s">
        <v>1660</v>
      </c>
      <c r="D1661" s="3" t="s">
        <v>5769</v>
      </c>
      <c r="E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 s="22">
        <f t="shared" si="101"/>
        <v>41261.388888888883</v>
      </c>
      <c r="L1661">
        <v>1384811721</v>
      </c>
      <c r="M1661" s="22">
        <f t="shared" si="102"/>
        <v>41223.013506944444</v>
      </c>
      <c r="N1661" s="22" t="s">
        <v>9463</v>
      </c>
      <c r="O1661" s="24">
        <f t="shared" si="103"/>
        <v>2012</v>
      </c>
      <c r="P1661" t="b">
        <v>0</v>
      </c>
      <c r="Q1661">
        <v>45</v>
      </c>
      <c r="R1661" t="b">
        <v>1</v>
      </c>
      <c r="S1661" t="s">
        <v>8292</v>
      </c>
      <c r="T1661" s="7">
        <f>F1661/Q1661</f>
        <v>12.533333333333333</v>
      </c>
      <c r="U1661" t="s">
        <v>8323</v>
      </c>
      <c r="V1661" t="s">
        <v>8344</v>
      </c>
    </row>
    <row r="1662" spans="1:22" ht="57.6">
      <c r="A1662" s="5">
        <f t="shared" si="100"/>
        <v>12.5375</v>
      </c>
      <c r="B1662">
        <v>1660</v>
      </c>
      <c r="C1662" s="3" t="s">
        <v>1661</v>
      </c>
      <c r="D1662" s="3" t="s">
        <v>5770</v>
      </c>
      <c r="E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 s="22">
        <f t="shared" si="101"/>
        <v>41625.291666666664</v>
      </c>
      <c r="L1662">
        <v>1459355950</v>
      </c>
      <c r="M1662" s="22">
        <f t="shared" si="102"/>
        <v>41596.705104166664</v>
      </c>
      <c r="N1662" s="22" t="s">
        <v>9464</v>
      </c>
      <c r="O1662" s="24">
        <f t="shared" si="103"/>
        <v>2013</v>
      </c>
      <c r="P1662" t="b">
        <v>0</v>
      </c>
      <c r="Q1662">
        <v>36</v>
      </c>
      <c r="R1662" t="b">
        <v>1</v>
      </c>
      <c r="S1662" t="s">
        <v>8292</v>
      </c>
      <c r="T1662" s="7">
        <f>F1662/Q1662</f>
        <v>27.861111111111111</v>
      </c>
      <c r="U1662" t="s">
        <v>8323</v>
      </c>
      <c r="V1662" t="s">
        <v>8344</v>
      </c>
    </row>
    <row r="1663" spans="1:22" ht="57.6">
      <c r="A1663" s="5">
        <f t="shared" si="100"/>
        <v>1.0250632911392406</v>
      </c>
      <c r="B1663">
        <v>1661</v>
      </c>
      <c r="C1663" s="3" t="s">
        <v>1662</v>
      </c>
      <c r="D1663" s="3" t="s">
        <v>5771</v>
      </c>
      <c r="E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 s="22">
        <f t="shared" si="101"/>
        <v>42490.707638888889</v>
      </c>
      <c r="L1663">
        <v>1449359831</v>
      </c>
      <c r="M1663" s="22">
        <f t="shared" si="102"/>
        <v>42459.485532407409</v>
      </c>
      <c r="N1663" s="22" t="s">
        <v>8677</v>
      </c>
      <c r="O1663" s="24">
        <f t="shared" si="103"/>
        <v>2016</v>
      </c>
      <c r="P1663" t="b">
        <v>0</v>
      </c>
      <c r="Q1663">
        <v>101</v>
      </c>
      <c r="R1663" t="b">
        <v>1</v>
      </c>
      <c r="S1663" t="s">
        <v>8292</v>
      </c>
      <c r="T1663" s="7">
        <f>F1663/Q1663</f>
        <v>80.178217821782184</v>
      </c>
      <c r="U1663" t="s">
        <v>8323</v>
      </c>
      <c r="V1663" t="s">
        <v>8344</v>
      </c>
    </row>
    <row r="1664" spans="1:22" ht="43.2">
      <c r="A1664" s="5">
        <f t="shared" si="100"/>
        <v>1.026375</v>
      </c>
      <c r="B1664">
        <v>1662</v>
      </c>
      <c r="C1664" s="3" t="s">
        <v>1663</v>
      </c>
      <c r="D1664" s="3" t="s">
        <v>5772</v>
      </c>
      <c r="E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 s="22">
        <f t="shared" si="101"/>
        <v>42386.666666666664</v>
      </c>
      <c r="L1664">
        <v>1320122736</v>
      </c>
      <c r="M1664" s="22">
        <f t="shared" si="102"/>
        <v>42343.789710648147</v>
      </c>
      <c r="N1664" s="22" t="s">
        <v>9465</v>
      </c>
      <c r="O1664" s="24">
        <f t="shared" si="103"/>
        <v>2015</v>
      </c>
      <c r="P1664" t="b">
        <v>0</v>
      </c>
      <c r="Q1664">
        <v>62</v>
      </c>
      <c r="R1664" t="b">
        <v>1</v>
      </c>
      <c r="S1664" t="s">
        <v>8292</v>
      </c>
      <c r="T1664" s="7">
        <f>F1664/Q1664</f>
        <v>132.43548387096774</v>
      </c>
      <c r="U1664" t="s">
        <v>8323</v>
      </c>
      <c r="V1664" t="s">
        <v>8344</v>
      </c>
    </row>
    <row r="1665" spans="1:22" ht="43.2">
      <c r="A1665" s="5">
        <f t="shared" si="100"/>
        <v>1.08</v>
      </c>
      <c r="B1665">
        <v>1663</v>
      </c>
      <c r="C1665" s="3" t="s">
        <v>1664</v>
      </c>
      <c r="D1665" s="3" t="s">
        <v>5773</v>
      </c>
      <c r="E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 s="22">
        <f t="shared" si="101"/>
        <v>40908.031666666662</v>
      </c>
      <c r="L1665">
        <v>1420158707</v>
      </c>
      <c r="M1665" s="22">
        <f t="shared" si="102"/>
        <v>40847.99</v>
      </c>
      <c r="N1665" s="22" t="s">
        <v>9466</v>
      </c>
      <c r="O1665" s="24">
        <f t="shared" si="103"/>
        <v>2011</v>
      </c>
      <c r="P1665" t="b">
        <v>0</v>
      </c>
      <c r="Q1665">
        <v>32</v>
      </c>
      <c r="R1665" t="b">
        <v>1</v>
      </c>
      <c r="S1665" t="s">
        <v>8292</v>
      </c>
      <c r="T1665" s="7">
        <f>F1665/Q1665</f>
        <v>33.75</v>
      </c>
      <c r="U1665" t="s">
        <v>8323</v>
      </c>
      <c r="V1665" t="s">
        <v>8344</v>
      </c>
    </row>
    <row r="1666" spans="1:22" ht="43.2">
      <c r="A1666" s="5">
        <f t="shared" si="100"/>
        <v>1.2240879999999998</v>
      </c>
      <c r="B1666">
        <v>1664</v>
      </c>
      <c r="C1666" s="3" t="s">
        <v>1665</v>
      </c>
      <c r="D1666" s="3" t="s">
        <v>5774</v>
      </c>
      <c r="E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 s="22">
        <f t="shared" si="101"/>
        <v>42035.813738425924</v>
      </c>
      <c r="L1666">
        <v>1328033818</v>
      </c>
      <c r="M1666" s="22">
        <f t="shared" si="102"/>
        <v>42005.813738425924</v>
      </c>
      <c r="N1666" s="22" t="s">
        <v>9425</v>
      </c>
      <c r="O1666" s="24">
        <f t="shared" si="103"/>
        <v>2015</v>
      </c>
      <c r="P1666" t="b">
        <v>0</v>
      </c>
      <c r="Q1666">
        <v>89</v>
      </c>
      <c r="R1666" t="b">
        <v>1</v>
      </c>
      <c r="S1666" t="s">
        <v>8292</v>
      </c>
      <c r="T1666" s="7">
        <f>F1666/Q1666</f>
        <v>34.384494382022467</v>
      </c>
      <c r="U1666" t="s">
        <v>8323</v>
      </c>
      <c r="V1666" t="s">
        <v>8344</v>
      </c>
    </row>
    <row r="1667" spans="1:22" ht="43.2">
      <c r="A1667" s="5">
        <f t="shared" ref="A1667:A1730" si="104">F1667/E1667</f>
        <v>1.1945714285714286</v>
      </c>
      <c r="B1667">
        <v>1665</v>
      </c>
      <c r="C1667" s="3" t="s">
        <v>1666</v>
      </c>
      <c r="D1667" s="3" t="s">
        <v>5775</v>
      </c>
      <c r="E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 s="22">
        <f t="shared" ref="K1667:K1730" si="105">(J1666/86400)+25569+(-5/24)</f>
        <v>40983.957638888889</v>
      </c>
      <c r="L1667">
        <v>1295624113</v>
      </c>
      <c r="M1667" s="22">
        <f t="shared" ref="M1667:M1730" si="106">(L1666/86400)+25569+(-5/24)</f>
        <v>40939.553449074076</v>
      </c>
      <c r="N1667" s="22" t="s">
        <v>9264</v>
      </c>
      <c r="O1667" s="24">
        <f t="shared" si="103"/>
        <v>2012</v>
      </c>
      <c r="P1667" t="b">
        <v>0</v>
      </c>
      <c r="Q1667">
        <v>93</v>
      </c>
      <c r="R1667" t="b">
        <v>1</v>
      </c>
      <c r="S1667" t="s">
        <v>8292</v>
      </c>
      <c r="T1667" s="7">
        <f>F1667/Q1667</f>
        <v>44.956989247311824</v>
      </c>
      <c r="U1667" t="s">
        <v>8323</v>
      </c>
      <c r="V1667" t="s">
        <v>8344</v>
      </c>
    </row>
    <row r="1668" spans="1:22" ht="43.2">
      <c r="A1668" s="5">
        <f t="shared" si="104"/>
        <v>1.6088</v>
      </c>
      <c r="B1668">
        <v>1666</v>
      </c>
      <c r="C1668" s="3" t="s">
        <v>1667</v>
      </c>
      <c r="D1668" s="3" t="s">
        <v>5776</v>
      </c>
      <c r="E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 s="22">
        <f t="shared" si="105"/>
        <v>40595.916666666664</v>
      </c>
      <c r="L1668">
        <v>1361858673</v>
      </c>
      <c r="M1668" s="22">
        <f t="shared" si="106"/>
        <v>40564.441122685181</v>
      </c>
      <c r="N1668" s="22" t="s">
        <v>9467</v>
      </c>
      <c r="O1668" s="24">
        <f t="shared" ref="O1668:O1731" si="107">YEAR(N1668)</f>
        <v>2011</v>
      </c>
      <c r="P1668" t="b">
        <v>0</v>
      </c>
      <c r="Q1668">
        <v>98</v>
      </c>
      <c r="R1668" t="b">
        <v>1</v>
      </c>
      <c r="S1668" t="s">
        <v>8292</v>
      </c>
      <c r="T1668" s="7">
        <f>F1668/Q1668</f>
        <v>41.04081632653061</v>
      </c>
      <c r="U1668" t="s">
        <v>8323</v>
      </c>
      <c r="V1668" t="s">
        <v>8344</v>
      </c>
    </row>
    <row r="1669" spans="1:22" ht="43.2">
      <c r="A1669" s="5">
        <f t="shared" si="104"/>
        <v>1.2685294117647059</v>
      </c>
      <c r="B1669">
        <v>1667</v>
      </c>
      <c r="C1669" s="3" t="s">
        <v>1668</v>
      </c>
      <c r="D1669" s="3" t="s">
        <v>5777</v>
      </c>
      <c r="E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 s="22">
        <f t="shared" si="105"/>
        <v>41361.003159722219</v>
      </c>
      <c r="L1669">
        <v>1392169298</v>
      </c>
      <c r="M1669" s="22">
        <f t="shared" si="106"/>
        <v>41331.04482638889</v>
      </c>
      <c r="N1669" s="22" t="s">
        <v>8761</v>
      </c>
      <c r="O1669" s="24">
        <f t="shared" si="107"/>
        <v>2013</v>
      </c>
      <c r="P1669" t="b">
        <v>0</v>
      </c>
      <c r="Q1669">
        <v>82</v>
      </c>
      <c r="R1669" t="b">
        <v>1</v>
      </c>
      <c r="S1669" t="s">
        <v>8292</v>
      </c>
      <c r="T1669" s="7">
        <f>F1669/Q1669</f>
        <v>52.597560975609753</v>
      </c>
      <c r="U1669" t="s">
        <v>8323</v>
      </c>
      <c r="V1669" t="s">
        <v>8344</v>
      </c>
    </row>
    <row r="1670" spans="1:22" ht="43.2">
      <c r="A1670" s="5">
        <f t="shared" si="104"/>
        <v>1.026375</v>
      </c>
      <c r="B1670">
        <v>1668</v>
      </c>
      <c r="C1670" s="3" t="s">
        <v>1669</v>
      </c>
      <c r="D1670" s="3" t="s">
        <v>5778</v>
      </c>
      <c r="E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 s="22">
        <f t="shared" si="105"/>
        <v>41709.082638888889</v>
      </c>
      <c r="L1670">
        <v>1319859339</v>
      </c>
      <c r="M1670" s="22">
        <f t="shared" si="106"/>
        <v>41681.862245370365</v>
      </c>
      <c r="N1670" s="22" t="s">
        <v>9293</v>
      </c>
      <c r="O1670" s="24">
        <f t="shared" si="107"/>
        <v>2014</v>
      </c>
      <c r="P1670" t="b">
        <v>0</v>
      </c>
      <c r="Q1670">
        <v>116</v>
      </c>
      <c r="R1670" t="b">
        <v>1</v>
      </c>
      <c r="S1670" t="s">
        <v>8292</v>
      </c>
      <c r="T1670" s="7">
        <f>F1670/Q1670</f>
        <v>70.784482758620683</v>
      </c>
      <c r="U1670" t="s">
        <v>8323</v>
      </c>
      <c r="V1670" t="s">
        <v>8344</v>
      </c>
    </row>
    <row r="1671" spans="1:22" ht="57.6">
      <c r="A1671" s="5">
        <f t="shared" si="104"/>
        <v>1.3975</v>
      </c>
      <c r="B1671">
        <v>1669</v>
      </c>
      <c r="C1671" s="3" t="s">
        <v>1670</v>
      </c>
      <c r="D1671" s="3" t="s">
        <v>5779</v>
      </c>
      <c r="E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 s="22">
        <f t="shared" si="105"/>
        <v>40874.983090277776</v>
      </c>
      <c r="L1671">
        <v>1459545276</v>
      </c>
      <c r="M1671" s="22">
        <f t="shared" si="106"/>
        <v>40844.941423611112</v>
      </c>
      <c r="N1671" s="22" t="s">
        <v>8442</v>
      </c>
      <c r="O1671" s="24">
        <f t="shared" si="107"/>
        <v>2011</v>
      </c>
      <c r="P1671" t="b">
        <v>0</v>
      </c>
      <c r="Q1671">
        <v>52</v>
      </c>
      <c r="R1671" t="b">
        <v>1</v>
      </c>
      <c r="S1671" t="s">
        <v>8292</v>
      </c>
      <c r="T1671" s="7">
        <f>F1671/Q1671</f>
        <v>53.75</v>
      </c>
      <c r="U1671" t="s">
        <v>8323</v>
      </c>
      <c r="V1671" t="s">
        <v>8344</v>
      </c>
    </row>
    <row r="1672" spans="1:22" ht="57.6">
      <c r="A1672" s="5">
        <f t="shared" si="104"/>
        <v>1.026</v>
      </c>
      <c r="B1672">
        <v>1670</v>
      </c>
      <c r="C1672" s="3" t="s">
        <v>1671</v>
      </c>
      <c r="D1672" s="3" t="s">
        <v>5780</v>
      </c>
      <c r="E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 s="22">
        <f t="shared" si="105"/>
        <v>42521.676805555551</v>
      </c>
      <c r="L1672">
        <v>1273961999</v>
      </c>
      <c r="M1672" s="22">
        <f t="shared" si="106"/>
        <v>42461.676805555551</v>
      </c>
      <c r="N1672" s="22" t="s">
        <v>8400</v>
      </c>
      <c r="O1672" s="24">
        <f t="shared" si="107"/>
        <v>2016</v>
      </c>
      <c r="P1672" t="b">
        <v>0</v>
      </c>
      <c r="Q1672">
        <v>23</v>
      </c>
      <c r="R1672" t="b">
        <v>1</v>
      </c>
      <c r="S1672" t="s">
        <v>8292</v>
      </c>
      <c r="T1672" s="7">
        <f>F1672/Q1672</f>
        <v>44.608695652173914</v>
      </c>
      <c r="U1672" t="s">
        <v>8323</v>
      </c>
      <c r="V1672" t="s">
        <v>8344</v>
      </c>
    </row>
    <row r="1673" spans="1:22" ht="28.8">
      <c r="A1673" s="5">
        <f t="shared" si="104"/>
        <v>1.0067349999999999</v>
      </c>
      <c r="B1673">
        <v>1671</v>
      </c>
      <c r="C1673" s="3" t="s">
        <v>1672</v>
      </c>
      <c r="D1673" s="3" t="s">
        <v>5781</v>
      </c>
      <c r="E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 s="22">
        <f t="shared" si="105"/>
        <v>40363.958333333328</v>
      </c>
      <c r="L1673">
        <v>1467464614</v>
      </c>
      <c r="M1673" s="22">
        <f t="shared" si="106"/>
        <v>40313.722210648142</v>
      </c>
      <c r="N1673" s="22" t="s">
        <v>9468</v>
      </c>
      <c r="O1673" s="24">
        <f t="shared" si="107"/>
        <v>2010</v>
      </c>
      <c r="P1673" t="b">
        <v>0</v>
      </c>
      <c r="Q1673">
        <v>77</v>
      </c>
      <c r="R1673" t="b">
        <v>1</v>
      </c>
      <c r="S1673" t="s">
        <v>8292</v>
      </c>
      <c r="T1673" s="7">
        <f>F1673/Q1673</f>
        <v>26.148961038961041</v>
      </c>
      <c r="U1673" t="s">
        <v>8323</v>
      </c>
      <c r="V1673" t="s">
        <v>8344</v>
      </c>
    </row>
    <row r="1674" spans="1:22" ht="43.2">
      <c r="A1674" s="5">
        <f t="shared" si="104"/>
        <v>1.1294117647058823</v>
      </c>
      <c r="B1674">
        <v>1672</v>
      </c>
      <c r="C1674" s="3" t="s">
        <v>1673</v>
      </c>
      <c r="D1674" s="3" t="s">
        <v>5782</v>
      </c>
      <c r="E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 s="22">
        <f t="shared" si="105"/>
        <v>42583.335810185185</v>
      </c>
      <c r="L1674">
        <v>1336232730</v>
      </c>
      <c r="M1674" s="22">
        <f t="shared" si="106"/>
        <v>42553.335810185185</v>
      </c>
      <c r="N1674" s="22" t="s">
        <v>9340</v>
      </c>
      <c r="O1674" s="24">
        <f t="shared" si="107"/>
        <v>2016</v>
      </c>
      <c r="P1674" t="b">
        <v>0</v>
      </c>
      <c r="Q1674">
        <v>49</v>
      </c>
      <c r="R1674" t="b">
        <v>1</v>
      </c>
      <c r="S1674" t="s">
        <v>8292</v>
      </c>
      <c r="T1674" s="7">
        <f>F1674/Q1674</f>
        <v>39.183673469387756</v>
      </c>
      <c r="U1674" t="s">
        <v>8323</v>
      </c>
      <c r="V1674" t="s">
        <v>8344</v>
      </c>
    </row>
    <row r="1675" spans="1:22" ht="43.2">
      <c r="A1675" s="5">
        <f t="shared" si="104"/>
        <v>1.2809523809523808</v>
      </c>
      <c r="B1675">
        <v>1673</v>
      </c>
      <c r="C1675" s="3" t="s">
        <v>1674</v>
      </c>
      <c r="D1675" s="3" t="s">
        <v>5783</v>
      </c>
      <c r="E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 s="22">
        <f t="shared" si="105"/>
        <v>41064.448263888888</v>
      </c>
      <c r="L1675">
        <v>1423083892</v>
      </c>
      <c r="M1675" s="22">
        <f t="shared" si="106"/>
        <v>41034.448263888888</v>
      </c>
      <c r="N1675" s="22" t="s">
        <v>9469</v>
      </c>
      <c r="O1675" s="24">
        <f t="shared" si="107"/>
        <v>2012</v>
      </c>
      <c r="P1675" t="b">
        <v>0</v>
      </c>
      <c r="Q1675">
        <v>59</v>
      </c>
      <c r="R1675" t="b">
        <v>1</v>
      </c>
      <c r="S1675" t="s">
        <v>8292</v>
      </c>
      <c r="T1675" s="7">
        <f>F1675/Q1675</f>
        <v>45.593220338983052</v>
      </c>
      <c r="U1675" t="s">
        <v>8323</v>
      </c>
      <c r="V1675" t="s">
        <v>8344</v>
      </c>
    </row>
    <row r="1676" spans="1:22" ht="43.2">
      <c r="A1676" s="5">
        <f t="shared" si="104"/>
        <v>2.0169999999999999</v>
      </c>
      <c r="B1676">
        <v>1674</v>
      </c>
      <c r="C1676" s="3" t="s">
        <v>1675</v>
      </c>
      <c r="D1676" s="3" t="s">
        <v>5784</v>
      </c>
      <c r="E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 s="22">
        <f t="shared" si="105"/>
        <v>42069.670046296298</v>
      </c>
      <c r="L1676">
        <v>1468852306</v>
      </c>
      <c r="M1676" s="22">
        <f t="shared" si="106"/>
        <v>42039.670046296298</v>
      </c>
      <c r="N1676" s="22" t="s">
        <v>9299</v>
      </c>
      <c r="O1676" s="24">
        <f t="shared" si="107"/>
        <v>2015</v>
      </c>
      <c r="P1676" t="b">
        <v>0</v>
      </c>
      <c r="Q1676">
        <v>113</v>
      </c>
      <c r="R1676" t="b">
        <v>1</v>
      </c>
      <c r="S1676" t="s">
        <v>8292</v>
      </c>
      <c r="T1676" s="7">
        <f>F1676/Q1676</f>
        <v>89.247787610619469</v>
      </c>
      <c r="U1676" t="s">
        <v>8323</v>
      </c>
      <c r="V1676" t="s">
        <v>8344</v>
      </c>
    </row>
    <row r="1677" spans="1:22" ht="28.8">
      <c r="A1677" s="5">
        <f t="shared" si="104"/>
        <v>1.37416</v>
      </c>
      <c r="B1677">
        <v>1675</v>
      </c>
      <c r="C1677" s="3" t="s">
        <v>1676</v>
      </c>
      <c r="D1677" s="3" t="s">
        <v>5785</v>
      </c>
      <c r="E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 s="22">
        <f t="shared" si="105"/>
        <v>42600.082638888889</v>
      </c>
      <c r="L1677">
        <v>1316194540</v>
      </c>
      <c r="M1677" s="22">
        <f t="shared" si="106"/>
        <v>42569.397060185183</v>
      </c>
      <c r="N1677" s="22" t="s">
        <v>9314</v>
      </c>
      <c r="O1677" s="24">
        <f t="shared" si="107"/>
        <v>2016</v>
      </c>
      <c r="P1677" t="b">
        <v>0</v>
      </c>
      <c r="Q1677">
        <v>34</v>
      </c>
      <c r="R1677" t="b">
        <v>1</v>
      </c>
      <c r="S1677" t="s">
        <v>8292</v>
      </c>
      <c r="T1677" s="7">
        <f>F1677/Q1677</f>
        <v>40.416470588235299</v>
      </c>
      <c r="U1677" t="s">
        <v>8323</v>
      </c>
      <c r="V1677" t="s">
        <v>8344</v>
      </c>
    </row>
    <row r="1678" spans="1:22" ht="28.8">
      <c r="A1678" s="5">
        <f t="shared" si="104"/>
        <v>1.1533333333333333</v>
      </c>
      <c r="B1678">
        <v>1676</v>
      </c>
      <c r="C1678" s="3" t="s">
        <v>1677</v>
      </c>
      <c r="D1678" s="3" t="s">
        <v>5786</v>
      </c>
      <c r="E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 s="22">
        <f t="shared" si="105"/>
        <v>40832.710416666661</v>
      </c>
      <c r="L1678">
        <v>1330968347</v>
      </c>
      <c r="M1678" s="22">
        <f t="shared" si="106"/>
        <v>40802.524768518517</v>
      </c>
      <c r="N1678" s="22" t="s">
        <v>9188</v>
      </c>
      <c r="O1678" s="24">
        <f t="shared" si="107"/>
        <v>2011</v>
      </c>
      <c r="P1678" t="b">
        <v>0</v>
      </c>
      <c r="Q1678">
        <v>42</v>
      </c>
      <c r="R1678" t="b">
        <v>1</v>
      </c>
      <c r="S1678" t="s">
        <v>8292</v>
      </c>
      <c r="T1678" s="7">
        <f>F1678/Q1678</f>
        <v>82.38095238095238</v>
      </c>
      <c r="U1678" t="s">
        <v>8323</v>
      </c>
      <c r="V1678" t="s">
        <v>8344</v>
      </c>
    </row>
    <row r="1679" spans="1:22" ht="43.2">
      <c r="A1679" s="5">
        <f t="shared" si="104"/>
        <v>1.1166666666666667</v>
      </c>
      <c r="B1679">
        <v>1677</v>
      </c>
      <c r="C1679" s="3" t="s">
        <v>1678</v>
      </c>
      <c r="D1679" s="3" t="s">
        <v>5787</v>
      </c>
      <c r="E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 s="22">
        <f t="shared" si="105"/>
        <v>41019.957638888889</v>
      </c>
      <c r="L1679">
        <v>1455615976</v>
      </c>
      <c r="M1679" s="22">
        <f t="shared" si="106"/>
        <v>40973.517905092587</v>
      </c>
      <c r="N1679" s="22" t="s">
        <v>9205</v>
      </c>
      <c r="O1679" s="24">
        <f t="shared" si="107"/>
        <v>2012</v>
      </c>
      <c r="P1679" t="b">
        <v>0</v>
      </c>
      <c r="Q1679">
        <v>42</v>
      </c>
      <c r="R1679" t="b">
        <v>1</v>
      </c>
      <c r="S1679" t="s">
        <v>8292</v>
      </c>
      <c r="T1679" s="7">
        <f>F1679/Q1679</f>
        <v>159.52380952380952</v>
      </c>
      <c r="U1679" t="s">
        <v>8323</v>
      </c>
      <c r="V1679" t="s">
        <v>8344</v>
      </c>
    </row>
    <row r="1680" spans="1:22" ht="43.2">
      <c r="A1680" s="5">
        <f t="shared" si="104"/>
        <v>1.1839999999999999</v>
      </c>
      <c r="B1680">
        <v>1678</v>
      </c>
      <c r="C1680" s="3" t="s">
        <v>1679</v>
      </c>
      <c r="D1680" s="3" t="s">
        <v>5788</v>
      </c>
      <c r="E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 s="22">
        <f t="shared" si="105"/>
        <v>42476.040972222218</v>
      </c>
      <c r="L1680">
        <v>1390509071</v>
      </c>
      <c r="M1680" s="22">
        <f t="shared" si="106"/>
        <v>42416.198796296296</v>
      </c>
      <c r="N1680" s="22" t="s">
        <v>8563</v>
      </c>
      <c r="O1680" s="24">
        <f t="shared" si="107"/>
        <v>2016</v>
      </c>
      <c r="P1680" t="b">
        <v>0</v>
      </c>
      <c r="Q1680">
        <v>49</v>
      </c>
      <c r="R1680" t="b">
        <v>1</v>
      </c>
      <c r="S1680" t="s">
        <v>8292</v>
      </c>
      <c r="T1680" s="7">
        <f>F1680/Q1680</f>
        <v>36.244897959183675</v>
      </c>
      <c r="U1680" t="s">
        <v>8323</v>
      </c>
      <c r="V1680" t="s">
        <v>8344</v>
      </c>
    </row>
    <row r="1681" spans="1:22" ht="57.6">
      <c r="A1681" s="5">
        <f t="shared" si="104"/>
        <v>1.75</v>
      </c>
      <c r="B1681">
        <v>1679</v>
      </c>
      <c r="C1681" s="3" t="s">
        <v>1680</v>
      </c>
      <c r="D1681" s="3" t="s">
        <v>5789</v>
      </c>
      <c r="E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 s="22">
        <f t="shared" si="105"/>
        <v>41676.646655092591</v>
      </c>
      <c r="L1681">
        <v>1309311545</v>
      </c>
      <c r="M1681" s="22">
        <f t="shared" si="106"/>
        <v>41662.646655092591</v>
      </c>
      <c r="N1681" s="22" t="s">
        <v>9470</v>
      </c>
      <c r="O1681" s="24">
        <f t="shared" si="107"/>
        <v>2014</v>
      </c>
      <c r="P1681" t="b">
        <v>0</v>
      </c>
      <c r="Q1681">
        <v>56</v>
      </c>
      <c r="R1681" t="b">
        <v>1</v>
      </c>
      <c r="S1681" t="s">
        <v>8292</v>
      </c>
      <c r="T1681" s="7">
        <f>F1681/Q1681</f>
        <v>62.5</v>
      </c>
      <c r="U1681" t="s">
        <v>8323</v>
      </c>
      <c r="V1681" t="s">
        <v>8344</v>
      </c>
    </row>
    <row r="1682" spans="1:22" ht="28.8">
      <c r="A1682" s="5">
        <f t="shared" si="104"/>
        <v>1.175</v>
      </c>
      <c r="B1682">
        <v>1680</v>
      </c>
      <c r="C1682" s="3" t="s">
        <v>1681</v>
      </c>
      <c r="D1682" s="3" t="s">
        <v>5790</v>
      </c>
      <c r="E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 s="22">
        <f t="shared" si="105"/>
        <v>40745.860474537032</v>
      </c>
      <c r="L1682">
        <v>1402596667</v>
      </c>
      <c r="M1682" s="22">
        <f t="shared" si="106"/>
        <v>40722.860474537032</v>
      </c>
      <c r="N1682" s="22" t="s">
        <v>8484</v>
      </c>
      <c r="O1682" s="24">
        <f t="shared" si="107"/>
        <v>2011</v>
      </c>
      <c r="P1682" t="b">
        <v>0</v>
      </c>
      <c r="Q1682">
        <v>25</v>
      </c>
      <c r="R1682" t="b">
        <v>1</v>
      </c>
      <c r="S1682" t="s">
        <v>8292</v>
      </c>
      <c r="T1682" s="7">
        <f>F1682/Q1682</f>
        <v>47</v>
      </c>
      <c r="U1682" t="s">
        <v>8323</v>
      </c>
      <c r="V1682" t="s">
        <v>8344</v>
      </c>
    </row>
    <row r="1683" spans="1:22" ht="43.2" hidden="1">
      <c r="A1683" s="5">
        <f t="shared" si="104"/>
        <v>1.0142212307692309</v>
      </c>
      <c r="B1683">
        <v>1681</v>
      </c>
      <c r="C1683" s="3" t="s">
        <v>1682</v>
      </c>
      <c r="D1683" s="3" t="s">
        <v>5791</v>
      </c>
      <c r="E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 s="22">
        <f t="shared" si="105"/>
        <v>41832.549386574072</v>
      </c>
      <c r="L1683">
        <v>1486522484</v>
      </c>
      <c r="M1683" s="22">
        <f t="shared" si="106"/>
        <v>41802.549386574072</v>
      </c>
      <c r="N1683" s="22" t="s">
        <v>8411</v>
      </c>
      <c r="O1683" s="24">
        <f t="shared" si="107"/>
        <v>2014</v>
      </c>
      <c r="P1683" t="b">
        <v>0</v>
      </c>
      <c r="Q1683">
        <v>884</v>
      </c>
      <c r="R1683" t="b">
        <v>0</v>
      </c>
      <c r="S1683" t="s">
        <v>8293</v>
      </c>
      <c r="T1683" s="7">
        <f>F1683/Q1683</f>
        <v>74.575090497737563</v>
      </c>
      <c r="U1683" t="s">
        <v>8323</v>
      </c>
      <c r="V1683" t="s">
        <v>8345</v>
      </c>
    </row>
    <row r="1684" spans="1:22" ht="43.2" hidden="1">
      <c r="A1684" s="5">
        <f t="shared" si="104"/>
        <v>0</v>
      </c>
      <c r="B1684">
        <v>1682</v>
      </c>
      <c r="C1684" s="3" t="s">
        <v>1683</v>
      </c>
      <c r="D1684" s="3" t="s">
        <v>5792</v>
      </c>
      <c r="E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 s="22">
        <f t="shared" si="105"/>
        <v>42822.874999999993</v>
      </c>
      <c r="L1684">
        <v>1486962460</v>
      </c>
      <c r="M1684" s="22">
        <f t="shared" si="106"/>
        <v>42773.91300925926</v>
      </c>
      <c r="N1684" s="22" t="s">
        <v>9471</v>
      </c>
      <c r="O1684" s="24">
        <f t="shared" si="107"/>
        <v>2017</v>
      </c>
      <c r="P1684" t="b">
        <v>0</v>
      </c>
      <c r="Q1684">
        <v>0</v>
      </c>
      <c r="R1684" t="b">
        <v>0</v>
      </c>
      <c r="S1684" t="s">
        <v>8293</v>
      </c>
      <c r="T1684" s="7" t="e">
        <f>F1684/Q1684</f>
        <v>#DIV/0!</v>
      </c>
      <c r="U1684" t="s">
        <v>8323</v>
      </c>
      <c r="V1684" t="s">
        <v>8345</v>
      </c>
    </row>
    <row r="1685" spans="1:22" ht="43.2" hidden="1">
      <c r="A1685" s="5">
        <f t="shared" si="104"/>
        <v>0.21714285714285714</v>
      </c>
      <c r="B1685">
        <v>1683</v>
      </c>
      <c r="C1685" s="3" t="s">
        <v>1684</v>
      </c>
      <c r="D1685" s="3" t="s">
        <v>5793</v>
      </c>
      <c r="E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 s="22">
        <f t="shared" si="105"/>
        <v>42838.963657407403</v>
      </c>
      <c r="L1685">
        <v>1489517138</v>
      </c>
      <c r="M1685" s="22">
        <f t="shared" si="106"/>
        <v>42779.005324074074</v>
      </c>
      <c r="N1685" s="22" t="s">
        <v>9472</v>
      </c>
      <c r="O1685" s="24">
        <f t="shared" si="107"/>
        <v>2017</v>
      </c>
      <c r="P1685" t="b">
        <v>0</v>
      </c>
      <c r="Q1685">
        <v>10</v>
      </c>
      <c r="R1685" t="b">
        <v>0</v>
      </c>
      <c r="S1685" t="s">
        <v>8293</v>
      </c>
      <c r="T1685" s="7">
        <f>F1685/Q1685</f>
        <v>76</v>
      </c>
      <c r="U1685" t="s">
        <v>8323</v>
      </c>
      <c r="V1685" t="s">
        <v>8345</v>
      </c>
    </row>
    <row r="1686" spans="1:22" ht="28.8" hidden="1">
      <c r="A1686" s="5">
        <f t="shared" si="104"/>
        <v>1.0912500000000001</v>
      </c>
      <c r="B1686">
        <v>1684</v>
      </c>
      <c r="C1686" s="3" t="s">
        <v>1685</v>
      </c>
      <c r="D1686" s="3" t="s">
        <v>5794</v>
      </c>
      <c r="E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 s="22">
        <f t="shared" si="105"/>
        <v>42832.57335648148</v>
      </c>
      <c r="L1686">
        <v>1487360041</v>
      </c>
      <c r="M1686" s="22">
        <f t="shared" si="106"/>
        <v>42808.57335648148</v>
      </c>
      <c r="N1686" s="22" t="s">
        <v>9473</v>
      </c>
      <c r="O1686" s="24">
        <f t="shared" si="107"/>
        <v>2017</v>
      </c>
      <c r="P1686" t="b">
        <v>0</v>
      </c>
      <c r="Q1686">
        <v>101</v>
      </c>
      <c r="R1686" t="b">
        <v>0</v>
      </c>
      <c r="S1686" t="s">
        <v>8293</v>
      </c>
      <c r="T1686" s="7">
        <f>F1686/Q1686</f>
        <v>86.43564356435644</v>
      </c>
      <c r="U1686" t="s">
        <v>8323</v>
      </c>
      <c r="V1686" t="s">
        <v>8345</v>
      </c>
    </row>
    <row r="1687" spans="1:22" ht="43.2" hidden="1">
      <c r="A1687" s="5">
        <f t="shared" si="104"/>
        <v>1.0285714285714285</v>
      </c>
      <c r="B1687">
        <v>1685</v>
      </c>
      <c r="C1687" s="3" t="s">
        <v>1686</v>
      </c>
      <c r="D1687" s="3" t="s">
        <v>5795</v>
      </c>
      <c r="E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 s="22">
        <f t="shared" si="105"/>
        <v>42811.565289351849</v>
      </c>
      <c r="L1687">
        <v>1487743223</v>
      </c>
      <c r="M1687" s="22">
        <f t="shared" si="106"/>
        <v>42783.606956018521</v>
      </c>
      <c r="N1687" s="22" t="s">
        <v>9474</v>
      </c>
      <c r="O1687" s="24">
        <f t="shared" si="107"/>
        <v>2017</v>
      </c>
      <c r="P1687" t="b">
        <v>0</v>
      </c>
      <c r="Q1687">
        <v>15</v>
      </c>
      <c r="R1687" t="b">
        <v>0</v>
      </c>
      <c r="S1687" t="s">
        <v>8293</v>
      </c>
      <c r="T1687" s="7">
        <f>F1687/Q1687</f>
        <v>24</v>
      </c>
      <c r="U1687" t="s">
        <v>8323</v>
      </c>
      <c r="V1687" t="s">
        <v>8345</v>
      </c>
    </row>
    <row r="1688" spans="1:22" ht="43.2" hidden="1">
      <c r="A1688" s="5">
        <f t="shared" si="104"/>
        <v>3.5999999999999999E-3</v>
      </c>
      <c r="B1688">
        <v>1686</v>
      </c>
      <c r="C1688" s="3" t="s">
        <v>1687</v>
      </c>
      <c r="D1688" s="3" t="s">
        <v>5796</v>
      </c>
      <c r="E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 s="22">
        <f t="shared" si="105"/>
        <v>42818.0002662037</v>
      </c>
      <c r="L1688">
        <v>1488140119</v>
      </c>
      <c r="M1688" s="22">
        <f t="shared" si="106"/>
        <v>42788.041932870365</v>
      </c>
      <c r="N1688" s="22" t="s">
        <v>9475</v>
      </c>
      <c r="O1688" s="24">
        <f t="shared" si="107"/>
        <v>2017</v>
      </c>
      <c r="P1688" t="b">
        <v>0</v>
      </c>
      <c r="Q1688">
        <v>1</v>
      </c>
      <c r="R1688" t="b">
        <v>0</v>
      </c>
      <c r="S1688" t="s">
        <v>8293</v>
      </c>
      <c r="T1688" s="7">
        <f>F1688/Q1688</f>
        <v>18</v>
      </c>
      <c r="U1688" t="s">
        <v>8323</v>
      </c>
      <c r="V1688" t="s">
        <v>8345</v>
      </c>
    </row>
    <row r="1689" spans="1:22" ht="43.2" hidden="1">
      <c r="A1689" s="5">
        <f t="shared" si="104"/>
        <v>0.3125</v>
      </c>
      <c r="B1689">
        <v>1687</v>
      </c>
      <c r="C1689" s="3" t="s">
        <v>1688</v>
      </c>
      <c r="D1689" s="3" t="s">
        <v>5797</v>
      </c>
      <c r="E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 s="22">
        <f t="shared" si="105"/>
        <v>42852.593969907401</v>
      </c>
      <c r="L1689">
        <v>1488935245</v>
      </c>
      <c r="M1689" s="22">
        <f t="shared" si="106"/>
        <v>42792.635636574072</v>
      </c>
      <c r="N1689" s="22" t="s">
        <v>9476</v>
      </c>
      <c r="O1689" s="24">
        <f t="shared" si="107"/>
        <v>2017</v>
      </c>
      <c r="P1689" t="b">
        <v>0</v>
      </c>
      <c r="Q1689">
        <v>39</v>
      </c>
      <c r="R1689" t="b">
        <v>0</v>
      </c>
      <c r="S1689" t="s">
        <v>8293</v>
      </c>
      <c r="T1689" s="7">
        <f>F1689/Q1689</f>
        <v>80.128205128205124</v>
      </c>
      <c r="U1689" t="s">
        <v>8323</v>
      </c>
      <c r="V1689" t="s">
        <v>8345</v>
      </c>
    </row>
    <row r="1690" spans="1:22" ht="57.6" hidden="1">
      <c r="A1690" s="5">
        <f t="shared" si="104"/>
        <v>0.443</v>
      </c>
      <c r="B1690">
        <v>1688</v>
      </c>
      <c r="C1690" s="3" t="s">
        <v>1689</v>
      </c>
      <c r="D1690" s="3" t="s">
        <v>5798</v>
      </c>
      <c r="E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 s="22">
        <f t="shared" si="105"/>
        <v>42835.635416666664</v>
      </c>
      <c r="L1690">
        <v>1489150194</v>
      </c>
      <c r="M1690" s="22">
        <f t="shared" si="106"/>
        <v>42801.838483796295</v>
      </c>
      <c r="N1690" s="22" t="s">
        <v>9477</v>
      </c>
      <c r="O1690" s="24">
        <f t="shared" si="107"/>
        <v>2017</v>
      </c>
      <c r="P1690" t="b">
        <v>0</v>
      </c>
      <c r="Q1690">
        <v>7</v>
      </c>
      <c r="R1690" t="b">
        <v>0</v>
      </c>
      <c r="S1690" t="s">
        <v>8293</v>
      </c>
      <c r="T1690" s="7">
        <f>F1690/Q1690</f>
        <v>253.14285714285714</v>
      </c>
      <c r="U1690" t="s">
        <v>8323</v>
      </c>
      <c r="V1690" t="s">
        <v>8345</v>
      </c>
    </row>
    <row r="1691" spans="1:22" ht="28.8" hidden="1">
      <c r="A1691" s="5">
        <f t="shared" si="104"/>
        <v>1</v>
      </c>
      <c r="B1691">
        <v>1689</v>
      </c>
      <c r="C1691" s="3" t="s">
        <v>1690</v>
      </c>
      <c r="D1691" s="3" t="s">
        <v>5799</v>
      </c>
      <c r="E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 s="22">
        <f t="shared" si="105"/>
        <v>42834.28465277778</v>
      </c>
      <c r="L1691">
        <v>1487111830</v>
      </c>
      <c r="M1691" s="22">
        <f t="shared" si="106"/>
        <v>42804.326319444437</v>
      </c>
      <c r="N1691" s="22" t="s">
        <v>9478</v>
      </c>
      <c r="O1691" s="24">
        <f t="shared" si="107"/>
        <v>2017</v>
      </c>
      <c r="P1691" t="b">
        <v>0</v>
      </c>
      <c r="Q1691">
        <v>14</v>
      </c>
      <c r="R1691" t="b">
        <v>0</v>
      </c>
      <c r="S1691" t="s">
        <v>8293</v>
      </c>
      <c r="T1691" s="7">
        <f>F1691/Q1691</f>
        <v>171.42857142857142</v>
      </c>
      <c r="U1691" t="s">
        <v>8323</v>
      </c>
      <c r="V1691" t="s">
        <v>8345</v>
      </c>
    </row>
    <row r="1692" spans="1:22" ht="43.2" hidden="1">
      <c r="A1692" s="5">
        <f t="shared" si="104"/>
        <v>0.254</v>
      </c>
      <c r="B1692">
        <v>1690</v>
      </c>
      <c r="C1692" s="3" t="s">
        <v>1691</v>
      </c>
      <c r="D1692" s="3" t="s">
        <v>5800</v>
      </c>
      <c r="E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 s="22">
        <f t="shared" si="105"/>
        <v>42810.692476851851</v>
      </c>
      <c r="L1692">
        <v>1488882042</v>
      </c>
      <c r="M1692" s="22">
        <f t="shared" si="106"/>
        <v>42780.734143518515</v>
      </c>
      <c r="N1692" s="22" t="s">
        <v>9150</v>
      </c>
      <c r="O1692" s="24">
        <f t="shared" si="107"/>
        <v>2017</v>
      </c>
      <c r="P1692" t="b">
        <v>0</v>
      </c>
      <c r="Q1692">
        <v>11</v>
      </c>
      <c r="R1692" t="b">
        <v>0</v>
      </c>
      <c r="S1692" t="s">
        <v>8293</v>
      </c>
      <c r="T1692" s="7">
        <f>F1692/Q1692</f>
        <v>57.727272727272727</v>
      </c>
      <c r="U1692" t="s">
        <v>8323</v>
      </c>
      <c r="V1692" t="s">
        <v>8345</v>
      </c>
    </row>
    <row r="1693" spans="1:22" ht="43.2" hidden="1">
      <c r="A1693" s="5">
        <f t="shared" si="104"/>
        <v>0.33473333333333333</v>
      </c>
      <c r="B1693">
        <v>1691</v>
      </c>
      <c r="C1693" s="3" t="s">
        <v>1692</v>
      </c>
      <c r="D1693" s="3" t="s">
        <v>5801</v>
      </c>
      <c r="E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 s="22">
        <f t="shared" si="105"/>
        <v>42831.181041666663</v>
      </c>
      <c r="L1693">
        <v>1488387008</v>
      </c>
      <c r="M1693" s="22">
        <f t="shared" si="106"/>
        <v>42801.222708333335</v>
      </c>
      <c r="N1693" s="22" t="s">
        <v>9477</v>
      </c>
      <c r="O1693" s="24">
        <f t="shared" si="107"/>
        <v>2017</v>
      </c>
      <c r="P1693" t="b">
        <v>0</v>
      </c>
      <c r="Q1693">
        <v>38</v>
      </c>
      <c r="R1693" t="b">
        <v>0</v>
      </c>
      <c r="S1693" t="s">
        <v>8293</v>
      </c>
      <c r="T1693" s="7">
        <f>F1693/Q1693</f>
        <v>264.26315789473682</v>
      </c>
      <c r="U1693" t="s">
        <v>8323</v>
      </c>
      <c r="V1693" t="s">
        <v>8345</v>
      </c>
    </row>
    <row r="1694" spans="1:22" ht="43.2" hidden="1">
      <c r="A1694" s="5">
        <f t="shared" si="104"/>
        <v>0.47799999999999998</v>
      </c>
      <c r="B1694">
        <v>1692</v>
      </c>
      <c r="C1694" s="3" t="s">
        <v>1693</v>
      </c>
      <c r="D1694" s="3" t="s">
        <v>5802</v>
      </c>
      <c r="E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 s="22">
        <f t="shared" si="105"/>
        <v>42827.833333333336</v>
      </c>
      <c r="L1694">
        <v>1487734667</v>
      </c>
      <c r="M1694" s="22">
        <f t="shared" si="106"/>
        <v>42795.493148148147</v>
      </c>
      <c r="N1694" s="22" t="s">
        <v>9363</v>
      </c>
      <c r="O1694" s="24">
        <f t="shared" si="107"/>
        <v>2017</v>
      </c>
      <c r="P1694" t="b">
        <v>0</v>
      </c>
      <c r="Q1694">
        <v>15</v>
      </c>
      <c r="R1694" t="b">
        <v>0</v>
      </c>
      <c r="S1694" t="s">
        <v>8293</v>
      </c>
      <c r="T1694" s="7">
        <f>F1694/Q1694</f>
        <v>159.33333333333334</v>
      </c>
      <c r="U1694" t="s">
        <v>8323</v>
      </c>
      <c r="V1694" t="s">
        <v>8345</v>
      </c>
    </row>
    <row r="1695" spans="1:22" ht="43.2" hidden="1">
      <c r="A1695" s="5">
        <f t="shared" si="104"/>
        <v>9.3333333333333338E-2</v>
      </c>
      <c r="B1695">
        <v>1693</v>
      </c>
      <c r="C1695" s="3" t="s">
        <v>1694</v>
      </c>
      <c r="D1695" s="3" t="s">
        <v>5803</v>
      </c>
      <c r="E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 s="22">
        <f t="shared" si="105"/>
        <v>42820.790972222218</v>
      </c>
      <c r="L1695">
        <v>1489097112</v>
      </c>
      <c r="M1695" s="22">
        <f t="shared" si="106"/>
        <v>42787.94290509259</v>
      </c>
      <c r="N1695" s="22" t="s">
        <v>9479</v>
      </c>
      <c r="O1695" s="24">
        <f t="shared" si="107"/>
        <v>2017</v>
      </c>
      <c r="P1695" t="b">
        <v>0</v>
      </c>
      <c r="Q1695">
        <v>8</v>
      </c>
      <c r="R1695" t="b">
        <v>0</v>
      </c>
      <c r="S1695" t="s">
        <v>8293</v>
      </c>
      <c r="T1695" s="7">
        <f>F1695/Q1695</f>
        <v>35</v>
      </c>
      <c r="U1695" t="s">
        <v>8323</v>
      </c>
      <c r="V1695" t="s">
        <v>8345</v>
      </c>
    </row>
    <row r="1696" spans="1:22" ht="43.2" hidden="1">
      <c r="A1696" s="5">
        <f t="shared" si="104"/>
        <v>5.0000000000000001E-4</v>
      </c>
      <c r="B1696">
        <v>1694</v>
      </c>
      <c r="C1696" s="3" t="s">
        <v>1695</v>
      </c>
      <c r="D1696" s="3" t="s">
        <v>5804</v>
      </c>
      <c r="E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 s="22">
        <f t="shared" si="105"/>
        <v>42834.624999999993</v>
      </c>
      <c r="L1696">
        <v>1488038674</v>
      </c>
      <c r="M1696" s="22">
        <f t="shared" si="106"/>
        <v>42803.711944444447</v>
      </c>
      <c r="N1696" s="22" t="s">
        <v>9480</v>
      </c>
      <c r="O1696" s="24">
        <f t="shared" si="107"/>
        <v>2017</v>
      </c>
      <c r="P1696" t="b">
        <v>0</v>
      </c>
      <c r="Q1696">
        <v>1</v>
      </c>
      <c r="R1696" t="b">
        <v>0</v>
      </c>
      <c r="S1696" t="s">
        <v>8293</v>
      </c>
      <c r="T1696" s="7">
        <f>F1696/Q1696</f>
        <v>5</v>
      </c>
      <c r="U1696" t="s">
        <v>8323</v>
      </c>
      <c r="V1696" t="s">
        <v>8345</v>
      </c>
    </row>
    <row r="1697" spans="1:22" ht="57.6" hidden="1">
      <c r="A1697" s="5">
        <f t="shared" si="104"/>
        <v>0.11708333333333333</v>
      </c>
      <c r="B1697">
        <v>1695</v>
      </c>
      <c r="C1697" s="3" t="s">
        <v>1696</v>
      </c>
      <c r="D1697" s="3" t="s">
        <v>5805</v>
      </c>
      <c r="E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 s="22">
        <f t="shared" si="105"/>
        <v>42820.98333333333</v>
      </c>
      <c r="L1697">
        <v>1488847514</v>
      </c>
      <c r="M1697" s="22">
        <f t="shared" si="106"/>
        <v>42791.461504629631</v>
      </c>
      <c r="N1697" s="22" t="s">
        <v>9481</v>
      </c>
      <c r="O1697" s="24">
        <f t="shared" si="107"/>
        <v>2017</v>
      </c>
      <c r="P1697" t="b">
        <v>0</v>
      </c>
      <c r="Q1697">
        <v>23</v>
      </c>
      <c r="R1697" t="b">
        <v>0</v>
      </c>
      <c r="S1697" t="s">
        <v>8293</v>
      </c>
      <c r="T1697" s="7">
        <f>F1697/Q1697</f>
        <v>61.086956521739133</v>
      </c>
      <c r="U1697" t="s">
        <v>8323</v>
      </c>
      <c r="V1697" t="s">
        <v>8345</v>
      </c>
    </row>
    <row r="1698" spans="1:22" ht="43.2" hidden="1">
      <c r="A1698" s="5">
        <f t="shared" si="104"/>
        <v>0</v>
      </c>
      <c r="B1698">
        <v>1696</v>
      </c>
      <c r="C1698" s="3" t="s">
        <v>1697</v>
      </c>
      <c r="D1698" s="3" t="s">
        <v>5806</v>
      </c>
      <c r="E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 s="22">
        <f t="shared" si="105"/>
        <v>42834.833333333336</v>
      </c>
      <c r="L1698">
        <v>1488418811</v>
      </c>
      <c r="M1698" s="22">
        <f t="shared" si="106"/>
        <v>42800.823078703703</v>
      </c>
      <c r="N1698" s="22" t="s">
        <v>9482</v>
      </c>
      <c r="O1698" s="24">
        <f t="shared" si="107"/>
        <v>2017</v>
      </c>
      <c r="P1698" t="b">
        <v>0</v>
      </c>
      <c r="Q1698">
        <v>0</v>
      </c>
      <c r="R1698" t="b">
        <v>0</v>
      </c>
      <c r="S1698" t="s">
        <v>8293</v>
      </c>
      <c r="T1698" s="7" t="e">
        <f>F1698/Q1698</f>
        <v>#DIV/0!</v>
      </c>
      <c r="U1698" t="s">
        <v>8323</v>
      </c>
      <c r="V1698" t="s">
        <v>8345</v>
      </c>
    </row>
    <row r="1699" spans="1:22" ht="43.2" hidden="1">
      <c r="A1699" s="5">
        <f t="shared" si="104"/>
        <v>0.20208000000000001</v>
      </c>
      <c r="B1699">
        <v>1697</v>
      </c>
      <c r="C1699" s="3" t="s">
        <v>1698</v>
      </c>
      <c r="D1699" s="3" t="s">
        <v>5807</v>
      </c>
      <c r="E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 s="22">
        <f t="shared" si="105"/>
        <v>42825.819571759253</v>
      </c>
      <c r="L1699">
        <v>1489193248</v>
      </c>
      <c r="M1699" s="22">
        <f t="shared" si="106"/>
        <v>42795.861238425925</v>
      </c>
      <c r="N1699" s="22" t="s">
        <v>9363</v>
      </c>
      <c r="O1699" s="24">
        <f t="shared" si="107"/>
        <v>2017</v>
      </c>
      <c r="P1699" t="b">
        <v>0</v>
      </c>
      <c r="Q1699">
        <v>22</v>
      </c>
      <c r="R1699" t="b">
        <v>0</v>
      </c>
      <c r="S1699" t="s">
        <v>8293</v>
      </c>
      <c r="T1699" s="7">
        <f>F1699/Q1699</f>
        <v>114.81818181818181</v>
      </c>
      <c r="U1699" t="s">
        <v>8323</v>
      </c>
      <c r="V1699" t="s">
        <v>8345</v>
      </c>
    </row>
    <row r="1700" spans="1:22" ht="72" hidden="1">
      <c r="A1700" s="5">
        <f t="shared" si="104"/>
        <v>0</v>
      </c>
      <c r="B1700">
        <v>1698</v>
      </c>
      <c r="C1700" s="3" t="s">
        <v>1699</v>
      </c>
      <c r="D1700" s="3" t="s">
        <v>5808</v>
      </c>
      <c r="E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 s="22">
        <f t="shared" si="105"/>
        <v>42834.782962962963</v>
      </c>
      <c r="L1700">
        <v>1488430760</v>
      </c>
      <c r="M1700" s="22">
        <f t="shared" si="106"/>
        <v>42804.824629629627</v>
      </c>
      <c r="N1700" s="22" t="s">
        <v>9478</v>
      </c>
      <c r="O1700" s="24">
        <f t="shared" si="107"/>
        <v>2017</v>
      </c>
      <c r="P1700" t="b">
        <v>0</v>
      </c>
      <c r="Q1700">
        <v>0</v>
      </c>
      <c r="R1700" t="b">
        <v>0</v>
      </c>
      <c r="S1700" t="s">
        <v>8293</v>
      </c>
      <c r="T1700" s="7" t="e">
        <f>F1700/Q1700</f>
        <v>#DIV/0!</v>
      </c>
      <c r="U1700" t="s">
        <v>8323</v>
      </c>
      <c r="V1700" t="s">
        <v>8345</v>
      </c>
    </row>
    <row r="1701" spans="1:22" ht="43.2" hidden="1">
      <c r="A1701" s="5">
        <f t="shared" si="104"/>
        <v>4.2311459353574929E-2</v>
      </c>
      <c r="B1701">
        <v>1699</v>
      </c>
      <c r="C1701" s="3" t="s">
        <v>1700</v>
      </c>
      <c r="D1701" s="3" t="s">
        <v>5809</v>
      </c>
      <c r="E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 s="22">
        <f t="shared" si="105"/>
        <v>42819.939583333333</v>
      </c>
      <c r="L1701">
        <v>1489351445</v>
      </c>
      <c r="M1701" s="22">
        <f t="shared" si="106"/>
        <v>42795.999537037038</v>
      </c>
      <c r="N1701" s="22" t="s">
        <v>9363</v>
      </c>
      <c r="O1701" s="24">
        <f t="shared" si="107"/>
        <v>2017</v>
      </c>
      <c r="P1701" t="b">
        <v>0</v>
      </c>
      <c r="Q1701">
        <v>4</v>
      </c>
      <c r="R1701" t="b">
        <v>0</v>
      </c>
      <c r="S1701" t="s">
        <v>8293</v>
      </c>
      <c r="T1701" s="7">
        <f>F1701/Q1701</f>
        <v>54</v>
      </c>
      <c r="U1701" t="s">
        <v>8323</v>
      </c>
      <c r="V1701" t="s">
        <v>8345</v>
      </c>
    </row>
    <row r="1702" spans="1:22" ht="43.2" hidden="1">
      <c r="A1702" s="5">
        <f t="shared" si="104"/>
        <v>0.2606</v>
      </c>
      <c r="B1702">
        <v>1700</v>
      </c>
      <c r="C1702" s="3" t="s">
        <v>1701</v>
      </c>
      <c r="D1702" s="3" t="s">
        <v>5810</v>
      </c>
      <c r="E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 s="22">
        <f t="shared" si="105"/>
        <v>42836.655613425923</v>
      </c>
      <c r="L1702">
        <v>1488418990</v>
      </c>
      <c r="M1702" s="22">
        <f t="shared" si="106"/>
        <v>42806.655613425923</v>
      </c>
      <c r="N1702" s="22" t="s">
        <v>9483</v>
      </c>
      <c r="O1702" s="24">
        <f t="shared" si="107"/>
        <v>2017</v>
      </c>
      <c r="P1702" t="b">
        <v>0</v>
      </c>
      <c r="Q1702">
        <v>79</v>
      </c>
      <c r="R1702" t="b">
        <v>0</v>
      </c>
      <c r="S1702" t="s">
        <v>8293</v>
      </c>
      <c r="T1702" s="7">
        <f>F1702/Q1702</f>
        <v>65.974683544303801</v>
      </c>
      <c r="U1702" t="s">
        <v>8323</v>
      </c>
      <c r="V1702" t="s">
        <v>8345</v>
      </c>
    </row>
    <row r="1703" spans="1:22" ht="43.2">
      <c r="A1703" s="5">
        <f t="shared" si="104"/>
        <v>1.9801980198019802E-3</v>
      </c>
      <c r="B1703">
        <v>1701</v>
      </c>
      <c r="C1703" s="3" t="s">
        <v>1702</v>
      </c>
      <c r="D1703" s="3" t="s">
        <v>5811</v>
      </c>
      <c r="E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 s="22">
        <f t="shared" si="105"/>
        <v>42825.958333333336</v>
      </c>
      <c r="L1703">
        <v>1418745405</v>
      </c>
      <c r="M1703" s="22">
        <f t="shared" si="106"/>
        <v>42795.863310185181</v>
      </c>
      <c r="N1703" s="22" t="s">
        <v>9363</v>
      </c>
      <c r="O1703" s="24">
        <f t="shared" si="107"/>
        <v>2017</v>
      </c>
      <c r="P1703" t="b">
        <v>0</v>
      </c>
      <c r="Q1703">
        <v>2</v>
      </c>
      <c r="R1703" t="b">
        <v>0</v>
      </c>
      <c r="S1703" t="s">
        <v>8293</v>
      </c>
      <c r="T1703" s="7">
        <f>F1703/Q1703</f>
        <v>5</v>
      </c>
      <c r="U1703" t="s">
        <v>8323</v>
      </c>
      <c r="V1703" t="s">
        <v>8345</v>
      </c>
    </row>
    <row r="1704" spans="1:22" ht="28.8">
      <c r="A1704" s="5">
        <f t="shared" si="104"/>
        <v>6.0606060606060605E-5</v>
      </c>
      <c r="B1704">
        <v>1702</v>
      </c>
      <c r="C1704" s="3" t="s">
        <v>1703</v>
      </c>
      <c r="D1704" s="3" t="s">
        <v>5812</v>
      </c>
      <c r="E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 s="22">
        <f t="shared" si="105"/>
        <v>42019.456076388888</v>
      </c>
      <c r="L1704">
        <v>1425156750</v>
      </c>
      <c r="M1704" s="22">
        <f t="shared" si="106"/>
        <v>41989.456076388888</v>
      </c>
      <c r="N1704" s="22" t="s">
        <v>8391</v>
      </c>
      <c r="O1704" s="24">
        <f t="shared" si="107"/>
        <v>2014</v>
      </c>
      <c r="P1704" t="b">
        <v>0</v>
      </c>
      <c r="Q1704">
        <v>1</v>
      </c>
      <c r="R1704" t="b">
        <v>0</v>
      </c>
      <c r="S1704" t="s">
        <v>8293</v>
      </c>
      <c r="T1704" s="7">
        <f>F1704/Q1704</f>
        <v>1</v>
      </c>
      <c r="U1704" t="s">
        <v>8323</v>
      </c>
      <c r="V1704" t="s">
        <v>8345</v>
      </c>
    </row>
    <row r="1705" spans="1:22" ht="43.2">
      <c r="A1705" s="5">
        <f t="shared" si="104"/>
        <v>1.0200000000000001E-2</v>
      </c>
      <c r="B1705">
        <v>1703</v>
      </c>
      <c r="C1705" s="3" t="s">
        <v>1704</v>
      </c>
      <c r="D1705" s="3" t="s">
        <v>5813</v>
      </c>
      <c r="E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 s="22">
        <f t="shared" si="105"/>
        <v>42093.619791666664</v>
      </c>
      <c r="L1705">
        <v>1435819537</v>
      </c>
      <c r="M1705" s="22">
        <f t="shared" si="106"/>
        <v>42063.661458333336</v>
      </c>
      <c r="N1705" s="22" t="s">
        <v>9484</v>
      </c>
      <c r="O1705" s="24">
        <f t="shared" si="107"/>
        <v>2015</v>
      </c>
      <c r="P1705" t="b">
        <v>0</v>
      </c>
      <c r="Q1705">
        <v>2</v>
      </c>
      <c r="R1705" t="b">
        <v>0</v>
      </c>
      <c r="S1705" t="s">
        <v>8293</v>
      </c>
      <c r="T1705" s="7">
        <f>F1705/Q1705</f>
        <v>25.5</v>
      </c>
      <c r="U1705" t="s">
        <v>8323</v>
      </c>
      <c r="V1705" t="s">
        <v>8345</v>
      </c>
    </row>
    <row r="1706" spans="1:22" ht="43.2">
      <c r="A1706" s="5">
        <f t="shared" si="104"/>
        <v>0.65100000000000002</v>
      </c>
      <c r="B1706">
        <v>1704</v>
      </c>
      <c r="C1706" s="3" t="s">
        <v>1705</v>
      </c>
      <c r="D1706" s="3" t="s">
        <v>5814</v>
      </c>
      <c r="E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 s="22">
        <f t="shared" si="105"/>
        <v>42247.073344907403</v>
      </c>
      <c r="L1706">
        <v>1421464873</v>
      </c>
      <c r="M1706" s="22">
        <f t="shared" si="106"/>
        <v>42187.073344907403</v>
      </c>
      <c r="N1706" s="22" t="s">
        <v>8504</v>
      </c>
      <c r="O1706" s="24">
        <f t="shared" si="107"/>
        <v>2015</v>
      </c>
      <c r="P1706" t="b">
        <v>0</v>
      </c>
      <c r="Q1706">
        <v>11</v>
      </c>
      <c r="R1706" t="b">
        <v>0</v>
      </c>
      <c r="S1706" t="s">
        <v>8293</v>
      </c>
      <c r="T1706" s="7">
        <f>F1706/Q1706</f>
        <v>118.36363636363636</v>
      </c>
      <c r="U1706" t="s">
        <v>8323</v>
      </c>
      <c r="V1706" t="s">
        <v>8345</v>
      </c>
    </row>
    <row r="1707" spans="1:22" ht="43.2">
      <c r="A1707" s="5">
        <f t="shared" si="104"/>
        <v>0</v>
      </c>
      <c r="B1707">
        <v>1705</v>
      </c>
      <c r="C1707" s="3" t="s">
        <v>1706</v>
      </c>
      <c r="D1707" s="3" t="s">
        <v>5815</v>
      </c>
      <c r="E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 s="22">
        <f t="shared" si="105"/>
        <v>42050.931400462963</v>
      </c>
      <c r="L1707">
        <v>1440807846</v>
      </c>
      <c r="M1707" s="22">
        <f t="shared" si="106"/>
        <v>42020.931400462963</v>
      </c>
      <c r="N1707" s="22" t="s">
        <v>8870</v>
      </c>
      <c r="O1707" s="24">
        <f t="shared" si="107"/>
        <v>2015</v>
      </c>
      <c r="P1707" t="b">
        <v>0</v>
      </c>
      <c r="Q1707">
        <v>0</v>
      </c>
      <c r="R1707" t="b">
        <v>0</v>
      </c>
      <c r="S1707" t="s">
        <v>8293</v>
      </c>
      <c r="T1707" s="7" t="e">
        <f>F1707/Q1707</f>
        <v>#DIV/0!</v>
      </c>
      <c r="U1707" t="s">
        <v>8323</v>
      </c>
      <c r="V1707" t="s">
        <v>8345</v>
      </c>
    </row>
    <row r="1708" spans="1:22" ht="43.2">
      <c r="A1708" s="5">
        <f t="shared" si="104"/>
        <v>0</v>
      </c>
      <c r="B1708">
        <v>1706</v>
      </c>
      <c r="C1708" s="3" t="s">
        <v>1707</v>
      </c>
      <c r="D1708" s="3" t="s">
        <v>5816</v>
      </c>
      <c r="E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 s="22">
        <f t="shared" si="105"/>
        <v>42256.458333333336</v>
      </c>
      <c r="L1708">
        <v>1435130472</v>
      </c>
      <c r="M1708" s="22">
        <f t="shared" si="106"/>
        <v>42244.808402777773</v>
      </c>
      <c r="N1708" s="22" t="s">
        <v>9485</v>
      </c>
      <c r="O1708" s="24">
        <f t="shared" si="107"/>
        <v>2015</v>
      </c>
      <c r="P1708" t="b">
        <v>0</v>
      </c>
      <c r="Q1708">
        <v>0</v>
      </c>
      <c r="R1708" t="b">
        <v>0</v>
      </c>
      <c r="S1708" t="s">
        <v>8293</v>
      </c>
      <c r="T1708" s="7" t="e">
        <f>F1708/Q1708</f>
        <v>#DIV/0!</v>
      </c>
      <c r="U1708" t="s">
        <v>8323</v>
      </c>
      <c r="V1708" t="s">
        <v>8345</v>
      </c>
    </row>
    <row r="1709" spans="1:22" ht="43.2">
      <c r="A1709" s="5">
        <f t="shared" si="104"/>
        <v>9.74E-2</v>
      </c>
      <c r="B1709">
        <v>1707</v>
      </c>
      <c r="C1709" s="3" t="s">
        <v>1708</v>
      </c>
      <c r="D1709" s="3" t="s">
        <v>5817</v>
      </c>
      <c r="E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 s="22">
        <f t="shared" si="105"/>
        <v>42239.098055555551</v>
      </c>
      <c r="L1709">
        <v>1456593495</v>
      </c>
      <c r="M1709" s="22">
        <f t="shared" si="106"/>
        <v>42179.098055555551</v>
      </c>
      <c r="N1709" s="22" t="s">
        <v>8835</v>
      </c>
      <c r="O1709" s="24">
        <f t="shared" si="107"/>
        <v>2015</v>
      </c>
      <c r="P1709" t="b">
        <v>0</v>
      </c>
      <c r="Q1709">
        <v>9</v>
      </c>
      <c r="R1709" t="b">
        <v>0</v>
      </c>
      <c r="S1709" t="s">
        <v>8293</v>
      </c>
      <c r="T1709" s="7">
        <f>F1709/Q1709</f>
        <v>54.111111111111114</v>
      </c>
      <c r="U1709" t="s">
        <v>8323</v>
      </c>
      <c r="V1709" t="s">
        <v>8345</v>
      </c>
    </row>
    <row r="1710" spans="1:22" ht="57.6">
      <c r="A1710" s="5">
        <f t="shared" si="104"/>
        <v>0</v>
      </c>
      <c r="B1710">
        <v>1708</v>
      </c>
      <c r="C1710" s="3" t="s">
        <v>1709</v>
      </c>
      <c r="D1710" s="3" t="s">
        <v>5818</v>
      </c>
      <c r="E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 s="22">
        <f t="shared" si="105"/>
        <v>42457.471006944441</v>
      </c>
      <c r="L1710">
        <v>1458679706</v>
      </c>
      <c r="M1710" s="22">
        <f t="shared" si="106"/>
        <v>42427.512673611105</v>
      </c>
      <c r="N1710" s="22" t="s">
        <v>8685</v>
      </c>
      <c r="O1710" s="24">
        <f t="shared" si="107"/>
        <v>2016</v>
      </c>
      <c r="P1710" t="b">
        <v>0</v>
      </c>
      <c r="Q1710">
        <v>0</v>
      </c>
      <c r="R1710" t="b">
        <v>0</v>
      </c>
      <c r="S1710" t="s">
        <v>8293</v>
      </c>
      <c r="T1710" s="7" t="e">
        <f>F1710/Q1710</f>
        <v>#DIV/0!</v>
      </c>
      <c r="U1710" t="s">
        <v>8323</v>
      </c>
      <c r="V1710" t="s">
        <v>8345</v>
      </c>
    </row>
    <row r="1711" spans="1:22" ht="43.2">
      <c r="A1711" s="5">
        <f t="shared" si="104"/>
        <v>4.8571428571428571E-2</v>
      </c>
      <c r="B1711">
        <v>1709</v>
      </c>
      <c r="C1711" s="3" t="s">
        <v>1710</v>
      </c>
      <c r="D1711" s="3" t="s">
        <v>5819</v>
      </c>
      <c r="E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 s="22">
        <f t="shared" si="105"/>
        <v>42491.658634259256</v>
      </c>
      <c r="L1711">
        <v>1405949514</v>
      </c>
      <c r="M1711" s="22">
        <f t="shared" si="106"/>
        <v>42451.658634259256</v>
      </c>
      <c r="N1711" s="22" t="s">
        <v>9311</v>
      </c>
      <c r="O1711" s="24">
        <f t="shared" si="107"/>
        <v>2016</v>
      </c>
      <c r="P1711" t="b">
        <v>0</v>
      </c>
      <c r="Q1711">
        <v>4</v>
      </c>
      <c r="R1711" t="b">
        <v>0</v>
      </c>
      <c r="S1711" t="s">
        <v>8293</v>
      </c>
      <c r="T1711" s="7">
        <f>F1711/Q1711</f>
        <v>21.25</v>
      </c>
      <c r="U1711" t="s">
        <v>8323</v>
      </c>
      <c r="V1711" t="s">
        <v>8345</v>
      </c>
    </row>
    <row r="1712" spans="1:22" ht="28.8">
      <c r="A1712" s="5">
        <f t="shared" si="104"/>
        <v>6.7999999999999996E-3</v>
      </c>
      <c r="B1712">
        <v>1710</v>
      </c>
      <c r="C1712" s="3" t="s">
        <v>1711</v>
      </c>
      <c r="D1712" s="3" t="s">
        <v>5820</v>
      </c>
      <c r="E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 s="22">
        <f t="shared" si="105"/>
        <v>41882.610416666663</v>
      </c>
      <c r="L1712">
        <v>1449151888</v>
      </c>
      <c r="M1712" s="22">
        <f t="shared" si="106"/>
        <v>41841.355486111112</v>
      </c>
      <c r="N1712" s="22" t="s">
        <v>8402</v>
      </c>
      <c r="O1712" s="24">
        <f t="shared" si="107"/>
        <v>2014</v>
      </c>
      <c r="P1712" t="b">
        <v>0</v>
      </c>
      <c r="Q1712">
        <v>1</v>
      </c>
      <c r="R1712" t="b">
        <v>0</v>
      </c>
      <c r="S1712" t="s">
        <v>8293</v>
      </c>
      <c r="T1712" s="7">
        <f>F1712/Q1712</f>
        <v>34</v>
      </c>
      <c r="U1712" t="s">
        <v>8323</v>
      </c>
      <c r="V1712" t="s">
        <v>8345</v>
      </c>
    </row>
    <row r="1713" spans="1:22" ht="43.2">
      <c r="A1713" s="5">
        <f t="shared" si="104"/>
        <v>0.105</v>
      </c>
      <c r="B1713">
        <v>1711</v>
      </c>
      <c r="C1713" s="3" t="s">
        <v>1712</v>
      </c>
      <c r="D1713" s="3" t="s">
        <v>5821</v>
      </c>
      <c r="E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 s="22">
        <f t="shared" si="105"/>
        <v>42387.333333333336</v>
      </c>
      <c r="L1713">
        <v>1406907034</v>
      </c>
      <c r="M1713" s="22">
        <f t="shared" si="106"/>
        <v>42341.382962962962</v>
      </c>
      <c r="N1713" s="22" t="s">
        <v>8578</v>
      </c>
      <c r="O1713" s="24">
        <f t="shared" si="107"/>
        <v>2015</v>
      </c>
      <c r="P1713" t="b">
        <v>0</v>
      </c>
      <c r="Q1713">
        <v>2</v>
      </c>
      <c r="R1713" t="b">
        <v>0</v>
      </c>
      <c r="S1713" t="s">
        <v>8293</v>
      </c>
      <c r="T1713" s="7">
        <f>F1713/Q1713</f>
        <v>525</v>
      </c>
      <c r="U1713" t="s">
        <v>8323</v>
      </c>
      <c r="V1713" t="s">
        <v>8345</v>
      </c>
    </row>
    <row r="1714" spans="1:22" ht="57.6">
      <c r="A1714" s="5">
        <f t="shared" si="104"/>
        <v>0</v>
      </c>
      <c r="B1714">
        <v>1712</v>
      </c>
      <c r="C1714" s="3" t="s">
        <v>1713</v>
      </c>
      <c r="D1714" s="3" t="s">
        <v>5822</v>
      </c>
      <c r="E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 s="22">
        <f t="shared" si="105"/>
        <v>41883.437893518516</v>
      </c>
      <c r="L1714">
        <v>1430517353</v>
      </c>
      <c r="M1714" s="22">
        <f t="shared" si="106"/>
        <v>41852.437893518516</v>
      </c>
      <c r="N1714" s="22" t="s">
        <v>9242</v>
      </c>
      <c r="O1714" s="24">
        <f t="shared" si="107"/>
        <v>2014</v>
      </c>
      <c r="P1714" t="b">
        <v>0</v>
      </c>
      <c r="Q1714">
        <v>0</v>
      </c>
      <c r="R1714" t="b">
        <v>0</v>
      </c>
      <c r="S1714" t="s">
        <v>8293</v>
      </c>
      <c r="T1714" s="7" t="e">
        <f>F1714/Q1714</f>
        <v>#DIV/0!</v>
      </c>
      <c r="U1714" t="s">
        <v>8323</v>
      </c>
      <c r="V1714" t="s">
        <v>8345</v>
      </c>
    </row>
    <row r="1715" spans="1:22" ht="57.6">
      <c r="A1715" s="5">
        <f t="shared" si="104"/>
        <v>1.6666666666666666E-2</v>
      </c>
      <c r="B1715">
        <v>1713</v>
      </c>
      <c r="C1715" s="3" t="s">
        <v>1714</v>
      </c>
      <c r="D1715" s="3" t="s">
        <v>5823</v>
      </c>
      <c r="E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 s="22">
        <f t="shared" si="105"/>
        <v>42185.705474537033</v>
      </c>
      <c r="L1715">
        <v>1409944412</v>
      </c>
      <c r="M1715" s="22">
        <f t="shared" si="106"/>
        <v>42125.705474537033</v>
      </c>
      <c r="N1715" s="22" t="s">
        <v>8477</v>
      </c>
      <c r="O1715" s="24">
        <f t="shared" si="107"/>
        <v>2015</v>
      </c>
      <c r="P1715" t="b">
        <v>0</v>
      </c>
      <c r="Q1715">
        <v>1</v>
      </c>
      <c r="R1715" t="b">
        <v>0</v>
      </c>
      <c r="S1715" t="s">
        <v>8293</v>
      </c>
      <c r="T1715" s="7">
        <f>F1715/Q1715</f>
        <v>50</v>
      </c>
      <c r="U1715" t="s">
        <v>8323</v>
      </c>
      <c r="V1715" t="s">
        <v>8345</v>
      </c>
    </row>
    <row r="1716" spans="1:22" ht="43.2">
      <c r="A1716" s="5">
        <f t="shared" si="104"/>
        <v>7.868E-2</v>
      </c>
      <c r="B1716">
        <v>1714</v>
      </c>
      <c r="C1716" s="3" t="s">
        <v>1715</v>
      </c>
      <c r="D1716" s="3" t="s">
        <v>5824</v>
      </c>
      <c r="E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 s="22">
        <f t="shared" si="105"/>
        <v>41917.592731481483</v>
      </c>
      <c r="L1716">
        <v>1427925761</v>
      </c>
      <c r="M1716" s="22">
        <f t="shared" si="106"/>
        <v>41887.592731481483</v>
      </c>
      <c r="N1716" s="22" t="s">
        <v>8409</v>
      </c>
      <c r="O1716" s="24">
        <f t="shared" si="107"/>
        <v>2014</v>
      </c>
      <c r="P1716" t="b">
        <v>0</v>
      </c>
      <c r="Q1716">
        <v>17</v>
      </c>
      <c r="R1716" t="b">
        <v>0</v>
      </c>
      <c r="S1716" t="s">
        <v>8293</v>
      </c>
      <c r="T1716" s="7">
        <f>F1716/Q1716</f>
        <v>115.70588235294117</v>
      </c>
      <c r="U1716" t="s">
        <v>8323</v>
      </c>
      <c r="V1716" t="s">
        <v>8345</v>
      </c>
    </row>
    <row r="1717" spans="1:22" ht="43.2">
      <c r="A1717" s="5">
        <f t="shared" si="104"/>
        <v>2.2000000000000001E-3</v>
      </c>
      <c r="B1717">
        <v>1715</v>
      </c>
      <c r="C1717" s="3" t="s">
        <v>1716</v>
      </c>
      <c r="D1717" s="3" t="s">
        <v>5825</v>
      </c>
      <c r="E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 s="22">
        <f t="shared" si="105"/>
        <v>42125.710196759253</v>
      </c>
      <c r="L1717">
        <v>1425186785</v>
      </c>
      <c r="M1717" s="22">
        <f t="shared" si="106"/>
        <v>42095.710196759253</v>
      </c>
      <c r="N1717" s="22" t="s">
        <v>9486</v>
      </c>
      <c r="O1717" s="24">
        <f t="shared" si="107"/>
        <v>2015</v>
      </c>
      <c r="P1717" t="b">
        <v>0</v>
      </c>
      <c r="Q1717">
        <v>2</v>
      </c>
      <c r="R1717" t="b">
        <v>0</v>
      </c>
      <c r="S1717" t="s">
        <v>8293</v>
      </c>
      <c r="T1717" s="7">
        <f>F1717/Q1717</f>
        <v>5.5</v>
      </c>
      <c r="U1717" t="s">
        <v>8323</v>
      </c>
      <c r="V1717" t="s">
        <v>8345</v>
      </c>
    </row>
    <row r="1718" spans="1:22" ht="43.2">
      <c r="A1718" s="5">
        <f t="shared" si="104"/>
        <v>7.4999999999999997E-2</v>
      </c>
      <c r="B1718">
        <v>1716</v>
      </c>
      <c r="C1718" s="3" t="s">
        <v>1717</v>
      </c>
      <c r="D1718" s="3" t="s">
        <v>5826</v>
      </c>
      <c r="E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 s="22">
        <f t="shared" si="105"/>
        <v>42093.931944444441</v>
      </c>
      <c r="L1718">
        <v>1477835499</v>
      </c>
      <c r="M1718" s="22">
        <f t="shared" si="106"/>
        <v>42064.009085648147</v>
      </c>
      <c r="N1718" s="22" t="s">
        <v>9302</v>
      </c>
      <c r="O1718" s="24">
        <f t="shared" si="107"/>
        <v>2015</v>
      </c>
      <c r="P1718" t="b">
        <v>0</v>
      </c>
      <c r="Q1718">
        <v>3</v>
      </c>
      <c r="R1718" t="b">
        <v>0</v>
      </c>
      <c r="S1718" t="s">
        <v>8293</v>
      </c>
      <c r="T1718" s="7">
        <f>F1718/Q1718</f>
        <v>50</v>
      </c>
      <c r="U1718" t="s">
        <v>8323</v>
      </c>
      <c r="V1718" t="s">
        <v>8345</v>
      </c>
    </row>
    <row r="1719" spans="1:22" ht="43.2">
      <c r="A1719" s="5">
        <f t="shared" si="104"/>
        <v>0.42725880551301687</v>
      </c>
      <c r="B1719">
        <v>1717</v>
      </c>
      <c r="C1719" s="3" t="s">
        <v>1718</v>
      </c>
      <c r="D1719" s="3" t="s">
        <v>5827</v>
      </c>
      <c r="E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 s="22">
        <f t="shared" si="105"/>
        <v>42713.410868055558</v>
      </c>
      <c r="L1719">
        <v>1459467238</v>
      </c>
      <c r="M1719" s="22">
        <f t="shared" si="106"/>
        <v>42673.369201388887</v>
      </c>
      <c r="N1719" s="22" t="s">
        <v>9114</v>
      </c>
      <c r="O1719" s="24">
        <f t="shared" si="107"/>
        <v>2016</v>
      </c>
      <c r="P1719" t="b">
        <v>0</v>
      </c>
      <c r="Q1719">
        <v>41</v>
      </c>
      <c r="R1719" t="b">
        <v>0</v>
      </c>
      <c r="S1719" t="s">
        <v>8293</v>
      </c>
      <c r="T1719" s="7">
        <f>F1719/Q1719</f>
        <v>34.024390243902438</v>
      </c>
      <c r="U1719" t="s">
        <v>8323</v>
      </c>
      <c r="V1719" t="s">
        <v>8345</v>
      </c>
    </row>
    <row r="1720" spans="1:22">
      <c r="A1720" s="5">
        <f t="shared" si="104"/>
        <v>2.142857142857143E-3</v>
      </c>
      <c r="B1720">
        <v>1718</v>
      </c>
      <c r="C1720" s="3" t="s">
        <v>1719</v>
      </c>
      <c r="D1720" s="3" t="s">
        <v>5828</v>
      </c>
      <c r="E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 s="22">
        <f t="shared" si="105"/>
        <v>42480.958333333336</v>
      </c>
      <c r="L1720">
        <v>1459435149</v>
      </c>
      <c r="M1720" s="22">
        <f t="shared" si="106"/>
        <v>42460.773587962962</v>
      </c>
      <c r="N1720" s="22" t="s">
        <v>9487</v>
      </c>
      <c r="O1720" s="24">
        <f t="shared" si="107"/>
        <v>2016</v>
      </c>
      <c r="P1720" t="b">
        <v>0</v>
      </c>
      <c r="Q1720">
        <v>2</v>
      </c>
      <c r="R1720" t="b">
        <v>0</v>
      </c>
      <c r="S1720" t="s">
        <v>8293</v>
      </c>
      <c r="T1720" s="7">
        <f>F1720/Q1720</f>
        <v>37.5</v>
      </c>
      <c r="U1720" t="s">
        <v>8323</v>
      </c>
      <c r="V1720" t="s">
        <v>8345</v>
      </c>
    </row>
    <row r="1721" spans="1:22" ht="43.2">
      <c r="A1721" s="5">
        <f t="shared" si="104"/>
        <v>8.7500000000000008E-3</v>
      </c>
      <c r="B1721">
        <v>1719</v>
      </c>
      <c r="C1721" s="3" t="s">
        <v>1720</v>
      </c>
      <c r="D1721" s="3" t="s">
        <v>5829</v>
      </c>
      <c r="E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 s="22">
        <f t="shared" si="105"/>
        <v>42503.999305555553</v>
      </c>
      <c r="L1721">
        <v>1408366191</v>
      </c>
      <c r="M1721" s="22">
        <f t="shared" si="106"/>
        <v>42460.402187499996</v>
      </c>
      <c r="N1721" s="22" t="s">
        <v>9487</v>
      </c>
      <c r="O1721" s="24">
        <f t="shared" si="107"/>
        <v>2016</v>
      </c>
      <c r="P1721" t="b">
        <v>0</v>
      </c>
      <c r="Q1721">
        <v>3</v>
      </c>
      <c r="R1721" t="b">
        <v>0</v>
      </c>
      <c r="S1721" t="s">
        <v>8293</v>
      </c>
      <c r="T1721" s="7">
        <f>F1721/Q1721</f>
        <v>11.666666666666666</v>
      </c>
      <c r="U1721" t="s">
        <v>8323</v>
      </c>
      <c r="V1721" t="s">
        <v>8345</v>
      </c>
    </row>
    <row r="1722" spans="1:22" ht="43.2">
      <c r="A1722" s="5">
        <f t="shared" si="104"/>
        <v>5.6250000000000001E-2</v>
      </c>
      <c r="B1722">
        <v>1720</v>
      </c>
      <c r="C1722" s="3" t="s">
        <v>1721</v>
      </c>
      <c r="D1722" s="3" t="s">
        <v>5830</v>
      </c>
      <c r="E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 s="22">
        <f t="shared" si="105"/>
        <v>41899.326284722221</v>
      </c>
      <c r="L1722">
        <v>1412966871</v>
      </c>
      <c r="M1722" s="22">
        <f t="shared" si="106"/>
        <v>41869.326284722221</v>
      </c>
      <c r="N1722" s="22" t="s">
        <v>8387</v>
      </c>
      <c r="O1722" s="24">
        <f t="shared" si="107"/>
        <v>2014</v>
      </c>
      <c r="P1722" t="b">
        <v>0</v>
      </c>
      <c r="Q1722">
        <v>8</v>
      </c>
      <c r="R1722" t="b">
        <v>0</v>
      </c>
      <c r="S1722" t="s">
        <v>8293</v>
      </c>
      <c r="T1722" s="7">
        <f>F1722/Q1722</f>
        <v>28.125</v>
      </c>
      <c r="U1722" t="s">
        <v>8323</v>
      </c>
      <c r="V1722" t="s">
        <v>8345</v>
      </c>
    </row>
    <row r="1723" spans="1:22" ht="43.2">
      <c r="A1723" s="5">
        <f t="shared" si="104"/>
        <v>0</v>
      </c>
      <c r="B1723">
        <v>1721</v>
      </c>
      <c r="C1723" s="3" t="s">
        <v>1722</v>
      </c>
      <c r="D1723" s="3" t="s">
        <v>5831</v>
      </c>
      <c r="E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 s="22">
        <f t="shared" si="105"/>
        <v>41952.616562499999</v>
      </c>
      <c r="L1723">
        <v>1447239863</v>
      </c>
      <c r="M1723" s="22">
        <f t="shared" si="106"/>
        <v>41922.574895833335</v>
      </c>
      <c r="N1723" s="22" t="s">
        <v>8922</v>
      </c>
      <c r="O1723" s="24">
        <f t="shared" si="107"/>
        <v>2014</v>
      </c>
      <c r="P1723" t="b">
        <v>0</v>
      </c>
      <c r="Q1723">
        <v>0</v>
      </c>
      <c r="R1723" t="b">
        <v>0</v>
      </c>
      <c r="S1723" t="s">
        <v>8293</v>
      </c>
      <c r="T1723" s="7" t="e">
        <f>F1723/Q1723</f>
        <v>#DIV/0!</v>
      </c>
      <c r="U1723" t="s">
        <v>8323</v>
      </c>
      <c r="V1723" t="s">
        <v>8345</v>
      </c>
    </row>
    <row r="1724" spans="1:22" ht="43.2">
      <c r="A1724" s="5">
        <f t="shared" si="104"/>
        <v>3.4722222222222224E-4</v>
      </c>
      <c r="B1724">
        <v>1722</v>
      </c>
      <c r="C1724" s="3" t="s">
        <v>1723</v>
      </c>
      <c r="D1724" s="3" t="s">
        <v>5832</v>
      </c>
      <c r="E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 s="22">
        <f t="shared" si="105"/>
        <v>42349.25304398148</v>
      </c>
      <c r="L1724">
        <v>1456441429</v>
      </c>
      <c r="M1724" s="22">
        <f t="shared" si="106"/>
        <v>42319.25304398148</v>
      </c>
      <c r="N1724" s="22" t="s">
        <v>9171</v>
      </c>
      <c r="O1724" s="24">
        <f t="shared" si="107"/>
        <v>2015</v>
      </c>
      <c r="P1724" t="b">
        <v>0</v>
      </c>
      <c r="Q1724">
        <v>1</v>
      </c>
      <c r="R1724" t="b">
        <v>0</v>
      </c>
      <c r="S1724" t="s">
        <v>8293</v>
      </c>
      <c r="T1724" s="7">
        <f>F1724/Q1724</f>
        <v>1</v>
      </c>
      <c r="U1724" t="s">
        <v>8323</v>
      </c>
      <c r="V1724" t="s">
        <v>8345</v>
      </c>
    </row>
    <row r="1725" spans="1:22" ht="57.6">
      <c r="A1725" s="5">
        <f t="shared" si="104"/>
        <v>6.5000000000000002E-2</v>
      </c>
      <c r="B1725">
        <v>1723</v>
      </c>
      <c r="C1725" s="3" t="s">
        <v>1724</v>
      </c>
      <c r="D1725" s="3" t="s">
        <v>5833</v>
      </c>
      <c r="E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 s="22">
        <f t="shared" si="105"/>
        <v>42462.798611111109</v>
      </c>
      <c r="L1725">
        <v>1430855315</v>
      </c>
      <c r="M1725" s="22">
        <f t="shared" si="106"/>
        <v>42425.752650462957</v>
      </c>
      <c r="N1725" s="22" t="s">
        <v>8703</v>
      </c>
      <c r="O1725" s="24">
        <f t="shared" si="107"/>
        <v>2016</v>
      </c>
      <c r="P1725" t="b">
        <v>0</v>
      </c>
      <c r="Q1725">
        <v>3</v>
      </c>
      <c r="R1725" t="b">
        <v>0</v>
      </c>
      <c r="S1725" t="s">
        <v>8293</v>
      </c>
      <c r="T1725" s="7">
        <f>F1725/Q1725</f>
        <v>216.66666666666666</v>
      </c>
      <c r="U1725" t="s">
        <v>8323</v>
      </c>
      <c r="V1725" t="s">
        <v>8345</v>
      </c>
    </row>
    <row r="1726" spans="1:22" ht="43.2">
      <c r="A1726" s="5">
        <f t="shared" si="104"/>
        <v>5.8333333333333336E-3</v>
      </c>
      <c r="B1726">
        <v>1724</v>
      </c>
      <c r="C1726" s="3" t="s">
        <v>1725</v>
      </c>
      <c r="D1726" s="3" t="s">
        <v>5834</v>
      </c>
      <c r="E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 s="22">
        <f t="shared" si="105"/>
        <v>42186.041666666664</v>
      </c>
      <c r="L1726">
        <v>1412115762</v>
      </c>
      <c r="M1726" s="22">
        <f t="shared" si="106"/>
        <v>42129.617071759254</v>
      </c>
      <c r="N1726" s="22" t="s">
        <v>8577</v>
      </c>
      <c r="O1726" s="24">
        <f t="shared" si="107"/>
        <v>2015</v>
      </c>
      <c r="P1726" t="b">
        <v>0</v>
      </c>
      <c r="Q1726">
        <v>4</v>
      </c>
      <c r="R1726" t="b">
        <v>0</v>
      </c>
      <c r="S1726" t="s">
        <v>8293</v>
      </c>
      <c r="T1726" s="7">
        <f>F1726/Q1726</f>
        <v>8.75</v>
      </c>
      <c r="U1726" t="s">
        <v>8323</v>
      </c>
      <c r="V1726" t="s">
        <v>8345</v>
      </c>
    </row>
    <row r="1727" spans="1:22" ht="43.2">
      <c r="A1727" s="5">
        <f t="shared" si="104"/>
        <v>0.10181818181818182</v>
      </c>
      <c r="B1727">
        <v>1725</v>
      </c>
      <c r="C1727" s="3" t="s">
        <v>1726</v>
      </c>
      <c r="D1727" s="3" t="s">
        <v>5835</v>
      </c>
      <c r="E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 s="22">
        <f t="shared" si="105"/>
        <v>41942.724097222221</v>
      </c>
      <c r="L1727">
        <v>1406330049</v>
      </c>
      <c r="M1727" s="22">
        <f t="shared" si="106"/>
        <v>41912.724097222221</v>
      </c>
      <c r="N1727" s="22" t="s">
        <v>9488</v>
      </c>
      <c r="O1727" s="24">
        <f t="shared" si="107"/>
        <v>2014</v>
      </c>
      <c r="P1727" t="b">
        <v>0</v>
      </c>
      <c r="Q1727">
        <v>9</v>
      </c>
      <c r="R1727" t="b">
        <v>0</v>
      </c>
      <c r="S1727" t="s">
        <v>8293</v>
      </c>
      <c r="T1727" s="7">
        <f>F1727/Q1727</f>
        <v>62.222222222222221</v>
      </c>
      <c r="U1727" t="s">
        <v>8323</v>
      </c>
      <c r="V1727" t="s">
        <v>8345</v>
      </c>
    </row>
    <row r="1728" spans="1:22" ht="28.8">
      <c r="A1728" s="5">
        <f t="shared" si="104"/>
        <v>0.33784615384615385</v>
      </c>
      <c r="B1728">
        <v>1726</v>
      </c>
      <c r="C1728" s="3" t="s">
        <v>1727</v>
      </c>
      <c r="D1728" s="3" t="s">
        <v>5836</v>
      </c>
      <c r="E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 s="22">
        <f t="shared" si="105"/>
        <v>41875.759826388887</v>
      </c>
      <c r="L1728">
        <v>1401401064</v>
      </c>
      <c r="M1728" s="22">
        <f t="shared" si="106"/>
        <v>41845.759826388887</v>
      </c>
      <c r="N1728" s="22" t="s">
        <v>9195</v>
      </c>
      <c r="O1728" s="24">
        <f t="shared" si="107"/>
        <v>2014</v>
      </c>
      <c r="P1728" t="b">
        <v>0</v>
      </c>
      <c r="Q1728">
        <v>16</v>
      </c>
      <c r="R1728" t="b">
        <v>0</v>
      </c>
      <c r="S1728" t="s">
        <v>8293</v>
      </c>
      <c r="T1728" s="7">
        <f>F1728/Q1728</f>
        <v>137.25</v>
      </c>
      <c r="U1728" t="s">
        <v>8323</v>
      </c>
      <c r="V1728" t="s">
        <v>8345</v>
      </c>
    </row>
    <row r="1729" spans="1:22" ht="43.2">
      <c r="A1729" s="5">
        <f t="shared" si="104"/>
        <v>3.3333333333333332E-4</v>
      </c>
      <c r="B1729">
        <v>1727</v>
      </c>
      <c r="C1729" s="3" t="s">
        <v>1728</v>
      </c>
      <c r="D1729" s="3" t="s">
        <v>5837</v>
      </c>
      <c r="E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 s="22">
        <f t="shared" si="105"/>
        <v>41817.711388888885</v>
      </c>
      <c r="L1729">
        <v>1423520177</v>
      </c>
      <c r="M1729" s="22">
        <f t="shared" si="106"/>
        <v>41788.711388888885</v>
      </c>
      <c r="N1729" s="22" t="s">
        <v>8501</v>
      </c>
      <c r="O1729" s="24">
        <f t="shared" si="107"/>
        <v>2014</v>
      </c>
      <c r="P1729" t="b">
        <v>0</v>
      </c>
      <c r="Q1729">
        <v>1</v>
      </c>
      <c r="R1729" t="b">
        <v>0</v>
      </c>
      <c r="S1729" t="s">
        <v>8293</v>
      </c>
      <c r="T1729" s="7">
        <f>F1729/Q1729</f>
        <v>1</v>
      </c>
      <c r="U1729" t="s">
        <v>8323</v>
      </c>
      <c r="V1729" t="s">
        <v>8345</v>
      </c>
    </row>
    <row r="1730" spans="1:22" ht="43.2">
      <c r="A1730" s="5">
        <f t="shared" si="104"/>
        <v>0.68400000000000005</v>
      </c>
      <c r="B1730">
        <v>1728</v>
      </c>
      <c r="C1730" s="3" t="s">
        <v>1729</v>
      </c>
      <c r="D1730" s="3" t="s">
        <v>5838</v>
      </c>
      <c r="E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 s="22">
        <f t="shared" si="105"/>
        <v>42099.249999999993</v>
      </c>
      <c r="L1730">
        <v>1442847674</v>
      </c>
      <c r="M1730" s="22">
        <f t="shared" si="106"/>
        <v>42044.719641203701</v>
      </c>
      <c r="N1730" s="22" t="s">
        <v>9163</v>
      </c>
      <c r="O1730" s="24">
        <f t="shared" si="107"/>
        <v>2015</v>
      </c>
      <c r="P1730" t="b">
        <v>0</v>
      </c>
      <c r="Q1730">
        <v>7</v>
      </c>
      <c r="R1730" t="b">
        <v>0</v>
      </c>
      <c r="S1730" t="s">
        <v>8293</v>
      </c>
      <c r="T1730" s="7">
        <f>F1730/Q1730</f>
        <v>122.14285714285714</v>
      </c>
      <c r="U1730" t="s">
        <v>8323</v>
      </c>
      <c r="V1730" t="s">
        <v>8345</v>
      </c>
    </row>
    <row r="1731" spans="1:22" ht="43.2">
      <c r="A1731" s="5">
        <f t="shared" ref="A1731:A1794" si="108">F1731/E1731</f>
        <v>0</v>
      </c>
      <c r="B1731">
        <v>1729</v>
      </c>
      <c r="C1731" s="3" t="s">
        <v>1730</v>
      </c>
      <c r="D1731" s="3" t="s">
        <v>5839</v>
      </c>
      <c r="E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 s="22">
        <f t="shared" ref="K1731:K1794" si="109">(J1730/86400)+25569+(-5/24)</f>
        <v>42298.417523148142</v>
      </c>
      <c r="L1731">
        <v>1460337306</v>
      </c>
      <c r="M1731" s="22">
        <f t="shared" ref="M1731:M1794" si="110">(L1730/86400)+25569+(-5/24)</f>
        <v>42268.417523148142</v>
      </c>
      <c r="N1731" s="22" t="s">
        <v>8854</v>
      </c>
      <c r="O1731" s="24">
        <f t="shared" si="107"/>
        <v>2015</v>
      </c>
      <c r="P1731" t="b">
        <v>0</v>
      </c>
      <c r="Q1731">
        <v>0</v>
      </c>
      <c r="R1731" t="b">
        <v>0</v>
      </c>
      <c r="S1731" t="s">
        <v>8293</v>
      </c>
      <c r="T1731" s="7" t="e">
        <f>F1731/Q1731</f>
        <v>#DIV/0!</v>
      </c>
      <c r="U1731" t="s">
        <v>8323</v>
      </c>
      <c r="V1731" t="s">
        <v>8345</v>
      </c>
    </row>
    <row r="1732" spans="1:22" ht="43.2">
      <c r="A1732" s="5">
        <f t="shared" si="108"/>
        <v>0</v>
      </c>
      <c r="B1732">
        <v>1730</v>
      </c>
      <c r="C1732" s="3" t="s">
        <v>1731</v>
      </c>
      <c r="D1732" s="3" t="s">
        <v>5840</v>
      </c>
      <c r="E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 s="22">
        <f t="shared" si="109"/>
        <v>42530.843819444439</v>
      </c>
      <c r="L1732">
        <v>1443146783</v>
      </c>
      <c r="M1732" s="22">
        <f t="shared" si="110"/>
        <v>42470.843819444439</v>
      </c>
      <c r="N1732" s="22" t="s">
        <v>9489</v>
      </c>
      <c r="O1732" s="24">
        <f t="shared" ref="O1732:O1795" si="111">YEAR(N1732)</f>
        <v>2016</v>
      </c>
      <c r="P1732" t="b">
        <v>0</v>
      </c>
      <c r="Q1732">
        <v>0</v>
      </c>
      <c r="R1732" t="b">
        <v>0</v>
      </c>
      <c r="S1732" t="s">
        <v>8293</v>
      </c>
      <c r="T1732" s="7" t="e">
        <f>F1732/Q1732</f>
        <v>#DIV/0!</v>
      </c>
      <c r="U1732" t="s">
        <v>8323</v>
      </c>
      <c r="V1732" t="s">
        <v>8345</v>
      </c>
    </row>
    <row r="1733" spans="1:22" ht="28.8">
      <c r="A1733" s="5">
        <f t="shared" si="108"/>
        <v>0</v>
      </c>
      <c r="B1733">
        <v>1731</v>
      </c>
      <c r="C1733" s="3" t="s">
        <v>1732</v>
      </c>
      <c r="D1733" s="3" t="s">
        <v>5841</v>
      </c>
      <c r="E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 s="22">
        <f t="shared" si="109"/>
        <v>42301.879432870366</v>
      </c>
      <c r="L1733">
        <v>1432849552</v>
      </c>
      <c r="M1733" s="22">
        <f t="shared" si="110"/>
        <v>42271.879432870366</v>
      </c>
      <c r="N1733" s="22" t="s">
        <v>9159</v>
      </c>
      <c r="O1733" s="24">
        <f t="shared" si="111"/>
        <v>2015</v>
      </c>
      <c r="P1733" t="b">
        <v>0</v>
      </c>
      <c r="Q1733">
        <v>0</v>
      </c>
      <c r="R1733" t="b">
        <v>0</v>
      </c>
      <c r="S1733" t="s">
        <v>8293</v>
      </c>
      <c r="T1733" s="7" t="e">
        <f>F1733/Q1733</f>
        <v>#DIV/0!</v>
      </c>
      <c r="U1733" t="s">
        <v>8323</v>
      </c>
      <c r="V1733" t="s">
        <v>8345</v>
      </c>
    </row>
    <row r="1734" spans="1:22" ht="43.2">
      <c r="A1734" s="5">
        <f t="shared" si="108"/>
        <v>0</v>
      </c>
      <c r="B1734">
        <v>1732</v>
      </c>
      <c r="C1734" s="3" t="s">
        <v>1733</v>
      </c>
      <c r="D1734" s="3" t="s">
        <v>5842</v>
      </c>
      <c r="E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 s="22">
        <f t="shared" si="109"/>
        <v>42166.416666666664</v>
      </c>
      <c r="L1734">
        <v>1447777481</v>
      </c>
      <c r="M1734" s="22">
        <f t="shared" si="110"/>
        <v>42152.698518518511</v>
      </c>
      <c r="N1734" s="22" t="s">
        <v>9249</v>
      </c>
      <c r="O1734" s="24">
        <f t="shared" si="111"/>
        <v>2015</v>
      </c>
      <c r="P1734" t="b">
        <v>0</v>
      </c>
      <c r="Q1734">
        <v>0</v>
      </c>
      <c r="R1734" t="b">
        <v>0</v>
      </c>
      <c r="S1734" t="s">
        <v>8293</v>
      </c>
      <c r="T1734" s="7" t="e">
        <f>F1734/Q1734</f>
        <v>#DIV/0!</v>
      </c>
      <c r="U1734" t="s">
        <v>8323</v>
      </c>
      <c r="V1734" t="s">
        <v>8345</v>
      </c>
    </row>
    <row r="1735" spans="1:22" ht="43.2">
      <c r="A1735" s="5">
        <f t="shared" si="108"/>
        <v>0</v>
      </c>
      <c r="B1735">
        <v>1733</v>
      </c>
      <c r="C1735" s="3" t="s">
        <v>1734</v>
      </c>
      <c r="D1735" s="3" t="s">
        <v>5843</v>
      </c>
      <c r="E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 s="22">
        <f t="shared" si="109"/>
        <v>42384.999999999993</v>
      </c>
      <c r="L1735">
        <v>1472746374</v>
      </c>
      <c r="M1735" s="22">
        <f t="shared" si="110"/>
        <v>42325.475474537037</v>
      </c>
      <c r="N1735" s="22" t="s">
        <v>9149</v>
      </c>
      <c r="O1735" s="24">
        <f t="shared" si="111"/>
        <v>2015</v>
      </c>
      <c r="P1735" t="b">
        <v>0</v>
      </c>
      <c r="Q1735">
        <v>0</v>
      </c>
      <c r="R1735" t="b">
        <v>0</v>
      </c>
      <c r="S1735" t="s">
        <v>8293</v>
      </c>
      <c r="T1735" s="7" t="e">
        <f>F1735/Q1735</f>
        <v>#DIV/0!</v>
      </c>
      <c r="U1735" t="s">
        <v>8323</v>
      </c>
      <c r="V1735" t="s">
        <v>8345</v>
      </c>
    </row>
    <row r="1736" spans="1:22" ht="43.2">
      <c r="A1736" s="5">
        <f t="shared" si="108"/>
        <v>2.2222222222222223E-4</v>
      </c>
      <c r="B1736">
        <v>1734</v>
      </c>
      <c r="C1736" s="3" t="s">
        <v>1735</v>
      </c>
      <c r="D1736" s="3" t="s">
        <v>5844</v>
      </c>
      <c r="E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 s="22">
        <f t="shared" si="109"/>
        <v>42626.687499999993</v>
      </c>
      <c r="L1736">
        <v>1428454356</v>
      </c>
      <c r="M1736" s="22">
        <f t="shared" si="110"/>
        <v>42614.467291666668</v>
      </c>
      <c r="N1736" s="22" t="s">
        <v>9141</v>
      </c>
      <c r="O1736" s="24">
        <f t="shared" si="111"/>
        <v>2016</v>
      </c>
      <c r="P1736" t="b">
        <v>0</v>
      </c>
      <c r="Q1736">
        <v>1</v>
      </c>
      <c r="R1736" t="b">
        <v>0</v>
      </c>
      <c r="S1736" t="s">
        <v>8293</v>
      </c>
      <c r="T1736" s="7">
        <f>F1736/Q1736</f>
        <v>1</v>
      </c>
      <c r="U1736" t="s">
        <v>8323</v>
      </c>
      <c r="V1736" t="s">
        <v>8345</v>
      </c>
    </row>
    <row r="1737" spans="1:22" ht="43.2">
      <c r="A1737" s="5">
        <f t="shared" si="108"/>
        <v>0.11</v>
      </c>
      <c r="B1737">
        <v>1735</v>
      </c>
      <c r="C1737" s="3" t="s">
        <v>1736</v>
      </c>
      <c r="D1737" s="3" t="s">
        <v>5845</v>
      </c>
      <c r="E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 s="22">
        <f t="shared" si="109"/>
        <v>42131.828194444439</v>
      </c>
      <c r="L1737">
        <v>1468006345</v>
      </c>
      <c r="M1737" s="22">
        <f t="shared" si="110"/>
        <v>42101.828194444439</v>
      </c>
      <c r="N1737" s="22" t="s">
        <v>8671</v>
      </c>
      <c r="O1737" s="24">
        <f t="shared" si="111"/>
        <v>2015</v>
      </c>
      <c r="P1737" t="b">
        <v>0</v>
      </c>
      <c r="Q1737">
        <v>2</v>
      </c>
      <c r="R1737" t="b">
        <v>0</v>
      </c>
      <c r="S1737" t="s">
        <v>8293</v>
      </c>
      <c r="T1737" s="7">
        <f>F1737/Q1737</f>
        <v>55</v>
      </c>
      <c r="U1737" t="s">
        <v>8323</v>
      </c>
      <c r="V1737" t="s">
        <v>8345</v>
      </c>
    </row>
    <row r="1738" spans="1:22" ht="28.8">
      <c r="A1738" s="5">
        <f t="shared" si="108"/>
        <v>7.3333333333333332E-3</v>
      </c>
      <c r="B1738">
        <v>1736</v>
      </c>
      <c r="C1738" s="3" t="s">
        <v>1737</v>
      </c>
      <c r="D1738" s="3" t="s">
        <v>5846</v>
      </c>
      <c r="E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 s="22">
        <f t="shared" si="109"/>
        <v>42589.605844907404</v>
      </c>
      <c r="L1738">
        <v>1444423233</v>
      </c>
      <c r="M1738" s="22">
        <f t="shared" si="110"/>
        <v>42559.605844907404</v>
      </c>
      <c r="N1738" s="22" t="s">
        <v>8673</v>
      </c>
      <c r="O1738" s="24">
        <f t="shared" si="111"/>
        <v>2016</v>
      </c>
      <c r="P1738" t="b">
        <v>0</v>
      </c>
      <c r="Q1738">
        <v>1</v>
      </c>
      <c r="R1738" t="b">
        <v>0</v>
      </c>
      <c r="S1738" t="s">
        <v>8293</v>
      </c>
      <c r="T1738" s="7">
        <f>F1738/Q1738</f>
        <v>22</v>
      </c>
      <c r="U1738" t="s">
        <v>8323</v>
      </c>
      <c r="V1738" t="s">
        <v>8345</v>
      </c>
    </row>
    <row r="1739" spans="1:22" ht="43.2">
      <c r="A1739" s="5">
        <f t="shared" si="108"/>
        <v>0.21249999999999999</v>
      </c>
      <c r="B1739">
        <v>1737</v>
      </c>
      <c r="C1739" s="3" t="s">
        <v>1738</v>
      </c>
      <c r="D1739" s="3" t="s">
        <v>5847</v>
      </c>
      <c r="E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 s="22">
        <f t="shared" si="109"/>
        <v>42316.694826388884</v>
      </c>
      <c r="L1739">
        <v>1434840392</v>
      </c>
      <c r="M1739" s="22">
        <f t="shared" si="110"/>
        <v>42286.65315972222</v>
      </c>
      <c r="N1739" s="22" t="s">
        <v>8401</v>
      </c>
      <c r="O1739" s="24">
        <f t="shared" si="111"/>
        <v>2015</v>
      </c>
      <c r="P1739" t="b">
        <v>0</v>
      </c>
      <c r="Q1739">
        <v>15</v>
      </c>
      <c r="R1739" t="b">
        <v>0</v>
      </c>
      <c r="S1739" t="s">
        <v>8293</v>
      </c>
      <c r="T1739" s="7">
        <f>F1739/Q1739</f>
        <v>56.666666666666664</v>
      </c>
      <c r="U1739" t="s">
        <v>8323</v>
      </c>
      <c r="V1739" t="s">
        <v>8345</v>
      </c>
    </row>
    <row r="1740" spans="1:22" ht="28.8">
      <c r="A1740" s="5">
        <f t="shared" si="108"/>
        <v>4.0000000000000001E-3</v>
      </c>
      <c r="B1740">
        <v>1738</v>
      </c>
      <c r="C1740" s="3" t="s">
        <v>1739</v>
      </c>
      <c r="D1740" s="3" t="s">
        <v>5848</v>
      </c>
      <c r="E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 s="22">
        <f t="shared" si="109"/>
        <v>42205.740648148145</v>
      </c>
      <c r="L1740">
        <v>1409691542</v>
      </c>
      <c r="M1740" s="22">
        <f t="shared" si="110"/>
        <v>42175.740648148145</v>
      </c>
      <c r="N1740" s="22" t="s">
        <v>8388</v>
      </c>
      <c r="O1740" s="24">
        <f t="shared" si="111"/>
        <v>2015</v>
      </c>
      <c r="P1740" t="b">
        <v>0</v>
      </c>
      <c r="Q1740">
        <v>1</v>
      </c>
      <c r="R1740" t="b">
        <v>0</v>
      </c>
      <c r="S1740" t="s">
        <v>8293</v>
      </c>
      <c r="T1740" s="7">
        <f>F1740/Q1740</f>
        <v>20</v>
      </c>
      <c r="U1740" t="s">
        <v>8323</v>
      </c>
      <c r="V1740" t="s">
        <v>8345</v>
      </c>
    </row>
    <row r="1741" spans="1:22" ht="43.2">
      <c r="A1741" s="5">
        <f t="shared" si="108"/>
        <v>1E-3</v>
      </c>
      <c r="B1741">
        <v>1739</v>
      </c>
      <c r="C1741" s="3" t="s">
        <v>1740</v>
      </c>
      <c r="D1741" s="3" t="s">
        <v>5849</v>
      </c>
      <c r="E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 s="22">
        <f t="shared" si="109"/>
        <v>41914.665995370371</v>
      </c>
      <c r="L1741">
        <v>1457297932</v>
      </c>
      <c r="M1741" s="22">
        <f t="shared" si="110"/>
        <v>41884.665995370371</v>
      </c>
      <c r="N1741" s="22" t="s">
        <v>9490</v>
      </c>
      <c r="O1741" s="24">
        <f t="shared" si="111"/>
        <v>2014</v>
      </c>
      <c r="P1741" t="b">
        <v>0</v>
      </c>
      <c r="Q1741">
        <v>1</v>
      </c>
      <c r="R1741" t="b">
        <v>0</v>
      </c>
      <c r="S1741" t="s">
        <v>8293</v>
      </c>
      <c r="T1741" s="7">
        <f>F1741/Q1741</f>
        <v>1</v>
      </c>
      <c r="U1741" t="s">
        <v>8323</v>
      </c>
      <c r="V1741" t="s">
        <v>8345</v>
      </c>
    </row>
    <row r="1742" spans="1:22" ht="43.2">
      <c r="A1742" s="5">
        <f t="shared" si="108"/>
        <v>0</v>
      </c>
      <c r="B1742">
        <v>1740</v>
      </c>
      <c r="C1742" s="3" t="s">
        <v>1741</v>
      </c>
      <c r="D1742" s="3" t="s">
        <v>5850</v>
      </c>
      <c r="E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 s="22">
        <f t="shared" si="109"/>
        <v>42494.624212962961</v>
      </c>
      <c r="L1742">
        <v>1434483422</v>
      </c>
      <c r="M1742" s="22">
        <f t="shared" si="110"/>
        <v>42435.665879629632</v>
      </c>
      <c r="N1742" s="22" t="s">
        <v>9491</v>
      </c>
      <c r="O1742" s="24">
        <f t="shared" si="111"/>
        <v>2016</v>
      </c>
      <c r="P1742" t="b">
        <v>0</v>
      </c>
      <c r="Q1742">
        <v>0</v>
      </c>
      <c r="R1742" t="b">
        <v>0</v>
      </c>
      <c r="S1742" t="s">
        <v>8293</v>
      </c>
      <c r="T1742" s="7" t="e">
        <f>F1742/Q1742</f>
        <v>#DIV/0!</v>
      </c>
      <c r="U1742" t="s">
        <v>8323</v>
      </c>
      <c r="V1742" t="s">
        <v>8345</v>
      </c>
    </row>
    <row r="1743" spans="1:22" ht="28.8">
      <c r="A1743" s="5">
        <f t="shared" si="108"/>
        <v>1.1083333333333334</v>
      </c>
      <c r="B1743">
        <v>1741</v>
      </c>
      <c r="C1743" s="3" t="s">
        <v>1742</v>
      </c>
      <c r="D1743" s="3" t="s">
        <v>5851</v>
      </c>
      <c r="E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 s="22">
        <f t="shared" si="109"/>
        <v>42201.609050925923</v>
      </c>
      <c r="L1743">
        <v>1430060671</v>
      </c>
      <c r="M1743" s="22">
        <f t="shared" si="110"/>
        <v>42171.609050925923</v>
      </c>
      <c r="N1743" s="22" t="s">
        <v>8522</v>
      </c>
      <c r="O1743" s="24">
        <f t="shared" si="111"/>
        <v>2015</v>
      </c>
      <c r="P1743" t="b">
        <v>0</v>
      </c>
      <c r="Q1743">
        <v>52</v>
      </c>
      <c r="R1743" t="b">
        <v>1</v>
      </c>
      <c r="S1743" t="s">
        <v>8285</v>
      </c>
      <c r="T1743" s="7">
        <f>F1743/Q1743</f>
        <v>25.576923076923077</v>
      </c>
      <c r="U1743" t="s">
        <v>8336</v>
      </c>
      <c r="V1743" t="s">
        <v>8337</v>
      </c>
    </row>
    <row r="1744" spans="1:22" ht="43.2">
      <c r="A1744" s="5">
        <f t="shared" si="108"/>
        <v>1.0874999999999999</v>
      </c>
      <c r="B1744">
        <v>1742</v>
      </c>
      <c r="C1744" s="3" t="s">
        <v>1743</v>
      </c>
      <c r="D1744" s="3" t="s">
        <v>5852</v>
      </c>
      <c r="E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 s="22">
        <f t="shared" si="109"/>
        <v>42165.419803240737</v>
      </c>
      <c r="L1744">
        <v>1481058170</v>
      </c>
      <c r="M1744" s="22">
        <f t="shared" si="110"/>
        <v>42120.419803240737</v>
      </c>
      <c r="N1744" s="22" t="s">
        <v>9492</v>
      </c>
      <c r="O1744" s="24">
        <f t="shared" si="111"/>
        <v>2015</v>
      </c>
      <c r="P1744" t="b">
        <v>0</v>
      </c>
      <c r="Q1744">
        <v>34</v>
      </c>
      <c r="R1744" t="b">
        <v>1</v>
      </c>
      <c r="S1744" t="s">
        <v>8285</v>
      </c>
      <c r="T1744" s="7">
        <f>F1744/Q1744</f>
        <v>63.970588235294116</v>
      </c>
      <c r="U1744" t="s">
        <v>8336</v>
      </c>
      <c r="V1744" t="s">
        <v>8337</v>
      </c>
    </row>
    <row r="1745" spans="1:22" ht="43.2">
      <c r="A1745" s="5">
        <f t="shared" si="108"/>
        <v>1.0041666666666667</v>
      </c>
      <c r="B1745">
        <v>1743</v>
      </c>
      <c r="C1745" s="3" t="s">
        <v>1744</v>
      </c>
      <c r="D1745" s="3" t="s">
        <v>5853</v>
      </c>
      <c r="E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 s="22">
        <f t="shared" si="109"/>
        <v>42742.666666666664</v>
      </c>
      <c r="L1745">
        <v>1470348775</v>
      </c>
      <c r="M1745" s="22">
        <f t="shared" si="110"/>
        <v>42710.668634259258</v>
      </c>
      <c r="N1745" s="22" t="s">
        <v>9493</v>
      </c>
      <c r="O1745" s="24">
        <f t="shared" si="111"/>
        <v>2016</v>
      </c>
      <c r="P1745" t="b">
        <v>0</v>
      </c>
      <c r="Q1745">
        <v>67</v>
      </c>
      <c r="R1745" t="b">
        <v>1</v>
      </c>
      <c r="S1745" t="s">
        <v>8285</v>
      </c>
      <c r="T1745" s="7">
        <f>F1745/Q1745</f>
        <v>89.925373134328353</v>
      </c>
      <c r="U1745" t="s">
        <v>8336</v>
      </c>
      <c r="V1745" t="s">
        <v>8337</v>
      </c>
    </row>
    <row r="1746" spans="1:22" ht="43.2">
      <c r="A1746" s="5">
        <f t="shared" si="108"/>
        <v>1.1845454545454546</v>
      </c>
      <c r="B1746">
        <v>1744</v>
      </c>
      <c r="C1746" s="3" t="s">
        <v>1745</v>
      </c>
      <c r="D1746" s="3" t="s">
        <v>5854</v>
      </c>
      <c r="E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 s="22">
        <f t="shared" si="109"/>
        <v>42608.957638888889</v>
      </c>
      <c r="L1746">
        <v>1421937077</v>
      </c>
      <c r="M1746" s="22">
        <f t="shared" si="110"/>
        <v>42586.717303240737</v>
      </c>
      <c r="N1746" s="22" t="s">
        <v>9122</v>
      </c>
      <c r="O1746" s="24">
        <f t="shared" si="111"/>
        <v>2016</v>
      </c>
      <c r="P1746" t="b">
        <v>0</v>
      </c>
      <c r="Q1746">
        <v>70</v>
      </c>
      <c r="R1746" t="b">
        <v>1</v>
      </c>
      <c r="S1746" t="s">
        <v>8285</v>
      </c>
      <c r="T1746" s="7">
        <f>F1746/Q1746</f>
        <v>93.071428571428569</v>
      </c>
      <c r="U1746" t="s">
        <v>8336</v>
      </c>
      <c r="V1746" t="s">
        <v>8337</v>
      </c>
    </row>
    <row r="1747" spans="1:22" ht="43.2">
      <c r="A1747" s="5">
        <f t="shared" si="108"/>
        <v>1.1401428571428571</v>
      </c>
      <c r="B1747">
        <v>1745</v>
      </c>
      <c r="C1747" s="3" t="s">
        <v>1746</v>
      </c>
      <c r="D1747" s="3" t="s">
        <v>5855</v>
      </c>
      <c r="E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 s="22">
        <f t="shared" si="109"/>
        <v>42071.355057870365</v>
      </c>
      <c r="L1747">
        <v>1479276838</v>
      </c>
      <c r="M1747" s="22">
        <f t="shared" si="110"/>
        <v>42026.396724537037</v>
      </c>
      <c r="N1747" s="22" t="s">
        <v>9494</v>
      </c>
      <c r="O1747" s="24">
        <f t="shared" si="111"/>
        <v>2015</v>
      </c>
      <c r="P1747" t="b">
        <v>0</v>
      </c>
      <c r="Q1747">
        <v>89</v>
      </c>
      <c r="R1747" t="b">
        <v>1</v>
      </c>
      <c r="S1747" t="s">
        <v>8285</v>
      </c>
      <c r="T1747" s="7">
        <f>F1747/Q1747</f>
        <v>89.674157303370791</v>
      </c>
      <c r="U1747" t="s">
        <v>8336</v>
      </c>
      <c r="V1747" t="s">
        <v>8337</v>
      </c>
    </row>
    <row r="1748" spans="1:22" ht="57.6">
      <c r="A1748" s="5">
        <f t="shared" si="108"/>
        <v>1.4810000000000001</v>
      </c>
      <c r="B1748">
        <v>1746</v>
      </c>
      <c r="C1748" s="3" t="s">
        <v>1747</v>
      </c>
      <c r="D1748" s="3" t="s">
        <v>5856</v>
      </c>
      <c r="E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 s="22">
        <f t="shared" si="109"/>
        <v>42725.874999999993</v>
      </c>
      <c r="L1748">
        <v>1477368867</v>
      </c>
      <c r="M1748" s="22">
        <f t="shared" si="110"/>
        <v>42690.051365740735</v>
      </c>
      <c r="N1748" s="22" t="s">
        <v>8986</v>
      </c>
      <c r="O1748" s="24">
        <f t="shared" si="111"/>
        <v>2016</v>
      </c>
      <c r="P1748" t="b">
        <v>0</v>
      </c>
      <c r="Q1748">
        <v>107</v>
      </c>
      <c r="R1748" t="b">
        <v>1</v>
      </c>
      <c r="S1748" t="s">
        <v>8285</v>
      </c>
      <c r="T1748" s="7">
        <f>F1748/Q1748</f>
        <v>207.61682242990653</v>
      </c>
      <c r="U1748" t="s">
        <v>8336</v>
      </c>
      <c r="V1748" t="s">
        <v>8337</v>
      </c>
    </row>
    <row r="1749" spans="1:22" ht="43.2">
      <c r="A1749" s="5">
        <f t="shared" si="108"/>
        <v>1.0495555555555556</v>
      </c>
      <c r="B1749">
        <v>1747</v>
      </c>
      <c r="C1749" s="3" t="s">
        <v>1748</v>
      </c>
      <c r="D1749" s="3" t="s">
        <v>5857</v>
      </c>
      <c r="E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 s="22">
        <f t="shared" si="109"/>
        <v>42697.874999999993</v>
      </c>
      <c r="L1749">
        <v>1444904830</v>
      </c>
      <c r="M1749" s="22">
        <f t="shared" si="110"/>
        <v>42667.968368055554</v>
      </c>
      <c r="N1749" s="22" t="s">
        <v>9495</v>
      </c>
      <c r="O1749" s="24">
        <f t="shared" si="111"/>
        <v>2016</v>
      </c>
      <c r="P1749" t="b">
        <v>0</v>
      </c>
      <c r="Q1749">
        <v>159</v>
      </c>
      <c r="R1749" t="b">
        <v>1</v>
      </c>
      <c r="S1749" t="s">
        <v>8285</v>
      </c>
      <c r="T1749" s="7">
        <f>F1749/Q1749</f>
        <v>59.408805031446541</v>
      </c>
      <c r="U1749" t="s">
        <v>8336</v>
      </c>
      <c r="V1749" t="s">
        <v>8337</v>
      </c>
    </row>
    <row r="1750" spans="1:22" ht="28.8">
      <c r="A1750" s="5">
        <f t="shared" si="108"/>
        <v>1.29948</v>
      </c>
      <c r="B1750">
        <v>1748</v>
      </c>
      <c r="C1750" s="3" t="s">
        <v>1749</v>
      </c>
      <c r="D1750" s="3" t="s">
        <v>5858</v>
      </c>
      <c r="E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 s="22">
        <f t="shared" si="109"/>
        <v>42321.416666666664</v>
      </c>
      <c r="L1750">
        <v>1438642143</v>
      </c>
      <c r="M1750" s="22">
        <f t="shared" si="110"/>
        <v>42292.22719907407</v>
      </c>
      <c r="N1750" s="22" t="s">
        <v>8681</v>
      </c>
      <c r="O1750" s="24">
        <f t="shared" si="111"/>
        <v>2015</v>
      </c>
      <c r="P1750" t="b">
        <v>0</v>
      </c>
      <c r="Q1750">
        <v>181</v>
      </c>
      <c r="R1750" t="b">
        <v>1</v>
      </c>
      <c r="S1750" t="s">
        <v>8285</v>
      </c>
      <c r="T1750" s="7">
        <f>F1750/Q1750</f>
        <v>358.97237569060775</v>
      </c>
      <c r="U1750" t="s">
        <v>8336</v>
      </c>
      <c r="V1750" t="s">
        <v>8337</v>
      </c>
    </row>
    <row r="1751" spans="1:22" ht="28.8">
      <c r="A1751" s="5">
        <f t="shared" si="108"/>
        <v>1.2348756218905472</v>
      </c>
      <c r="B1751">
        <v>1749</v>
      </c>
      <c r="C1751" s="3" t="s">
        <v>1750</v>
      </c>
      <c r="D1751" s="3" t="s">
        <v>5859</v>
      </c>
      <c r="E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 s="22">
        <f t="shared" si="109"/>
        <v>42249.742395833331</v>
      </c>
      <c r="L1751">
        <v>1485213921</v>
      </c>
      <c r="M1751" s="22">
        <f t="shared" si="110"/>
        <v>42219.742395833331</v>
      </c>
      <c r="N1751" s="22" t="s">
        <v>9406</v>
      </c>
      <c r="O1751" s="24">
        <f t="shared" si="111"/>
        <v>2015</v>
      </c>
      <c r="P1751" t="b">
        <v>0</v>
      </c>
      <c r="Q1751">
        <v>131</v>
      </c>
      <c r="R1751" t="b">
        <v>1</v>
      </c>
      <c r="S1751" t="s">
        <v>8285</v>
      </c>
      <c r="T1751" s="7">
        <f>F1751/Q1751</f>
        <v>94.736641221374043</v>
      </c>
      <c r="U1751" t="s">
        <v>8336</v>
      </c>
      <c r="V1751" t="s">
        <v>8337</v>
      </c>
    </row>
    <row r="1752" spans="1:22" ht="43.2">
      <c r="A1752" s="5">
        <f t="shared" si="108"/>
        <v>2.0162</v>
      </c>
      <c r="B1752">
        <v>1750</v>
      </c>
      <c r="C1752" s="3" t="s">
        <v>1751</v>
      </c>
      <c r="D1752" s="3" t="s">
        <v>5860</v>
      </c>
      <c r="E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 s="22">
        <f t="shared" si="109"/>
        <v>42795.583333333336</v>
      </c>
      <c r="L1752">
        <v>1458936304</v>
      </c>
      <c r="M1752" s="22">
        <f t="shared" si="110"/>
        <v>42758.767604166664</v>
      </c>
      <c r="N1752" s="22" t="s">
        <v>9496</v>
      </c>
      <c r="O1752" s="24">
        <f t="shared" si="111"/>
        <v>2017</v>
      </c>
      <c r="P1752" t="b">
        <v>0</v>
      </c>
      <c r="Q1752">
        <v>125</v>
      </c>
      <c r="R1752" t="b">
        <v>1</v>
      </c>
      <c r="S1752" t="s">
        <v>8285</v>
      </c>
      <c r="T1752" s="7">
        <f>F1752/Q1752</f>
        <v>80.647999999999996</v>
      </c>
      <c r="U1752" t="s">
        <v>8336</v>
      </c>
      <c r="V1752" t="s">
        <v>8337</v>
      </c>
    </row>
    <row r="1753" spans="1:22" ht="28.8">
      <c r="A1753" s="5">
        <f t="shared" si="108"/>
        <v>1.0289999999999999</v>
      </c>
      <c r="B1753">
        <v>1751</v>
      </c>
      <c r="C1753" s="3" t="s">
        <v>1752</v>
      </c>
      <c r="D1753" s="3" t="s">
        <v>5861</v>
      </c>
      <c r="E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 s="22">
        <f t="shared" si="109"/>
        <v>42479.628518518519</v>
      </c>
      <c r="L1753">
        <v>1424198723</v>
      </c>
      <c r="M1753" s="22">
        <f t="shared" si="110"/>
        <v>42454.628518518519</v>
      </c>
      <c r="N1753" s="22" t="s">
        <v>9497</v>
      </c>
      <c r="O1753" s="24">
        <f t="shared" si="111"/>
        <v>2016</v>
      </c>
      <c r="P1753" t="b">
        <v>0</v>
      </c>
      <c r="Q1753">
        <v>61</v>
      </c>
      <c r="R1753" t="b">
        <v>1</v>
      </c>
      <c r="S1753" t="s">
        <v>8285</v>
      </c>
      <c r="T1753" s="7">
        <f>F1753/Q1753</f>
        <v>168.68852459016392</v>
      </c>
      <c r="U1753" t="s">
        <v>8336</v>
      </c>
      <c r="V1753" t="s">
        <v>8337</v>
      </c>
    </row>
    <row r="1754" spans="1:22" ht="28.8">
      <c r="A1754" s="5">
        <f t="shared" si="108"/>
        <v>2.6016666666666666</v>
      </c>
      <c r="B1754">
        <v>1752</v>
      </c>
      <c r="C1754" s="3" t="s">
        <v>1753</v>
      </c>
      <c r="D1754" s="3" t="s">
        <v>5862</v>
      </c>
      <c r="E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 s="22">
        <f t="shared" si="109"/>
        <v>42082.5315162037</v>
      </c>
      <c r="L1754">
        <v>1473833082</v>
      </c>
      <c r="M1754" s="22">
        <f t="shared" si="110"/>
        <v>42052.573182870365</v>
      </c>
      <c r="N1754" s="22" t="s">
        <v>8505</v>
      </c>
      <c r="O1754" s="24">
        <f t="shared" si="111"/>
        <v>2015</v>
      </c>
      <c r="P1754" t="b">
        <v>0</v>
      </c>
      <c r="Q1754">
        <v>90</v>
      </c>
      <c r="R1754" t="b">
        <v>1</v>
      </c>
      <c r="S1754" t="s">
        <v>8285</v>
      </c>
      <c r="T1754" s="7">
        <f>F1754/Q1754</f>
        <v>34.68888888888889</v>
      </c>
      <c r="U1754" t="s">
        <v>8336</v>
      </c>
      <c r="V1754" t="s">
        <v>8337</v>
      </c>
    </row>
    <row r="1755" spans="1:22" ht="43.2">
      <c r="A1755" s="5">
        <f t="shared" si="108"/>
        <v>1.08</v>
      </c>
      <c r="B1755">
        <v>1753</v>
      </c>
      <c r="C1755" s="3" t="s">
        <v>1754</v>
      </c>
      <c r="D1755" s="3" t="s">
        <v>5863</v>
      </c>
      <c r="E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 s="22">
        <f t="shared" si="109"/>
        <v>42657.044930555552</v>
      </c>
      <c r="L1755">
        <v>1455991168</v>
      </c>
      <c r="M1755" s="22">
        <f t="shared" si="110"/>
        <v>42627.044930555552</v>
      </c>
      <c r="N1755" s="22" t="s">
        <v>9498</v>
      </c>
      <c r="O1755" s="24">
        <f t="shared" si="111"/>
        <v>2016</v>
      </c>
      <c r="P1755" t="b">
        <v>0</v>
      </c>
      <c r="Q1755">
        <v>35</v>
      </c>
      <c r="R1755" t="b">
        <v>1</v>
      </c>
      <c r="S1755" t="s">
        <v>8285</v>
      </c>
      <c r="T1755" s="7">
        <f>F1755/Q1755</f>
        <v>462.85714285714283</v>
      </c>
      <c r="U1755" t="s">
        <v>8336</v>
      </c>
      <c r="V1755" t="s">
        <v>8337</v>
      </c>
    </row>
    <row r="1756" spans="1:22" ht="43.2">
      <c r="A1756" s="5">
        <f t="shared" si="108"/>
        <v>1.1052941176470588</v>
      </c>
      <c r="B1756">
        <v>1754</v>
      </c>
      <c r="C1756" s="3" t="s">
        <v>1755</v>
      </c>
      <c r="D1756" s="3" t="s">
        <v>5864</v>
      </c>
      <c r="E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 s="22">
        <f t="shared" si="109"/>
        <v>42450.499629629623</v>
      </c>
      <c r="L1756">
        <v>1425502953</v>
      </c>
      <c r="M1756" s="22">
        <f t="shared" si="110"/>
        <v>42420.541296296295</v>
      </c>
      <c r="N1756" s="22" t="s">
        <v>9499</v>
      </c>
      <c r="O1756" s="24">
        <f t="shared" si="111"/>
        <v>2016</v>
      </c>
      <c r="P1756" t="b">
        <v>0</v>
      </c>
      <c r="Q1756">
        <v>90</v>
      </c>
      <c r="R1756" t="b">
        <v>1</v>
      </c>
      <c r="S1756" t="s">
        <v>8285</v>
      </c>
      <c r="T1756" s="7">
        <f>F1756/Q1756</f>
        <v>104.38888888888889</v>
      </c>
      <c r="U1756" t="s">
        <v>8336</v>
      </c>
      <c r="V1756" t="s">
        <v>8337</v>
      </c>
    </row>
    <row r="1757" spans="1:22" ht="43.2">
      <c r="A1757" s="5">
        <f t="shared" si="108"/>
        <v>1.2</v>
      </c>
      <c r="B1757">
        <v>1755</v>
      </c>
      <c r="C1757" s="3" t="s">
        <v>1756</v>
      </c>
      <c r="D1757" s="3" t="s">
        <v>5865</v>
      </c>
      <c r="E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 s="22">
        <f t="shared" si="109"/>
        <v>42097.626770833333</v>
      </c>
      <c r="L1757">
        <v>1441479361</v>
      </c>
      <c r="M1757" s="22">
        <f t="shared" si="110"/>
        <v>42067.668437499997</v>
      </c>
      <c r="N1757" s="22" t="s">
        <v>8493</v>
      </c>
      <c r="O1757" s="24">
        <f t="shared" si="111"/>
        <v>2015</v>
      </c>
      <c r="P1757" t="b">
        <v>0</v>
      </c>
      <c r="Q1757">
        <v>4</v>
      </c>
      <c r="R1757" t="b">
        <v>1</v>
      </c>
      <c r="S1757" t="s">
        <v>8285</v>
      </c>
      <c r="T1757" s="7">
        <f>F1757/Q1757</f>
        <v>7.5</v>
      </c>
      <c r="U1757" t="s">
        <v>8336</v>
      </c>
      <c r="V1757" t="s">
        <v>8337</v>
      </c>
    </row>
    <row r="1758" spans="1:22" ht="43.2">
      <c r="A1758" s="5">
        <f t="shared" si="108"/>
        <v>1.0282909090909091</v>
      </c>
      <c r="B1758">
        <v>1756</v>
      </c>
      <c r="C1758" s="3" t="s">
        <v>1757</v>
      </c>
      <c r="D1758" s="3" t="s">
        <v>5866</v>
      </c>
      <c r="E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 s="22">
        <f t="shared" si="109"/>
        <v>42282.580567129626</v>
      </c>
      <c r="L1758">
        <v>1468987269</v>
      </c>
      <c r="M1758" s="22">
        <f t="shared" si="110"/>
        <v>42252.580567129626</v>
      </c>
      <c r="N1758" s="22" t="s">
        <v>9500</v>
      </c>
      <c r="O1758" s="24">
        <f t="shared" si="111"/>
        <v>2015</v>
      </c>
      <c r="P1758" t="b">
        <v>0</v>
      </c>
      <c r="Q1758">
        <v>120</v>
      </c>
      <c r="R1758" t="b">
        <v>1</v>
      </c>
      <c r="S1758" t="s">
        <v>8285</v>
      </c>
      <c r="T1758" s="7">
        <f>F1758/Q1758</f>
        <v>47.13</v>
      </c>
      <c r="U1758" t="s">
        <v>8336</v>
      </c>
      <c r="V1758" t="s">
        <v>8337</v>
      </c>
    </row>
    <row r="1759" spans="1:22" ht="28.8">
      <c r="A1759" s="5">
        <f t="shared" si="108"/>
        <v>1.1599999999999999</v>
      </c>
      <c r="B1759">
        <v>1757</v>
      </c>
      <c r="C1759" s="3" t="s">
        <v>1758</v>
      </c>
      <c r="D1759" s="3" t="s">
        <v>5867</v>
      </c>
      <c r="E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 s="22">
        <f t="shared" si="109"/>
        <v>42610.959131944437</v>
      </c>
      <c r="L1759">
        <v>1483041083</v>
      </c>
      <c r="M1759" s="22">
        <f t="shared" si="110"/>
        <v>42570.959131944437</v>
      </c>
      <c r="N1759" s="22" t="s">
        <v>8541</v>
      </c>
      <c r="O1759" s="24">
        <f t="shared" si="111"/>
        <v>2016</v>
      </c>
      <c r="P1759" t="b">
        <v>0</v>
      </c>
      <c r="Q1759">
        <v>14</v>
      </c>
      <c r="R1759" t="b">
        <v>1</v>
      </c>
      <c r="S1759" t="s">
        <v>8285</v>
      </c>
      <c r="T1759" s="7">
        <f>F1759/Q1759</f>
        <v>414.28571428571428</v>
      </c>
      <c r="U1759" t="s">
        <v>8336</v>
      </c>
      <c r="V1759" t="s">
        <v>8337</v>
      </c>
    </row>
    <row r="1760" spans="1:22" ht="57.6">
      <c r="A1760" s="5">
        <f t="shared" si="108"/>
        <v>1.147</v>
      </c>
      <c r="B1760">
        <v>1758</v>
      </c>
      <c r="C1760" s="3" t="s">
        <v>1759</v>
      </c>
      <c r="D1760" s="3" t="s">
        <v>5868</v>
      </c>
      <c r="E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 s="22">
        <f t="shared" si="109"/>
        <v>42763.603472222218</v>
      </c>
      <c r="L1760">
        <v>1463352992</v>
      </c>
      <c r="M1760" s="22">
        <f t="shared" si="110"/>
        <v>42733.619016203702</v>
      </c>
      <c r="N1760" s="22" t="s">
        <v>8975</v>
      </c>
      <c r="O1760" s="24">
        <f t="shared" si="111"/>
        <v>2016</v>
      </c>
      <c r="P1760" t="b">
        <v>0</v>
      </c>
      <c r="Q1760">
        <v>27</v>
      </c>
      <c r="R1760" t="b">
        <v>1</v>
      </c>
      <c r="S1760" t="s">
        <v>8285</v>
      </c>
      <c r="T1760" s="7">
        <f>F1760/Q1760</f>
        <v>42.481481481481481</v>
      </c>
      <c r="U1760" t="s">
        <v>8336</v>
      </c>
      <c r="V1760" t="s">
        <v>8337</v>
      </c>
    </row>
    <row r="1761" spans="1:22" ht="28.8">
      <c r="A1761" s="5">
        <f t="shared" si="108"/>
        <v>1.0660000000000001</v>
      </c>
      <c r="B1761">
        <v>1759</v>
      </c>
      <c r="C1761" s="3" t="s">
        <v>1760</v>
      </c>
      <c r="D1761" s="3" t="s">
        <v>5869</v>
      </c>
      <c r="E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 s="22">
        <f t="shared" si="109"/>
        <v>42565.74759259259</v>
      </c>
      <c r="L1761">
        <v>1425585229</v>
      </c>
      <c r="M1761" s="22">
        <f t="shared" si="110"/>
        <v>42505.74759259259</v>
      </c>
      <c r="N1761" s="22" t="s">
        <v>9501</v>
      </c>
      <c r="O1761" s="24">
        <f t="shared" si="111"/>
        <v>2016</v>
      </c>
      <c r="P1761" t="b">
        <v>0</v>
      </c>
      <c r="Q1761">
        <v>49</v>
      </c>
      <c r="R1761" t="b">
        <v>1</v>
      </c>
      <c r="S1761" t="s">
        <v>8285</v>
      </c>
      <c r="T1761" s="7">
        <f>F1761/Q1761</f>
        <v>108.77551020408163</v>
      </c>
      <c r="U1761" t="s">
        <v>8336</v>
      </c>
      <c r="V1761" t="s">
        <v>8337</v>
      </c>
    </row>
    <row r="1762" spans="1:22" ht="43.2">
      <c r="A1762" s="5">
        <f t="shared" si="108"/>
        <v>1.6544000000000001</v>
      </c>
      <c r="B1762">
        <v>1760</v>
      </c>
      <c r="C1762" s="3" t="s">
        <v>1761</v>
      </c>
      <c r="D1762" s="3" t="s">
        <v>5870</v>
      </c>
      <c r="E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 s="22">
        <f t="shared" si="109"/>
        <v>42088.579039351847</v>
      </c>
      <c r="L1762">
        <v>1454688513</v>
      </c>
      <c r="M1762" s="22">
        <f t="shared" si="110"/>
        <v>42068.620706018519</v>
      </c>
      <c r="N1762" s="22" t="s">
        <v>8404</v>
      </c>
      <c r="O1762" s="24">
        <f t="shared" si="111"/>
        <v>2015</v>
      </c>
      <c r="P1762" t="b">
        <v>0</v>
      </c>
      <c r="Q1762">
        <v>102</v>
      </c>
      <c r="R1762" t="b">
        <v>1</v>
      </c>
      <c r="S1762" t="s">
        <v>8285</v>
      </c>
      <c r="T1762" s="7">
        <f>F1762/Q1762</f>
        <v>81.098039215686271</v>
      </c>
      <c r="U1762" t="s">
        <v>8336</v>
      </c>
      <c r="V1762" t="s">
        <v>8337</v>
      </c>
    </row>
    <row r="1763" spans="1:22" ht="28.8">
      <c r="A1763" s="5">
        <f t="shared" si="108"/>
        <v>1.55</v>
      </c>
      <c r="B1763">
        <v>1761</v>
      </c>
      <c r="C1763" s="3" t="s">
        <v>1762</v>
      </c>
      <c r="D1763" s="3" t="s">
        <v>5871</v>
      </c>
      <c r="E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 s="22">
        <f t="shared" si="109"/>
        <v>42425.464270833334</v>
      </c>
      <c r="L1763">
        <v>1437745060</v>
      </c>
      <c r="M1763" s="22">
        <f t="shared" si="110"/>
        <v>42405.464270833334</v>
      </c>
      <c r="N1763" s="22" t="s">
        <v>8371</v>
      </c>
      <c r="O1763" s="24">
        <f t="shared" si="111"/>
        <v>2016</v>
      </c>
      <c r="P1763" t="b">
        <v>0</v>
      </c>
      <c r="Q1763">
        <v>3</v>
      </c>
      <c r="R1763" t="b">
        <v>1</v>
      </c>
      <c r="S1763" t="s">
        <v>8285</v>
      </c>
      <c r="T1763" s="7">
        <f>F1763/Q1763</f>
        <v>51.666666666666664</v>
      </c>
      <c r="U1763" t="s">
        <v>8336</v>
      </c>
      <c r="V1763" t="s">
        <v>8337</v>
      </c>
    </row>
    <row r="1764" spans="1:22" ht="28.8">
      <c r="A1764" s="5">
        <f t="shared" si="108"/>
        <v>8.85</v>
      </c>
      <c r="B1764">
        <v>1762</v>
      </c>
      <c r="C1764" s="3" t="s">
        <v>1763</v>
      </c>
      <c r="D1764" s="3" t="s">
        <v>5872</v>
      </c>
      <c r="E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 s="22">
        <f t="shared" si="109"/>
        <v>42259.359490740739</v>
      </c>
      <c r="L1764">
        <v>1455147245</v>
      </c>
      <c r="M1764" s="22">
        <f t="shared" si="110"/>
        <v>42209.359490740739</v>
      </c>
      <c r="N1764" s="22" t="s">
        <v>8921</v>
      </c>
      <c r="O1764" s="24">
        <f t="shared" si="111"/>
        <v>2015</v>
      </c>
      <c r="P1764" t="b">
        <v>0</v>
      </c>
      <c r="Q1764">
        <v>25</v>
      </c>
      <c r="R1764" t="b">
        <v>1</v>
      </c>
      <c r="S1764" t="s">
        <v>8285</v>
      </c>
      <c r="T1764" s="7">
        <f>F1764/Q1764</f>
        <v>35.4</v>
      </c>
      <c r="U1764" t="s">
        <v>8336</v>
      </c>
      <c r="V1764" t="s">
        <v>8337</v>
      </c>
    </row>
    <row r="1765" spans="1:22" ht="57.6">
      <c r="A1765" s="5">
        <f t="shared" si="108"/>
        <v>1.0190833333333333</v>
      </c>
      <c r="B1765">
        <v>1763</v>
      </c>
      <c r="C1765" s="3" t="s">
        <v>1764</v>
      </c>
      <c r="D1765" s="3" t="s">
        <v>5873</v>
      </c>
      <c r="E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 s="22">
        <f t="shared" si="109"/>
        <v>42440.773668981477</v>
      </c>
      <c r="L1765">
        <v>1474663840</v>
      </c>
      <c r="M1765" s="22">
        <f t="shared" si="110"/>
        <v>42410.773668981477</v>
      </c>
      <c r="N1765" s="22" t="s">
        <v>9316</v>
      </c>
      <c r="O1765" s="24">
        <f t="shared" si="111"/>
        <v>2016</v>
      </c>
      <c r="P1765" t="b">
        <v>0</v>
      </c>
      <c r="Q1765">
        <v>118</v>
      </c>
      <c r="R1765" t="b">
        <v>1</v>
      </c>
      <c r="S1765" t="s">
        <v>8285</v>
      </c>
      <c r="T1765" s="7">
        <f>F1765/Q1765</f>
        <v>103.63559322033899</v>
      </c>
      <c r="U1765" t="s">
        <v>8336</v>
      </c>
      <c r="V1765" t="s">
        <v>8337</v>
      </c>
    </row>
    <row r="1766" spans="1:22" ht="43.2">
      <c r="A1766" s="5">
        <f t="shared" si="108"/>
        <v>0.19600000000000001</v>
      </c>
      <c r="B1766">
        <v>1764</v>
      </c>
      <c r="C1766" s="3" t="s">
        <v>1765</v>
      </c>
      <c r="D1766" s="3" t="s">
        <v>5874</v>
      </c>
      <c r="E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 s="22">
        <f t="shared" si="109"/>
        <v>42666.660185185181</v>
      </c>
      <c r="L1766">
        <v>1404560379</v>
      </c>
      <c r="M1766" s="22">
        <f t="shared" si="110"/>
        <v>42636.660185185181</v>
      </c>
      <c r="N1766" s="22" t="s">
        <v>8923</v>
      </c>
      <c r="O1766" s="24">
        <f t="shared" si="111"/>
        <v>2016</v>
      </c>
      <c r="P1766" t="b">
        <v>1</v>
      </c>
      <c r="Q1766">
        <v>39</v>
      </c>
      <c r="R1766" t="b">
        <v>0</v>
      </c>
      <c r="S1766" t="s">
        <v>8285</v>
      </c>
      <c r="T1766" s="7">
        <f>F1766/Q1766</f>
        <v>55.282051282051285</v>
      </c>
      <c r="U1766" t="s">
        <v>8336</v>
      </c>
      <c r="V1766" t="s">
        <v>8337</v>
      </c>
    </row>
    <row r="1767" spans="1:22" ht="43.2">
      <c r="A1767" s="5">
        <f t="shared" si="108"/>
        <v>0.59467839999999994</v>
      </c>
      <c r="B1767">
        <v>1765</v>
      </c>
      <c r="C1767" s="3" t="s">
        <v>1766</v>
      </c>
      <c r="D1767" s="3" t="s">
        <v>5875</v>
      </c>
      <c r="E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 s="22">
        <f t="shared" si="109"/>
        <v>41854.27753472222</v>
      </c>
      <c r="L1767">
        <v>1405380712</v>
      </c>
      <c r="M1767" s="22">
        <f t="shared" si="110"/>
        <v>41825.27753472222</v>
      </c>
      <c r="N1767" s="22" t="s">
        <v>8540</v>
      </c>
      <c r="O1767" s="24">
        <f t="shared" si="111"/>
        <v>2014</v>
      </c>
      <c r="P1767" t="b">
        <v>1</v>
      </c>
      <c r="Q1767">
        <v>103</v>
      </c>
      <c r="R1767" t="b">
        <v>0</v>
      </c>
      <c r="S1767" t="s">
        <v>8285</v>
      </c>
      <c r="T1767" s="7">
        <f>F1767/Q1767</f>
        <v>72.16970873786407</v>
      </c>
      <c r="U1767" t="s">
        <v>8336</v>
      </c>
      <c r="V1767" t="s">
        <v>8337</v>
      </c>
    </row>
    <row r="1768" spans="1:22" ht="28.8">
      <c r="A1768" s="5">
        <f t="shared" si="108"/>
        <v>0</v>
      </c>
      <c r="B1768">
        <v>1766</v>
      </c>
      <c r="C1768" s="3" t="s">
        <v>1767</v>
      </c>
      <c r="D1768" s="3" t="s">
        <v>5876</v>
      </c>
      <c r="E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 s="22">
        <f t="shared" si="109"/>
        <v>41864.772129629629</v>
      </c>
      <c r="L1768">
        <v>1407184688</v>
      </c>
      <c r="M1768" s="22">
        <f t="shared" si="110"/>
        <v>41834.772129629629</v>
      </c>
      <c r="N1768" s="22" t="s">
        <v>8524</v>
      </c>
      <c r="O1768" s="24">
        <f t="shared" si="111"/>
        <v>2014</v>
      </c>
      <c r="P1768" t="b">
        <v>1</v>
      </c>
      <c r="Q1768">
        <v>0</v>
      </c>
      <c r="R1768" t="b">
        <v>0</v>
      </c>
      <c r="S1768" t="s">
        <v>8285</v>
      </c>
      <c r="T1768" s="7" t="e">
        <f>F1768/Q1768</f>
        <v>#DIV/0!</v>
      </c>
      <c r="U1768" t="s">
        <v>8336</v>
      </c>
      <c r="V1768" t="s">
        <v>8337</v>
      </c>
    </row>
    <row r="1769" spans="1:22" ht="28.8">
      <c r="A1769" s="5">
        <f t="shared" si="108"/>
        <v>0.4572</v>
      </c>
      <c r="B1769">
        <v>1767</v>
      </c>
      <c r="C1769" s="3" t="s">
        <v>1768</v>
      </c>
      <c r="D1769" s="3" t="s">
        <v>5877</v>
      </c>
      <c r="E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 s="22">
        <f t="shared" si="109"/>
        <v>41876.65148148148</v>
      </c>
      <c r="L1769">
        <v>1404488884</v>
      </c>
      <c r="M1769" s="22">
        <f t="shared" si="110"/>
        <v>41855.65148148148</v>
      </c>
      <c r="N1769" s="22" t="s">
        <v>8532</v>
      </c>
      <c r="O1769" s="24">
        <f t="shared" si="111"/>
        <v>2014</v>
      </c>
      <c r="P1769" t="b">
        <v>1</v>
      </c>
      <c r="Q1769">
        <v>39</v>
      </c>
      <c r="R1769" t="b">
        <v>0</v>
      </c>
      <c r="S1769" t="s">
        <v>8285</v>
      </c>
      <c r="T1769" s="7">
        <f>F1769/Q1769</f>
        <v>58.615384615384613</v>
      </c>
      <c r="U1769" t="s">
        <v>8336</v>
      </c>
      <c r="V1769" t="s">
        <v>8337</v>
      </c>
    </row>
    <row r="1770" spans="1:22" ht="43.2">
      <c r="A1770" s="5">
        <f t="shared" si="108"/>
        <v>3.7400000000000003E-2</v>
      </c>
      <c r="B1770">
        <v>1768</v>
      </c>
      <c r="C1770" s="3" t="s">
        <v>1769</v>
      </c>
      <c r="D1770" s="3" t="s">
        <v>5878</v>
      </c>
      <c r="E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 s="22">
        <f t="shared" si="109"/>
        <v>41854.450046296297</v>
      </c>
      <c r="L1770">
        <v>1406640444</v>
      </c>
      <c r="M1770" s="22">
        <f t="shared" si="110"/>
        <v>41824.450046296297</v>
      </c>
      <c r="N1770" s="22" t="s">
        <v>9502</v>
      </c>
      <c r="O1770" s="24">
        <f t="shared" si="111"/>
        <v>2014</v>
      </c>
      <c r="P1770" t="b">
        <v>1</v>
      </c>
      <c r="Q1770">
        <v>15</v>
      </c>
      <c r="R1770" t="b">
        <v>0</v>
      </c>
      <c r="S1770" t="s">
        <v>8285</v>
      </c>
      <c r="T1770" s="7">
        <f>F1770/Q1770</f>
        <v>12.466666666666667</v>
      </c>
      <c r="U1770" t="s">
        <v>8336</v>
      </c>
      <c r="V1770" t="s">
        <v>8337</v>
      </c>
    </row>
    <row r="1771" spans="1:22" ht="43.2">
      <c r="A1771" s="5">
        <f t="shared" si="108"/>
        <v>2.7025E-2</v>
      </c>
      <c r="B1771">
        <v>1769</v>
      </c>
      <c r="C1771" s="3" t="s">
        <v>1770</v>
      </c>
      <c r="D1771" s="3" t="s">
        <v>5879</v>
      </c>
      <c r="E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 s="22">
        <f t="shared" si="109"/>
        <v>41909.352361111109</v>
      </c>
      <c r="L1771">
        <v>1418585959</v>
      </c>
      <c r="M1771" s="22">
        <f t="shared" si="110"/>
        <v>41849.352361111109</v>
      </c>
      <c r="N1771" s="22" t="s">
        <v>9175</v>
      </c>
      <c r="O1771" s="24">
        <f t="shared" si="111"/>
        <v>2014</v>
      </c>
      <c r="P1771" t="b">
        <v>1</v>
      </c>
      <c r="Q1771">
        <v>22</v>
      </c>
      <c r="R1771" t="b">
        <v>0</v>
      </c>
      <c r="S1771" t="s">
        <v>8285</v>
      </c>
      <c r="T1771" s="7">
        <f>F1771/Q1771</f>
        <v>49.136363636363633</v>
      </c>
      <c r="U1771" t="s">
        <v>8336</v>
      </c>
      <c r="V1771" t="s">
        <v>8337</v>
      </c>
    </row>
    <row r="1772" spans="1:22" ht="43.2">
      <c r="A1772" s="5">
        <f t="shared" si="108"/>
        <v>0.56514285714285717</v>
      </c>
      <c r="B1772">
        <v>1770</v>
      </c>
      <c r="C1772" s="3" t="s">
        <v>1771</v>
      </c>
      <c r="D1772" s="3" t="s">
        <v>5880</v>
      </c>
      <c r="E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 s="22">
        <f t="shared" si="109"/>
        <v>42017.610636574071</v>
      </c>
      <c r="L1772">
        <v>1410288194</v>
      </c>
      <c r="M1772" s="22">
        <f t="shared" si="110"/>
        <v>41987.610636574071</v>
      </c>
      <c r="N1772" s="22" t="s">
        <v>9503</v>
      </c>
      <c r="O1772" s="24">
        <f t="shared" si="111"/>
        <v>2014</v>
      </c>
      <c r="P1772" t="b">
        <v>1</v>
      </c>
      <c r="Q1772">
        <v>92</v>
      </c>
      <c r="R1772" t="b">
        <v>0</v>
      </c>
      <c r="S1772" t="s">
        <v>8285</v>
      </c>
      <c r="T1772" s="7">
        <f>F1772/Q1772</f>
        <v>150.5</v>
      </c>
      <c r="U1772" t="s">
        <v>8336</v>
      </c>
      <c r="V1772" t="s">
        <v>8337</v>
      </c>
    </row>
    <row r="1773" spans="1:22" ht="43.2">
      <c r="A1773" s="5">
        <f t="shared" si="108"/>
        <v>0.21309523809523809</v>
      </c>
      <c r="B1773">
        <v>1771</v>
      </c>
      <c r="C1773" s="3" t="s">
        <v>1772</v>
      </c>
      <c r="D1773" s="3" t="s">
        <v>5881</v>
      </c>
      <c r="E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 s="22">
        <f t="shared" si="109"/>
        <v>41926.571689814817</v>
      </c>
      <c r="L1773">
        <v>1411515040</v>
      </c>
      <c r="M1773" s="22">
        <f t="shared" si="110"/>
        <v>41891.571689814817</v>
      </c>
      <c r="N1773" s="22" t="s">
        <v>8916</v>
      </c>
      <c r="O1773" s="24">
        <f t="shared" si="111"/>
        <v>2014</v>
      </c>
      <c r="P1773" t="b">
        <v>1</v>
      </c>
      <c r="Q1773">
        <v>25</v>
      </c>
      <c r="R1773" t="b">
        <v>0</v>
      </c>
      <c r="S1773" t="s">
        <v>8285</v>
      </c>
      <c r="T1773" s="7">
        <f>F1773/Q1773</f>
        <v>35.799999999999997</v>
      </c>
      <c r="U1773" t="s">
        <v>8336</v>
      </c>
      <c r="V1773" t="s">
        <v>8337</v>
      </c>
    </row>
    <row r="1774" spans="1:22" ht="43.2">
      <c r="A1774" s="5">
        <f t="shared" si="108"/>
        <v>0.156</v>
      </c>
      <c r="B1774">
        <v>1772</v>
      </c>
      <c r="C1774" s="3" t="s">
        <v>1773</v>
      </c>
      <c r="D1774" s="3" t="s">
        <v>5882</v>
      </c>
      <c r="E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 s="22">
        <f t="shared" si="109"/>
        <v>41935.771296296291</v>
      </c>
      <c r="L1774">
        <v>1399482836</v>
      </c>
      <c r="M1774" s="22">
        <f t="shared" si="110"/>
        <v>41905.771296296291</v>
      </c>
      <c r="N1774" s="22" t="s">
        <v>8498</v>
      </c>
      <c r="O1774" s="24">
        <f t="shared" si="111"/>
        <v>2014</v>
      </c>
      <c r="P1774" t="b">
        <v>1</v>
      </c>
      <c r="Q1774">
        <v>19</v>
      </c>
      <c r="R1774" t="b">
        <v>0</v>
      </c>
      <c r="S1774" t="s">
        <v>8285</v>
      </c>
      <c r="T1774" s="7">
        <f>F1774/Q1774</f>
        <v>45.157894736842103</v>
      </c>
      <c r="U1774" t="s">
        <v>8336</v>
      </c>
      <c r="V1774" t="s">
        <v>8337</v>
      </c>
    </row>
    <row r="1775" spans="1:22" ht="43.2">
      <c r="A1775" s="5">
        <f t="shared" si="108"/>
        <v>6.2566666666666673E-2</v>
      </c>
      <c r="B1775">
        <v>1773</v>
      </c>
      <c r="C1775" s="3" t="s">
        <v>1774</v>
      </c>
      <c r="D1775" s="3" t="s">
        <v>5883</v>
      </c>
      <c r="E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 s="22">
        <f t="shared" si="109"/>
        <v>41826.509675925925</v>
      </c>
      <c r="L1775">
        <v>1417803298</v>
      </c>
      <c r="M1775" s="22">
        <f t="shared" si="110"/>
        <v>41766.509675925925</v>
      </c>
      <c r="N1775" s="22" t="s">
        <v>9280</v>
      </c>
      <c r="O1775" s="24">
        <f t="shared" si="111"/>
        <v>2014</v>
      </c>
      <c r="P1775" t="b">
        <v>1</v>
      </c>
      <c r="Q1775">
        <v>19</v>
      </c>
      <c r="R1775" t="b">
        <v>0</v>
      </c>
      <c r="S1775" t="s">
        <v>8285</v>
      </c>
      <c r="T1775" s="7">
        <f>F1775/Q1775</f>
        <v>98.78947368421052</v>
      </c>
      <c r="U1775" t="s">
        <v>8336</v>
      </c>
      <c r="V1775" t="s">
        <v>8337</v>
      </c>
    </row>
    <row r="1776" spans="1:22" ht="43.2">
      <c r="A1776" s="5">
        <f t="shared" si="108"/>
        <v>0.4592</v>
      </c>
      <c r="B1776">
        <v>1774</v>
      </c>
      <c r="C1776" s="3" t="s">
        <v>1775</v>
      </c>
      <c r="D1776" s="3" t="s">
        <v>5884</v>
      </c>
      <c r="E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 s="22">
        <f t="shared" si="109"/>
        <v>42023.552060185182</v>
      </c>
      <c r="L1776">
        <v>1413609292</v>
      </c>
      <c r="M1776" s="22">
        <f t="shared" si="110"/>
        <v>41978.552060185182</v>
      </c>
      <c r="N1776" s="22" t="s">
        <v>9504</v>
      </c>
      <c r="O1776" s="24">
        <f t="shared" si="111"/>
        <v>2014</v>
      </c>
      <c r="P1776" t="b">
        <v>1</v>
      </c>
      <c r="Q1776">
        <v>13</v>
      </c>
      <c r="R1776" t="b">
        <v>0</v>
      </c>
      <c r="S1776" t="s">
        <v>8285</v>
      </c>
      <c r="T1776" s="7">
        <f>F1776/Q1776</f>
        <v>88.307692307692307</v>
      </c>
      <c r="U1776" t="s">
        <v>8336</v>
      </c>
      <c r="V1776" t="s">
        <v>8337</v>
      </c>
    </row>
    <row r="1777" spans="1:22" ht="43.2">
      <c r="A1777" s="5">
        <f t="shared" si="108"/>
        <v>0.65101538461538466</v>
      </c>
      <c r="B1777">
        <v>1775</v>
      </c>
      <c r="C1777" s="3" t="s">
        <v>1776</v>
      </c>
      <c r="D1777" s="3" t="s">
        <v>5885</v>
      </c>
      <c r="E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 s="22">
        <f t="shared" si="109"/>
        <v>41972.415972222218</v>
      </c>
      <c r="L1777">
        <v>1410305160</v>
      </c>
      <c r="M1777" s="22">
        <f t="shared" si="110"/>
        <v>41930.010324074072</v>
      </c>
      <c r="N1777" s="22" t="s">
        <v>9505</v>
      </c>
      <c r="O1777" s="24">
        <f t="shared" si="111"/>
        <v>2014</v>
      </c>
      <c r="P1777" t="b">
        <v>1</v>
      </c>
      <c r="Q1777">
        <v>124</v>
      </c>
      <c r="R1777" t="b">
        <v>0</v>
      </c>
      <c r="S1777" t="s">
        <v>8285</v>
      </c>
      <c r="T1777" s="7">
        <f>F1777/Q1777</f>
        <v>170.62903225806451</v>
      </c>
      <c r="U1777" t="s">
        <v>8336</v>
      </c>
      <c r="V1777" t="s">
        <v>8337</v>
      </c>
    </row>
    <row r="1778" spans="1:22" ht="43.2">
      <c r="A1778" s="5">
        <f t="shared" si="108"/>
        <v>6.7000000000000004E-2</v>
      </c>
      <c r="B1778">
        <v>1776</v>
      </c>
      <c r="C1778" s="3" t="s">
        <v>1777</v>
      </c>
      <c r="D1778" s="3" t="s">
        <v>5886</v>
      </c>
      <c r="E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 s="22">
        <f t="shared" si="109"/>
        <v>41936.768055555549</v>
      </c>
      <c r="L1778">
        <v>1411513071</v>
      </c>
      <c r="M1778" s="22">
        <f t="shared" si="110"/>
        <v>41891.768055555549</v>
      </c>
      <c r="N1778" s="22" t="s">
        <v>8916</v>
      </c>
      <c r="O1778" s="24">
        <f t="shared" si="111"/>
        <v>2014</v>
      </c>
      <c r="P1778" t="b">
        <v>1</v>
      </c>
      <c r="Q1778">
        <v>4</v>
      </c>
      <c r="R1778" t="b">
        <v>0</v>
      </c>
      <c r="S1778" t="s">
        <v>8285</v>
      </c>
      <c r="T1778" s="7">
        <f>F1778/Q1778</f>
        <v>83.75</v>
      </c>
      <c r="U1778" t="s">
        <v>8336</v>
      </c>
      <c r="V1778" t="s">
        <v>8337</v>
      </c>
    </row>
    <row r="1779" spans="1:22" ht="43.2">
      <c r="A1779" s="5">
        <f t="shared" si="108"/>
        <v>0.135625</v>
      </c>
      <c r="B1779">
        <v>1777</v>
      </c>
      <c r="C1779" s="3" t="s">
        <v>1778</v>
      </c>
      <c r="D1779" s="3" t="s">
        <v>5887</v>
      </c>
      <c r="E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 s="22">
        <f t="shared" si="109"/>
        <v>41941.748506944445</v>
      </c>
      <c r="L1779">
        <v>1421829253</v>
      </c>
      <c r="M1779" s="22">
        <f t="shared" si="110"/>
        <v>41905.748506944445</v>
      </c>
      <c r="N1779" s="22" t="s">
        <v>8498</v>
      </c>
      <c r="O1779" s="24">
        <f t="shared" si="111"/>
        <v>2014</v>
      </c>
      <c r="P1779" t="b">
        <v>1</v>
      </c>
      <c r="Q1779">
        <v>10</v>
      </c>
      <c r="R1779" t="b">
        <v>0</v>
      </c>
      <c r="S1779" t="s">
        <v>8285</v>
      </c>
      <c r="T1779" s="7">
        <f>F1779/Q1779</f>
        <v>65.099999999999994</v>
      </c>
      <c r="U1779" t="s">
        <v>8336</v>
      </c>
      <c r="V1779" t="s">
        <v>8337</v>
      </c>
    </row>
    <row r="1780" spans="1:22" ht="43.2">
      <c r="A1780" s="5">
        <f t="shared" si="108"/>
        <v>1.9900000000000001E-2</v>
      </c>
      <c r="B1780">
        <v>1778</v>
      </c>
      <c r="C1780" s="3" t="s">
        <v>1779</v>
      </c>
      <c r="D1780" s="3" t="s">
        <v>5888</v>
      </c>
      <c r="E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 s="22">
        <f t="shared" si="109"/>
        <v>42055.14876157407</v>
      </c>
      <c r="L1780">
        <v>1423600995</v>
      </c>
      <c r="M1780" s="22">
        <f t="shared" si="110"/>
        <v>42025.14876157407</v>
      </c>
      <c r="N1780" s="22" t="s">
        <v>9060</v>
      </c>
      <c r="O1780" s="24">
        <f t="shared" si="111"/>
        <v>2015</v>
      </c>
      <c r="P1780" t="b">
        <v>1</v>
      </c>
      <c r="Q1780">
        <v>15</v>
      </c>
      <c r="R1780" t="b">
        <v>0</v>
      </c>
      <c r="S1780" t="s">
        <v>8285</v>
      </c>
      <c r="T1780" s="7">
        <f>F1780/Q1780</f>
        <v>66.333333333333329</v>
      </c>
      <c r="U1780" t="s">
        <v>8336</v>
      </c>
      <c r="V1780" t="s">
        <v>8337</v>
      </c>
    </row>
    <row r="1781" spans="1:22" ht="43.2">
      <c r="A1781" s="5">
        <f t="shared" si="108"/>
        <v>0.36236363636363639</v>
      </c>
      <c r="B1781">
        <v>1779</v>
      </c>
      <c r="C1781" s="3" t="s">
        <v>1780</v>
      </c>
      <c r="D1781" s="3" t="s">
        <v>5889</v>
      </c>
      <c r="E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 s="22">
        <f t="shared" si="109"/>
        <v>42090.613368055558</v>
      </c>
      <c r="L1781">
        <v>1470242180</v>
      </c>
      <c r="M1781" s="22">
        <f t="shared" si="110"/>
        <v>42045.655034722215</v>
      </c>
      <c r="N1781" s="22" t="s">
        <v>8920</v>
      </c>
      <c r="O1781" s="24">
        <f t="shared" si="111"/>
        <v>2015</v>
      </c>
      <c r="P1781" t="b">
        <v>1</v>
      </c>
      <c r="Q1781">
        <v>38</v>
      </c>
      <c r="R1781" t="b">
        <v>0</v>
      </c>
      <c r="S1781" t="s">
        <v>8285</v>
      </c>
      <c r="T1781" s="7">
        <f>F1781/Q1781</f>
        <v>104.89473684210526</v>
      </c>
      <c r="U1781" t="s">
        <v>8336</v>
      </c>
      <c r="V1781" t="s">
        <v>8337</v>
      </c>
    </row>
    <row r="1782" spans="1:22" ht="43.2">
      <c r="A1782" s="5">
        <f t="shared" si="108"/>
        <v>0.39743333333333336</v>
      </c>
      <c r="B1782">
        <v>1780</v>
      </c>
      <c r="C1782" s="3" t="s">
        <v>1781</v>
      </c>
      <c r="D1782" s="3" t="s">
        <v>5890</v>
      </c>
      <c r="E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 s="22">
        <f t="shared" si="109"/>
        <v>42615.483564814807</v>
      </c>
      <c r="L1782">
        <v>1462285510</v>
      </c>
      <c r="M1782" s="22">
        <f t="shared" si="110"/>
        <v>42585.483564814807</v>
      </c>
      <c r="N1782" s="22" t="s">
        <v>8684</v>
      </c>
      <c r="O1782" s="24">
        <f t="shared" si="111"/>
        <v>2016</v>
      </c>
      <c r="P1782" t="b">
        <v>1</v>
      </c>
      <c r="Q1782">
        <v>152</v>
      </c>
      <c r="R1782" t="b">
        <v>0</v>
      </c>
      <c r="S1782" t="s">
        <v>8285</v>
      </c>
      <c r="T1782" s="7">
        <f>F1782/Q1782</f>
        <v>78.440789473684205</v>
      </c>
      <c r="U1782" t="s">
        <v>8336</v>
      </c>
      <c r="V1782" t="s">
        <v>8337</v>
      </c>
    </row>
    <row r="1783" spans="1:22" ht="43.2">
      <c r="A1783" s="5">
        <f t="shared" si="108"/>
        <v>0.25763636363636366</v>
      </c>
      <c r="B1783">
        <v>1781</v>
      </c>
      <c r="C1783" s="3" t="s">
        <v>1782</v>
      </c>
      <c r="D1783" s="3" t="s">
        <v>5891</v>
      </c>
      <c r="E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 s="22">
        <f t="shared" si="109"/>
        <v>42553.392476851848</v>
      </c>
      <c r="L1783">
        <v>1471272545</v>
      </c>
      <c r="M1783" s="22">
        <f t="shared" si="110"/>
        <v>42493.392476851848</v>
      </c>
      <c r="N1783" s="22" t="s">
        <v>9506</v>
      </c>
      <c r="O1783" s="24">
        <f t="shared" si="111"/>
        <v>2016</v>
      </c>
      <c r="P1783" t="b">
        <v>1</v>
      </c>
      <c r="Q1783">
        <v>24</v>
      </c>
      <c r="R1783" t="b">
        <v>0</v>
      </c>
      <c r="S1783" t="s">
        <v>8285</v>
      </c>
      <c r="T1783" s="7">
        <f>F1783/Q1783</f>
        <v>59.041666666666664</v>
      </c>
      <c r="U1783" t="s">
        <v>8336</v>
      </c>
      <c r="V1783" t="s">
        <v>8337</v>
      </c>
    </row>
    <row r="1784" spans="1:22" ht="57.6">
      <c r="A1784" s="5">
        <f t="shared" si="108"/>
        <v>0.15491428571428573</v>
      </c>
      <c r="B1784">
        <v>1782</v>
      </c>
      <c r="C1784" s="3" t="s">
        <v>1783</v>
      </c>
      <c r="D1784" s="3" t="s">
        <v>5892</v>
      </c>
      <c r="E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 s="22">
        <f t="shared" si="109"/>
        <v>42628.409085648142</v>
      </c>
      <c r="L1784">
        <v>1453211289</v>
      </c>
      <c r="M1784" s="22">
        <f t="shared" si="110"/>
        <v>42597.409085648142</v>
      </c>
      <c r="N1784" s="22" t="s">
        <v>9173</v>
      </c>
      <c r="O1784" s="24">
        <f t="shared" si="111"/>
        <v>2016</v>
      </c>
      <c r="P1784" t="b">
        <v>1</v>
      </c>
      <c r="Q1784">
        <v>76</v>
      </c>
      <c r="R1784" t="b">
        <v>0</v>
      </c>
      <c r="S1784" t="s">
        <v>8285</v>
      </c>
      <c r="T1784" s="7">
        <f>F1784/Q1784</f>
        <v>71.34210526315789</v>
      </c>
      <c r="U1784" t="s">
        <v>8336</v>
      </c>
      <c r="V1784" t="s">
        <v>8337</v>
      </c>
    </row>
    <row r="1785" spans="1:22" ht="43.2">
      <c r="A1785" s="5">
        <f t="shared" si="108"/>
        <v>0.236925</v>
      </c>
      <c r="B1785">
        <v>1783</v>
      </c>
      <c r="C1785" s="3" t="s">
        <v>1784</v>
      </c>
      <c r="D1785" s="3" t="s">
        <v>5893</v>
      </c>
      <c r="E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 s="22">
        <f t="shared" si="109"/>
        <v>42421.366770833331</v>
      </c>
      <c r="L1785">
        <v>1429656478</v>
      </c>
      <c r="M1785" s="22">
        <f t="shared" si="110"/>
        <v>42388.366770833331</v>
      </c>
      <c r="N1785" s="22" t="s">
        <v>8861</v>
      </c>
      <c r="O1785" s="24">
        <f t="shared" si="111"/>
        <v>2016</v>
      </c>
      <c r="P1785" t="b">
        <v>1</v>
      </c>
      <c r="Q1785">
        <v>185</v>
      </c>
      <c r="R1785" t="b">
        <v>0</v>
      </c>
      <c r="S1785" t="s">
        <v>8285</v>
      </c>
      <c r="T1785" s="7">
        <f>F1785/Q1785</f>
        <v>51.227027027027027</v>
      </c>
      <c r="U1785" t="s">
        <v>8336</v>
      </c>
      <c r="V1785" t="s">
        <v>8337</v>
      </c>
    </row>
    <row r="1786" spans="1:22" ht="43.2">
      <c r="A1786" s="5">
        <f t="shared" si="108"/>
        <v>0.39760000000000001</v>
      </c>
      <c r="B1786">
        <v>1784</v>
      </c>
      <c r="C1786" s="3" t="s">
        <v>1785</v>
      </c>
      <c r="D1786" s="3" t="s">
        <v>5894</v>
      </c>
      <c r="E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 s="22">
        <f t="shared" si="109"/>
        <v>42145.741643518515</v>
      </c>
      <c r="L1786">
        <v>1419954240</v>
      </c>
      <c r="M1786" s="22">
        <f t="shared" si="110"/>
        <v>42115.741643518515</v>
      </c>
      <c r="N1786" s="22" t="s">
        <v>8517</v>
      </c>
      <c r="O1786" s="24">
        <f t="shared" si="111"/>
        <v>2015</v>
      </c>
      <c r="P1786" t="b">
        <v>1</v>
      </c>
      <c r="Q1786">
        <v>33</v>
      </c>
      <c r="R1786" t="b">
        <v>0</v>
      </c>
      <c r="S1786" t="s">
        <v>8285</v>
      </c>
      <c r="T1786" s="7">
        <f>F1786/Q1786</f>
        <v>60.242424242424242</v>
      </c>
      <c r="U1786" t="s">
        <v>8336</v>
      </c>
      <c r="V1786" t="s">
        <v>8337</v>
      </c>
    </row>
    <row r="1787" spans="1:22" ht="43.2">
      <c r="A1787" s="5">
        <f t="shared" si="108"/>
        <v>0.20220833333333332</v>
      </c>
      <c r="B1787">
        <v>1785</v>
      </c>
      <c r="C1787" s="3" t="s">
        <v>1786</v>
      </c>
      <c r="D1787" s="3" t="s">
        <v>5895</v>
      </c>
      <c r="E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 s="22">
        <f t="shared" si="109"/>
        <v>42034.934027777774</v>
      </c>
      <c r="L1787">
        <v>1410750855</v>
      </c>
      <c r="M1787" s="22">
        <f t="shared" si="110"/>
        <v>42003.447222222218</v>
      </c>
      <c r="N1787" s="22" t="s">
        <v>9507</v>
      </c>
      <c r="O1787" s="24">
        <f t="shared" si="111"/>
        <v>2014</v>
      </c>
      <c r="P1787" t="b">
        <v>1</v>
      </c>
      <c r="Q1787">
        <v>108</v>
      </c>
      <c r="R1787" t="b">
        <v>0</v>
      </c>
      <c r="S1787" t="s">
        <v>8285</v>
      </c>
      <c r="T1787" s="7">
        <f>F1787/Q1787</f>
        <v>44.935185185185183</v>
      </c>
      <c r="U1787" t="s">
        <v>8336</v>
      </c>
      <c r="V1787" t="s">
        <v>8337</v>
      </c>
    </row>
    <row r="1788" spans="1:22" ht="43.2">
      <c r="A1788" s="5">
        <f t="shared" si="108"/>
        <v>0.47631578947368419</v>
      </c>
      <c r="B1788">
        <v>1786</v>
      </c>
      <c r="C1788" s="3" t="s">
        <v>1787</v>
      </c>
      <c r="D1788" s="3" t="s">
        <v>5896</v>
      </c>
      <c r="E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 s="22">
        <f t="shared" si="109"/>
        <v>41927.791666666664</v>
      </c>
      <c r="L1788">
        <v>1416057177</v>
      </c>
      <c r="M1788" s="22">
        <f t="shared" si="110"/>
        <v>41896.926562499997</v>
      </c>
      <c r="N1788" s="22" t="s">
        <v>9508</v>
      </c>
      <c r="O1788" s="24">
        <f t="shared" si="111"/>
        <v>2014</v>
      </c>
      <c r="P1788" t="b">
        <v>1</v>
      </c>
      <c r="Q1788">
        <v>29</v>
      </c>
      <c r="R1788" t="b">
        <v>0</v>
      </c>
      <c r="S1788" t="s">
        <v>8285</v>
      </c>
      <c r="T1788" s="7">
        <f>F1788/Q1788</f>
        <v>31.206896551724139</v>
      </c>
      <c r="U1788" t="s">
        <v>8336</v>
      </c>
      <c r="V1788" t="s">
        <v>8337</v>
      </c>
    </row>
    <row r="1789" spans="1:22" ht="43.2">
      <c r="A1789" s="5">
        <f t="shared" si="108"/>
        <v>0.15329999999999999</v>
      </c>
      <c r="B1789">
        <v>1787</v>
      </c>
      <c r="C1789" s="3" t="s">
        <v>1788</v>
      </c>
      <c r="D1789" s="3" t="s">
        <v>5897</v>
      </c>
      <c r="E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 s="22">
        <f t="shared" si="109"/>
        <v>41988.342326388891</v>
      </c>
      <c r="L1789">
        <v>1425570237</v>
      </c>
      <c r="M1789" s="22">
        <f t="shared" si="110"/>
        <v>41958.342326388891</v>
      </c>
      <c r="N1789" s="22" t="s">
        <v>9219</v>
      </c>
      <c r="O1789" s="24">
        <f t="shared" si="111"/>
        <v>2014</v>
      </c>
      <c r="P1789" t="b">
        <v>1</v>
      </c>
      <c r="Q1789">
        <v>24</v>
      </c>
      <c r="R1789" t="b">
        <v>0</v>
      </c>
      <c r="S1789" t="s">
        <v>8285</v>
      </c>
      <c r="T1789" s="7">
        <f>F1789/Q1789</f>
        <v>63.875</v>
      </c>
      <c r="U1789" t="s">
        <v>8336</v>
      </c>
      <c r="V1789" t="s">
        <v>8337</v>
      </c>
    </row>
    <row r="1790" spans="1:22" ht="43.2">
      <c r="A1790" s="5">
        <f t="shared" si="108"/>
        <v>1.3818181818181818E-2</v>
      </c>
      <c r="B1790">
        <v>1788</v>
      </c>
      <c r="C1790" s="3" t="s">
        <v>1789</v>
      </c>
      <c r="D1790" s="3" t="s">
        <v>5898</v>
      </c>
      <c r="E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 s="22">
        <f t="shared" si="109"/>
        <v>42098.40552083333</v>
      </c>
      <c r="L1790">
        <v>1412203542</v>
      </c>
      <c r="M1790" s="22">
        <f t="shared" si="110"/>
        <v>42068.447187499994</v>
      </c>
      <c r="N1790" s="22" t="s">
        <v>8404</v>
      </c>
      <c r="O1790" s="24">
        <f t="shared" si="111"/>
        <v>2015</v>
      </c>
      <c r="P1790" t="b">
        <v>1</v>
      </c>
      <c r="Q1790">
        <v>4</v>
      </c>
      <c r="R1790" t="b">
        <v>0</v>
      </c>
      <c r="S1790" t="s">
        <v>8285</v>
      </c>
      <c r="T1790" s="7">
        <f>F1790/Q1790</f>
        <v>19</v>
      </c>
      <c r="U1790" t="s">
        <v>8336</v>
      </c>
      <c r="V1790" t="s">
        <v>8337</v>
      </c>
    </row>
    <row r="1791" spans="1:22" ht="43.2">
      <c r="A1791" s="5">
        <f t="shared" si="108"/>
        <v>5.0000000000000001E-3</v>
      </c>
      <c r="B1791">
        <v>1789</v>
      </c>
      <c r="C1791" s="3" t="s">
        <v>1790</v>
      </c>
      <c r="D1791" s="3" t="s">
        <v>5899</v>
      </c>
      <c r="E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 s="22">
        <f t="shared" si="109"/>
        <v>41943.740069444444</v>
      </c>
      <c r="L1791">
        <v>1415858403</v>
      </c>
      <c r="M1791" s="22">
        <f t="shared" si="110"/>
        <v>41913.740069444444</v>
      </c>
      <c r="N1791" s="22" t="s">
        <v>8839</v>
      </c>
      <c r="O1791" s="24">
        <f t="shared" si="111"/>
        <v>2014</v>
      </c>
      <c r="P1791" t="b">
        <v>1</v>
      </c>
      <c r="Q1791">
        <v>4</v>
      </c>
      <c r="R1791" t="b">
        <v>0</v>
      </c>
      <c r="S1791" t="s">
        <v>8285</v>
      </c>
      <c r="T1791" s="7">
        <f>F1791/Q1791</f>
        <v>10</v>
      </c>
      <c r="U1791" t="s">
        <v>8336</v>
      </c>
      <c r="V1791" t="s">
        <v>8337</v>
      </c>
    </row>
    <row r="1792" spans="1:22" ht="43.2">
      <c r="A1792" s="5">
        <f t="shared" si="108"/>
        <v>4.9575757575757579E-2</v>
      </c>
      <c r="B1792">
        <v>1790</v>
      </c>
      <c r="C1792" s="3" t="s">
        <v>1791</v>
      </c>
      <c r="D1792" s="3" t="s">
        <v>5900</v>
      </c>
      <c r="E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 s="22">
        <f t="shared" si="109"/>
        <v>42016.041701388887</v>
      </c>
      <c r="L1792">
        <v>1420560678</v>
      </c>
      <c r="M1792" s="22">
        <f t="shared" si="110"/>
        <v>41956.041701388887</v>
      </c>
      <c r="N1792" s="22" t="s">
        <v>9424</v>
      </c>
      <c r="O1792" s="24">
        <f t="shared" si="111"/>
        <v>2014</v>
      </c>
      <c r="P1792" t="b">
        <v>1</v>
      </c>
      <c r="Q1792">
        <v>15</v>
      </c>
      <c r="R1792" t="b">
        <v>0</v>
      </c>
      <c r="S1792" t="s">
        <v>8285</v>
      </c>
      <c r="T1792" s="7">
        <f>F1792/Q1792</f>
        <v>109.06666666666666</v>
      </c>
      <c r="U1792" t="s">
        <v>8336</v>
      </c>
      <c r="V1792" t="s">
        <v>8337</v>
      </c>
    </row>
    <row r="1793" spans="1:22" ht="28.8">
      <c r="A1793" s="5">
        <f t="shared" si="108"/>
        <v>3.5666666666666666E-2</v>
      </c>
      <c r="B1793">
        <v>1791</v>
      </c>
      <c r="C1793" s="3" t="s">
        <v>1792</v>
      </c>
      <c r="D1793" s="3" t="s">
        <v>5901</v>
      </c>
      <c r="E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 s="22">
        <f t="shared" si="109"/>
        <v>42040.466180555552</v>
      </c>
      <c r="L1793">
        <v>1417369565</v>
      </c>
      <c r="M1793" s="22">
        <f t="shared" si="110"/>
        <v>42010.466180555552</v>
      </c>
      <c r="N1793" s="22" t="s">
        <v>9509</v>
      </c>
      <c r="O1793" s="24">
        <f t="shared" si="111"/>
        <v>2015</v>
      </c>
      <c r="P1793" t="b">
        <v>1</v>
      </c>
      <c r="Q1793">
        <v>4</v>
      </c>
      <c r="R1793" t="b">
        <v>0</v>
      </c>
      <c r="S1793" t="s">
        <v>8285</v>
      </c>
      <c r="T1793" s="7">
        <f>F1793/Q1793</f>
        <v>26.75</v>
      </c>
      <c r="U1793" t="s">
        <v>8336</v>
      </c>
      <c r="V1793" t="s">
        <v>8337</v>
      </c>
    </row>
    <row r="1794" spans="1:22" ht="28.8">
      <c r="A1794" s="5">
        <f t="shared" si="108"/>
        <v>0.61124000000000001</v>
      </c>
      <c r="B1794">
        <v>1792</v>
      </c>
      <c r="C1794" s="3" t="s">
        <v>1793</v>
      </c>
      <c r="D1794" s="3" t="s">
        <v>5902</v>
      </c>
      <c r="E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 s="22">
        <f t="shared" si="109"/>
        <v>42033.532002314816</v>
      </c>
      <c r="L1794">
        <v>1435970682</v>
      </c>
      <c r="M1794" s="22">
        <f t="shared" si="110"/>
        <v>41973.532002314816</v>
      </c>
      <c r="N1794" s="22" t="s">
        <v>8556</v>
      </c>
      <c r="O1794" s="24">
        <f t="shared" si="111"/>
        <v>2014</v>
      </c>
      <c r="P1794" t="b">
        <v>1</v>
      </c>
      <c r="Q1794">
        <v>139</v>
      </c>
      <c r="R1794" t="b">
        <v>0</v>
      </c>
      <c r="S1794" t="s">
        <v>8285</v>
      </c>
      <c r="T1794" s="7">
        <f>F1794/Q1794</f>
        <v>109.93525179856115</v>
      </c>
      <c r="U1794" t="s">
        <v>8336</v>
      </c>
      <c r="V1794" t="s">
        <v>8337</v>
      </c>
    </row>
    <row r="1795" spans="1:22" ht="43.2">
      <c r="A1795" s="5">
        <f t="shared" ref="A1795:A1858" si="112">F1795/E1795</f>
        <v>1.3333333333333334E-2</v>
      </c>
      <c r="B1795">
        <v>1793</v>
      </c>
      <c r="C1795" s="3" t="s">
        <v>1794</v>
      </c>
      <c r="D1795" s="3" t="s">
        <v>5903</v>
      </c>
      <c r="E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 s="22">
        <f t="shared" ref="K1795:K1858" si="113">(J1794/86400)+25569+(-5/24)</f>
        <v>42226.082638888889</v>
      </c>
      <c r="L1795">
        <v>1414531440</v>
      </c>
      <c r="M1795" s="22">
        <f t="shared" ref="M1795:M1858" si="114">(L1794/86400)+25569+(-5/24)</f>
        <v>42188.822708333326</v>
      </c>
      <c r="N1795" s="22" t="s">
        <v>9318</v>
      </c>
      <c r="O1795" s="24">
        <f t="shared" si="111"/>
        <v>2015</v>
      </c>
      <c r="P1795" t="b">
        <v>1</v>
      </c>
      <c r="Q1795">
        <v>2</v>
      </c>
      <c r="R1795" t="b">
        <v>0</v>
      </c>
      <c r="S1795" t="s">
        <v>8285</v>
      </c>
      <c r="T1795" s="7">
        <f>F1795/Q1795</f>
        <v>20</v>
      </c>
      <c r="U1795" t="s">
        <v>8336</v>
      </c>
      <c r="V1795" t="s">
        <v>8337</v>
      </c>
    </row>
    <row r="1796" spans="1:22" ht="43.2">
      <c r="A1796" s="5">
        <f t="shared" si="112"/>
        <v>0.11077777777777778</v>
      </c>
      <c r="B1796">
        <v>1794</v>
      </c>
      <c r="C1796" s="3" t="s">
        <v>1795</v>
      </c>
      <c r="D1796" s="3" t="s">
        <v>5904</v>
      </c>
      <c r="E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 s="22">
        <f t="shared" si="113"/>
        <v>41970.724999999999</v>
      </c>
      <c r="L1796">
        <v>1420636422</v>
      </c>
      <c r="M1796" s="22">
        <f t="shared" si="114"/>
        <v>41940.683333333327</v>
      </c>
      <c r="N1796" s="22" t="s">
        <v>8952</v>
      </c>
      <c r="O1796" s="24">
        <f t="shared" ref="O1796:O1859" si="115">YEAR(N1796)</f>
        <v>2014</v>
      </c>
      <c r="P1796" t="b">
        <v>1</v>
      </c>
      <c r="Q1796">
        <v>18</v>
      </c>
      <c r="R1796" t="b">
        <v>0</v>
      </c>
      <c r="S1796" t="s">
        <v>8285</v>
      </c>
      <c r="T1796" s="7">
        <f>F1796/Q1796</f>
        <v>55.388888888888886</v>
      </c>
      <c r="U1796" t="s">
        <v>8336</v>
      </c>
      <c r="V1796" t="s">
        <v>8337</v>
      </c>
    </row>
    <row r="1797" spans="1:22" ht="43.2">
      <c r="A1797" s="5">
        <f t="shared" si="112"/>
        <v>0.38735714285714284</v>
      </c>
      <c r="B1797">
        <v>1795</v>
      </c>
      <c r="C1797" s="3" t="s">
        <v>1796</v>
      </c>
      <c r="D1797" s="3" t="s">
        <v>5905</v>
      </c>
      <c r="E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 s="22">
        <f t="shared" si="113"/>
        <v>42046.342847222222</v>
      </c>
      <c r="L1797">
        <v>1473922541</v>
      </c>
      <c r="M1797" s="22">
        <f t="shared" si="114"/>
        <v>42011.342847222222</v>
      </c>
      <c r="N1797" s="22" t="s">
        <v>9170</v>
      </c>
      <c r="O1797" s="24">
        <f t="shared" si="115"/>
        <v>2015</v>
      </c>
      <c r="P1797" t="b">
        <v>1</v>
      </c>
      <c r="Q1797">
        <v>81</v>
      </c>
      <c r="R1797" t="b">
        <v>0</v>
      </c>
      <c r="S1797" t="s">
        <v>8285</v>
      </c>
      <c r="T1797" s="7">
        <f>F1797/Q1797</f>
        <v>133.90123456790124</v>
      </c>
      <c r="U1797" t="s">
        <v>8336</v>
      </c>
      <c r="V1797" t="s">
        <v>8337</v>
      </c>
    </row>
    <row r="1798" spans="1:22" ht="57.6">
      <c r="A1798" s="5">
        <f t="shared" si="112"/>
        <v>0.22052631578947368</v>
      </c>
      <c r="B1798">
        <v>1796</v>
      </c>
      <c r="C1798" s="3" t="s">
        <v>1797</v>
      </c>
      <c r="D1798" s="3" t="s">
        <v>5906</v>
      </c>
      <c r="E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 s="22">
        <f t="shared" si="113"/>
        <v>42657.458333333336</v>
      </c>
      <c r="L1798">
        <v>1464172366</v>
      </c>
      <c r="M1798" s="22">
        <f t="shared" si="114"/>
        <v>42628.080335648141</v>
      </c>
      <c r="N1798" s="22" t="s">
        <v>8494</v>
      </c>
      <c r="O1798" s="24">
        <f t="shared" si="115"/>
        <v>2016</v>
      </c>
      <c r="P1798" t="b">
        <v>1</v>
      </c>
      <c r="Q1798">
        <v>86</v>
      </c>
      <c r="R1798" t="b">
        <v>0</v>
      </c>
      <c r="S1798" t="s">
        <v>8285</v>
      </c>
      <c r="T1798" s="7">
        <f>F1798/Q1798</f>
        <v>48.720930232558139</v>
      </c>
      <c r="U1798" t="s">
        <v>8336</v>
      </c>
      <c r="V1798" t="s">
        <v>8337</v>
      </c>
    </row>
    <row r="1799" spans="1:22" ht="43.2">
      <c r="A1799" s="5">
        <f t="shared" si="112"/>
        <v>0.67549999999999999</v>
      </c>
      <c r="B1799">
        <v>1797</v>
      </c>
      <c r="C1799" s="3" t="s">
        <v>1798</v>
      </c>
      <c r="D1799" s="3" t="s">
        <v>5907</v>
      </c>
      <c r="E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 s="22">
        <f t="shared" si="113"/>
        <v>42575.231087962959</v>
      </c>
      <c r="L1799">
        <v>1479217189</v>
      </c>
      <c r="M1799" s="22">
        <f t="shared" si="114"/>
        <v>42515.231087962959</v>
      </c>
      <c r="N1799" s="22" t="s">
        <v>8376</v>
      </c>
      <c r="O1799" s="24">
        <f t="shared" si="115"/>
        <v>2016</v>
      </c>
      <c r="P1799" t="b">
        <v>1</v>
      </c>
      <c r="Q1799">
        <v>140</v>
      </c>
      <c r="R1799" t="b">
        <v>0</v>
      </c>
      <c r="S1799" t="s">
        <v>8285</v>
      </c>
      <c r="T1799" s="7">
        <f>F1799/Q1799</f>
        <v>48.25</v>
      </c>
      <c r="U1799" t="s">
        <v>8336</v>
      </c>
      <c r="V1799" t="s">
        <v>8337</v>
      </c>
    </row>
    <row r="1800" spans="1:22" ht="43.2">
      <c r="A1800" s="5">
        <f t="shared" si="112"/>
        <v>0.136375</v>
      </c>
      <c r="B1800">
        <v>1798</v>
      </c>
      <c r="C1800" s="3" t="s">
        <v>1799</v>
      </c>
      <c r="D1800" s="3" t="s">
        <v>5908</v>
      </c>
      <c r="E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 s="22">
        <f t="shared" si="113"/>
        <v>42719.360983796294</v>
      </c>
      <c r="L1800">
        <v>1449388233</v>
      </c>
      <c r="M1800" s="22">
        <f t="shared" si="114"/>
        <v>42689.360983796294</v>
      </c>
      <c r="N1800" s="22" t="s">
        <v>9510</v>
      </c>
      <c r="O1800" s="24">
        <f t="shared" si="115"/>
        <v>2016</v>
      </c>
      <c r="P1800" t="b">
        <v>1</v>
      </c>
      <c r="Q1800">
        <v>37</v>
      </c>
      <c r="R1800" t="b">
        <v>0</v>
      </c>
      <c r="S1800" t="s">
        <v>8285</v>
      </c>
      <c r="T1800" s="7">
        <f>F1800/Q1800</f>
        <v>58.972972972972975</v>
      </c>
      <c r="U1800" t="s">
        <v>8336</v>
      </c>
      <c r="V1800" t="s">
        <v>8337</v>
      </c>
    </row>
    <row r="1801" spans="1:22" ht="28.8">
      <c r="A1801" s="5">
        <f t="shared" si="112"/>
        <v>1.7457500000000001E-2</v>
      </c>
      <c r="B1801">
        <v>1799</v>
      </c>
      <c r="C1801" s="3" t="s">
        <v>1800</v>
      </c>
      <c r="D1801" s="3" t="s">
        <v>5909</v>
      </c>
      <c r="E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 s="22">
        <f t="shared" si="113"/>
        <v>42404.118437499994</v>
      </c>
      <c r="L1801">
        <v>1414008808</v>
      </c>
      <c r="M1801" s="22">
        <f t="shared" si="114"/>
        <v>42344.118437499994</v>
      </c>
      <c r="N1801" s="22" t="s">
        <v>9511</v>
      </c>
      <c r="O1801" s="24">
        <f t="shared" si="115"/>
        <v>2015</v>
      </c>
      <c r="P1801" t="b">
        <v>1</v>
      </c>
      <c r="Q1801">
        <v>6</v>
      </c>
      <c r="R1801" t="b">
        <v>0</v>
      </c>
      <c r="S1801" t="s">
        <v>8285</v>
      </c>
      <c r="T1801" s="7">
        <f>F1801/Q1801</f>
        <v>11.638333333333334</v>
      </c>
      <c r="U1801" t="s">
        <v>8336</v>
      </c>
      <c r="V1801" t="s">
        <v>8337</v>
      </c>
    </row>
    <row r="1802" spans="1:22" ht="43.2">
      <c r="A1802" s="5">
        <f t="shared" si="112"/>
        <v>0.20449632511889321</v>
      </c>
      <c r="B1802">
        <v>1800</v>
      </c>
      <c r="C1802" s="3" t="s">
        <v>1801</v>
      </c>
      <c r="D1802" s="3" t="s">
        <v>5910</v>
      </c>
      <c r="E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 s="22">
        <f t="shared" si="113"/>
        <v>41954.676018518519</v>
      </c>
      <c r="L1802">
        <v>1473517970</v>
      </c>
      <c r="M1802" s="22">
        <f t="shared" si="114"/>
        <v>41934.634351851848</v>
      </c>
      <c r="N1802" s="22" t="s">
        <v>8691</v>
      </c>
      <c r="O1802" s="24">
        <f t="shared" si="115"/>
        <v>2014</v>
      </c>
      <c r="P1802" t="b">
        <v>1</v>
      </c>
      <c r="Q1802">
        <v>113</v>
      </c>
      <c r="R1802" t="b">
        <v>0</v>
      </c>
      <c r="S1802" t="s">
        <v>8285</v>
      </c>
      <c r="T1802" s="7">
        <f>F1802/Q1802</f>
        <v>83.716814159292042</v>
      </c>
      <c r="U1802" t="s">
        <v>8336</v>
      </c>
      <c r="V1802" t="s">
        <v>8337</v>
      </c>
    </row>
    <row r="1803" spans="1:22" ht="43.2">
      <c r="A1803" s="5">
        <f t="shared" si="112"/>
        <v>0.13852941176470587</v>
      </c>
      <c r="B1803">
        <v>1801</v>
      </c>
      <c r="C1803" s="3" t="s">
        <v>1802</v>
      </c>
      <c r="D1803" s="3" t="s">
        <v>5911</v>
      </c>
      <c r="E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 s="22">
        <f t="shared" si="113"/>
        <v>42653.397800925923</v>
      </c>
      <c r="L1803">
        <v>1447429868</v>
      </c>
      <c r="M1803" s="22">
        <f t="shared" si="114"/>
        <v>42623.397800925923</v>
      </c>
      <c r="N1803" s="22" t="s">
        <v>9512</v>
      </c>
      <c r="O1803" s="24">
        <f t="shared" si="115"/>
        <v>2016</v>
      </c>
      <c r="P1803" t="b">
        <v>1</v>
      </c>
      <c r="Q1803">
        <v>37</v>
      </c>
      <c r="R1803" t="b">
        <v>0</v>
      </c>
      <c r="S1803" t="s">
        <v>8285</v>
      </c>
      <c r="T1803" s="7">
        <f>F1803/Q1803</f>
        <v>63.648648648648646</v>
      </c>
      <c r="U1803" t="s">
        <v>8336</v>
      </c>
      <c r="V1803" t="s">
        <v>8337</v>
      </c>
    </row>
    <row r="1804" spans="1:22" ht="43.2">
      <c r="A1804" s="5">
        <f t="shared" si="112"/>
        <v>0.48485714285714288</v>
      </c>
      <c r="B1804">
        <v>1802</v>
      </c>
      <c r="C1804" s="3" t="s">
        <v>1803</v>
      </c>
      <c r="D1804" s="3" t="s">
        <v>5912</v>
      </c>
      <c r="E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 s="22">
        <f t="shared" si="113"/>
        <v>42353.298611111109</v>
      </c>
      <c r="L1804">
        <v>1433416830</v>
      </c>
      <c r="M1804" s="22">
        <f t="shared" si="114"/>
        <v>42321.452175925922</v>
      </c>
      <c r="N1804" s="22" t="s">
        <v>8852</v>
      </c>
      <c r="O1804" s="24">
        <f t="shared" si="115"/>
        <v>2015</v>
      </c>
      <c r="P1804" t="b">
        <v>1</v>
      </c>
      <c r="Q1804">
        <v>18</v>
      </c>
      <c r="R1804" t="b">
        <v>0</v>
      </c>
      <c r="S1804" t="s">
        <v>8285</v>
      </c>
      <c r="T1804" s="7">
        <f>F1804/Q1804</f>
        <v>94.277777777777771</v>
      </c>
      <c r="U1804" t="s">
        <v>8336</v>
      </c>
      <c r="V1804" t="s">
        <v>8337</v>
      </c>
    </row>
    <row r="1805" spans="1:22" ht="43.2">
      <c r="A1805" s="5">
        <f t="shared" si="112"/>
        <v>0.308</v>
      </c>
      <c r="B1805">
        <v>1803</v>
      </c>
      <c r="C1805" s="3" t="s">
        <v>1804</v>
      </c>
      <c r="D1805" s="3" t="s">
        <v>5913</v>
      </c>
      <c r="E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 s="22">
        <f t="shared" si="113"/>
        <v>42182.707638888889</v>
      </c>
      <c r="L1805">
        <v>1421199782</v>
      </c>
      <c r="M1805" s="22">
        <f t="shared" si="114"/>
        <v>42159.264236111114</v>
      </c>
      <c r="N1805" s="22" t="s">
        <v>9513</v>
      </c>
      <c r="O1805" s="24">
        <f t="shared" si="115"/>
        <v>2015</v>
      </c>
      <c r="P1805" t="b">
        <v>1</v>
      </c>
      <c r="Q1805">
        <v>75</v>
      </c>
      <c r="R1805" t="b">
        <v>0</v>
      </c>
      <c r="S1805" t="s">
        <v>8285</v>
      </c>
      <c r="T1805" s="7">
        <f>F1805/Q1805</f>
        <v>71.86666666666666</v>
      </c>
      <c r="U1805" t="s">
        <v>8336</v>
      </c>
      <c r="V1805" t="s">
        <v>8337</v>
      </c>
    </row>
    <row r="1806" spans="1:22" ht="43.2">
      <c r="A1806" s="5">
        <f t="shared" si="112"/>
        <v>0.35174193548387095</v>
      </c>
      <c r="B1806">
        <v>1804</v>
      </c>
      <c r="C1806" s="3" t="s">
        <v>1805</v>
      </c>
      <c r="D1806" s="3" t="s">
        <v>5914</v>
      </c>
      <c r="E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 s="22">
        <f t="shared" si="113"/>
        <v>42048.863217592589</v>
      </c>
      <c r="L1806">
        <v>1444061804</v>
      </c>
      <c r="M1806" s="22">
        <f t="shared" si="114"/>
        <v>42017.863217592589</v>
      </c>
      <c r="N1806" s="22" t="s">
        <v>9418</v>
      </c>
      <c r="O1806" s="24">
        <f t="shared" si="115"/>
        <v>2015</v>
      </c>
      <c r="P1806" t="b">
        <v>1</v>
      </c>
      <c r="Q1806">
        <v>52</v>
      </c>
      <c r="R1806" t="b">
        <v>0</v>
      </c>
      <c r="S1806" t="s">
        <v>8285</v>
      </c>
      <c r="T1806" s="7">
        <f>F1806/Q1806</f>
        <v>104.84615384615384</v>
      </c>
      <c r="U1806" t="s">
        <v>8336</v>
      </c>
      <c r="V1806" t="s">
        <v>8337</v>
      </c>
    </row>
    <row r="1807" spans="1:22" ht="43.2">
      <c r="A1807" s="5">
        <f t="shared" si="112"/>
        <v>0.36404444444444445</v>
      </c>
      <c r="B1807">
        <v>1805</v>
      </c>
      <c r="C1807" s="3" t="s">
        <v>1806</v>
      </c>
      <c r="D1807" s="3" t="s">
        <v>5915</v>
      </c>
      <c r="E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 s="22">
        <f t="shared" si="113"/>
        <v>42322.511620370373</v>
      </c>
      <c r="L1807">
        <v>1441048658</v>
      </c>
      <c r="M1807" s="22">
        <f t="shared" si="114"/>
        <v>42282.469953703701</v>
      </c>
      <c r="N1807" s="22" t="s">
        <v>8836</v>
      </c>
      <c r="O1807" s="24">
        <f t="shared" si="115"/>
        <v>2015</v>
      </c>
      <c r="P1807" t="b">
        <v>1</v>
      </c>
      <c r="Q1807">
        <v>122</v>
      </c>
      <c r="R1807" t="b">
        <v>0</v>
      </c>
      <c r="S1807" t="s">
        <v>8285</v>
      </c>
      <c r="T1807" s="7">
        <f>F1807/Q1807</f>
        <v>67.139344262295083</v>
      </c>
      <c r="U1807" t="s">
        <v>8336</v>
      </c>
      <c r="V1807" t="s">
        <v>8337</v>
      </c>
    </row>
    <row r="1808" spans="1:22" ht="43.2">
      <c r="A1808" s="5">
        <f t="shared" si="112"/>
        <v>2.955E-2</v>
      </c>
      <c r="B1808">
        <v>1806</v>
      </c>
      <c r="C1808" s="3" t="s">
        <v>1807</v>
      </c>
      <c r="D1808" s="3" t="s">
        <v>5916</v>
      </c>
      <c r="E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 s="22">
        <f t="shared" si="113"/>
        <v>42279.541666666664</v>
      </c>
      <c r="L1808">
        <v>1409066349</v>
      </c>
      <c r="M1808" s="22">
        <f t="shared" si="114"/>
        <v>42247.595578703702</v>
      </c>
      <c r="N1808" s="22" t="s">
        <v>8890</v>
      </c>
      <c r="O1808" s="24">
        <f t="shared" si="115"/>
        <v>2015</v>
      </c>
      <c r="P1808" t="b">
        <v>1</v>
      </c>
      <c r="Q1808">
        <v>8</v>
      </c>
      <c r="R1808" t="b">
        <v>0</v>
      </c>
      <c r="S1808" t="s">
        <v>8285</v>
      </c>
      <c r="T1808" s="7">
        <f>F1808/Q1808</f>
        <v>73.875</v>
      </c>
      <c r="U1808" t="s">
        <v>8336</v>
      </c>
      <c r="V1808" t="s">
        <v>8337</v>
      </c>
    </row>
    <row r="1809" spans="1:22" ht="28.8">
      <c r="A1809" s="5">
        <f t="shared" si="112"/>
        <v>0.1106</v>
      </c>
      <c r="B1809">
        <v>1807</v>
      </c>
      <c r="C1809" s="3" t="s">
        <v>1808</v>
      </c>
      <c r="D1809" s="3" t="s">
        <v>5917</v>
      </c>
      <c r="E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 s="22">
        <f t="shared" si="113"/>
        <v>41912.429965277777</v>
      </c>
      <c r="L1809">
        <v>1409276313</v>
      </c>
      <c r="M1809" s="22">
        <f t="shared" si="114"/>
        <v>41877.429965277777</v>
      </c>
      <c r="N1809" s="22" t="s">
        <v>8917</v>
      </c>
      <c r="O1809" s="24">
        <f t="shared" si="115"/>
        <v>2014</v>
      </c>
      <c r="P1809" t="b">
        <v>1</v>
      </c>
      <c r="Q1809">
        <v>8</v>
      </c>
      <c r="R1809" t="b">
        <v>0</v>
      </c>
      <c r="S1809" t="s">
        <v>8285</v>
      </c>
      <c r="T1809" s="7">
        <f>F1809/Q1809</f>
        <v>69.125</v>
      </c>
      <c r="U1809" t="s">
        <v>8336</v>
      </c>
      <c r="V1809" t="s">
        <v>8337</v>
      </c>
    </row>
    <row r="1810" spans="1:22" ht="43.2">
      <c r="A1810" s="5">
        <f t="shared" si="112"/>
        <v>0.41407142857142859</v>
      </c>
      <c r="B1810">
        <v>1808</v>
      </c>
      <c r="C1810" s="3" t="s">
        <v>1809</v>
      </c>
      <c r="D1810" s="3" t="s">
        <v>5918</v>
      </c>
      <c r="E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 s="22">
        <f t="shared" si="113"/>
        <v>41909.860104166662</v>
      </c>
      <c r="L1810">
        <v>1483806030</v>
      </c>
      <c r="M1810" s="22">
        <f t="shared" si="114"/>
        <v>41879.860104166662</v>
      </c>
      <c r="N1810" s="22" t="s">
        <v>9514</v>
      </c>
      <c r="O1810" s="24">
        <f t="shared" si="115"/>
        <v>2014</v>
      </c>
      <c r="P1810" t="b">
        <v>1</v>
      </c>
      <c r="Q1810">
        <v>96</v>
      </c>
      <c r="R1810" t="b">
        <v>0</v>
      </c>
      <c r="S1810" t="s">
        <v>8285</v>
      </c>
      <c r="T1810" s="7">
        <f>F1810/Q1810</f>
        <v>120.77083333333333</v>
      </c>
      <c r="U1810" t="s">
        <v>8336</v>
      </c>
      <c r="V1810" t="s">
        <v>8337</v>
      </c>
    </row>
    <row r="1811" spans="1:22" ht="43.2">
      <c r="A1811" s="5">
        <f t="shared" si="112"/>
        <v>0.10857142857142857</v>
      </c>
      <c r="B1811">
        <v>1809</v>
      </c>
      <c r="C1811" s="3" t="s">
        <v>1810</v>
      </c>
      <c r="D1811" s="3" t="s">
        <v>5919</v>
      </c>
      <c r="E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 s="22">
        <f t="shared" si="113"/>
        <v>42777.472569444442</v>
      </c>
      <c r="L1811">
        <v>1422222439</v>
      </c>
      <c r="M1811" s="22">
        <f t="shared" si="114"/>
        <v>42742.472569444442</v>
      </c>
      <c r="N1811" s="22" t="s">
        <v>9133</v>
      </c>
      <c r="O1811" s="24">
        <f t="shared" si="115"/>
        <v>2017</v>
      </c>
      <c r="P1811" t="b">
        <v>1</v>
      </c>
      <c r="Q1811">
        <v>9</v>
      </c>
      <c r="R1811" t="b">
        <v>0</v>
      </c>
      <c r="S1811" t="s">
        <v>8285</v>
      </c>
      <c r="T1811" s="7">
        <f>F1811/Q1811</f>
        <v>42.222222222222221</v>
      </c>
      <c r="U1811" t="s">
        <v>8336</v>
      </c>
      <c r="V1811" t="s">
        <v>8337</v>
      </c>
    </row>
    <row r="1812" spans="1:22" ht="43.2">
      <c r="A1812" s="5">
        <f t="shared" si="112"/>
        <v>3.3333333333333333E-2</v>
      </c>
      <c r="B1812">
        <v>1810</v>
      </c>
      <c r="C1812" s="3" t="s">
        <v>1811</v>
      </c>
      <c r="D1812" s="3" t="s">
        <v>5920</v>
      </c>
      <c r="E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 s="22">
        <f t="shared" si="113"/>
        <v>42064.699525462966</v>
      </c>
      <c r="L1812">
        <v>1407621026</v>
      </c>
      <c r="M1812" s="22">
        <f t="shared" si="114"/>
        <v>42029.699525462966</v>
      </c>
      <c r="N1812" s="22" t="s">
        <v>9515</v>
      </c>
      <c r="O1812" s="24">
        <f t="shared" si="115"/>
        <v>2015</v>
      </c>
      <c r="P1812" t="b">
        <v>0</v>
      </c>
      <c r="Q1812">
        <v>2</v>
      </c>
      <c r="R1812" t="b">
        <v>0</v>
      </c>
      <c r="S1812" t="s">
        <v>8285</v>
      </c>
      <c r="T1812" s="7">
        <f>F1812/Q1812</f>
        <v>7.5</v>
      </c>
      <c r="U1812" t="s">
        <v>8336</v>
      </c>
      <c r="V1812" t="s">
        <v>8337</v>
      </c>
    </row>
    <row r="1813" spans="1:22" ht="43.2">
      <c r="A1813" s="5">
        <f t="shared" si="112"/>
        <v>7.407407407407407E-4</v>
      </c>
      <c r="B1813">
        <v>1811</v>
      </c>
      <c r="C1813" s="3" t="s">
        <v>1812</v>
      </c>
      <c r="D1813" s="3" t="s">
        <v>5921</v>
      </c>
      <c r="E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 s="22">
        <f t="shared" si="113"/>
        <v>41872.701689814814</v>
      </c>
      <c r="L1813">
        <v>1408962270</v>
      </c>
      <c r="M1813" s="22">
        <f t="shared" si="114"/>
        <v>41860.701689814814</v>
      </c>
      <c r="N1813" s="22" t="s">
        <v>9516</v>
      </c>
      <c r="O1813" s="24">
        <f t="shared" si="115"/>
        <v>2014</v>
      </c>
      <c r="P1813" t="b">
        <v>0</v>
      </c>
      <c r="Q1813">
        <v>26</v>
      </c>
      <c r="R1813" t="b">
        <v>0</v>
      </c>
      <c r="S1813" t="s">
        <v>8285</v>
      </c>
      <c r="T1813" s="7">
        <f>F1813/Q1813</f>
        <v>1.5384615384615385</v>
      </c>
      <c r="U1813" t="s">
        <v>8336</v>
      </c>
      <c r="V1813" t="s">
        <v>8337</v>
      </c>
    </row>
    <row r="1814" spans="1:22" ht="43.2">
      <c r="A1814" s="5">
        <f t="shared" si="112"/>
        <v>0.13307692307692306</v>
      </c>
      <c r="B1814">
        <v>1812</v>
      </c>
      <c r="C1814" s="3" t="s">
        <v>1813</v>
      </c>
      <c r="D1814" s="3" t="s">
        <v>5922</v>
      </c>
      <c r="E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 s="22">
        <f t="shared" si="113"/>
        <v>41935.958333333328</v>
      </c>
      <c r="L1814">
        <v>1464939536</v>
      </c>
      <c r="M1814" s="22">
        <f t="shared" si="114"/>
        <v>41876.225347222222</v>
      </c>
      <c r="N1814" s="22" t="s">
        <v>9230</v>
      </c>
      <c r="O1814" s="24">
        <f t="shared" si="115"/>
        <v>2014</v>
      </c>
      <c r="P1814" t="b">
        <v>0</v>
      </c>
      <c r="Q1814">
        <v>23</v>
      </c>
      <c r="R1814" t="b">
        <v>0</v>
      </c>
      <c r="S1814" t="s">
        <v>8285</v>
      </c>
      <c r="T1814" s="7">
        <f>F1814/Q1814</f>
        <v>37.608695652173914</v>
      </c>
      <c r="U1814" t="s">
        <v>8336</v>
      </c>
      <c r="V1814" t="s">
        <v>8337</v>
      </c>
    </row>
    <row r="1815" spans="1:22" ht="43.2">
      <c r="A1815" s="5">
        <f t="shared" si="112"/>
        <v>0</v>
      </c>
      <c r="B1815">
        <v>1813</v>
      </c>
      <c r="C1815" s="3" t="s">
        <v>1814</v>
      </c>
      <c r="D1815" s="3" t="s">
        <v>5923</v>
      </c>
      <c r="E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 s="22">
        <f t="shared" si="113"/>
        <v>42554.110370370363</v>
      </c>
      <c r="L1815">
        <v>1404940812</v>
      </c>
      <c r="M1815" s="22">
        <f t="shared" si="114"/>
        <v>42524.110370370363</v>
      </c>
      <c r="N1815" s="22" t="s">
        <v>9351</v>
      </c>
      <c r="O1815" s="24">
        <f t="shared" si="115"/>
        <v>2016</v>
      </c>
      <c r="P1815" t="b">
        <v>0</v>
      </c>
      <c r="Q1815">
        <v>0</v>
      </c>
      <c r="R1815" t="b">
        <v>0</v>
      </c>
      <c r="S1815" t="s">
        <v>8285</v>
      </c>
      <c r="T1815" s="7" t="e">
        <f>F1815/Q1815</f>
        <v>#DIV/0!</v>
      </c>
      <c r="U1815" t="s">
        <v>8336</v>
      </c>
      <c r="V1815" t="s">
        <v>8337</v>
      </c>
    </row>
    <row r="1816" spans="1:22" ht="43.2">
      <c r="A1816" s="5">
        <f t="shared" si="112"/>
        <v>0.49183333333333334</v>
      </c>
      <c r="B1816">
        <v>1814</v>
      </c>
      <c r="C1816" s="3" t="s">
        <v>1815</v>
      </c>
      <c r="D1816" s="3" t="s">
        <v>5924</v>
      </c>
      <c r="E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 s="22">
        <f t="shared" si="113"/>
        <v>41859.68069444444</v>
      </c>
      <c r="L1816">
        <v>1422516736</v>
      </c>
      <c r="M1816" s="22">
        <f t="shared" si="114"/>
        <v>41829.68069444444</v>
      </c>
      <c r="N1816" s="22" t="s">
        <v>8969</v>
      </c>
      <c r="O1816" s="24">
        <f t="shared" si="115"/>
        <v>2014</v>
      </c>
      <c r="P1816" t="b">
        <v>0</v>
      </c>
      <c r="Q1816">
        <v>140</v>
      </c>
      <c r="R1816" t="b">
        <v>0</v>
      </c>
      <c r="S1816" t="s">
        <v>8285</v>
      </c>
      <c r="T1816" s="7">
        <f>F1816/Q1816</f>
        <v>42.157142857142858</v>
      </c>
      <c r="U1816" t="s">
        <v>8336</v>
      </c>
      <c r="V1816" t="s">
        <v>8337</v>
      </c>
    </row>
    <row r="1817" spans="1:22" ht="57.6">
      <c r="A1817" s="5">
        <f t="shared" si="112"/>
        <v>0</v>
      </c>
      <c r="B1817">
        <v>1815</v>
      </c>
      <c r="C1817" s="3" t="s">
        <v>1816</v>
      </c>
      <c r="D1817" s="3" t="s">
        <v>5925</v>
      </c>
      <c r="E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 s="22">
        <f t="shared" si="113"/>
        <v>42063.105740740742</v>
      </c>
      <c r="L1817">
        <v>1434577537</v>
      </c>
      <c r="M1817" s="22">
        <f t="shared" si="114"/>
        <v>42033.105740740742</v>
      </c>
      <c r="N1817" s="22" t="s">
        <v>8416</v>
      </c>
      <c r="O1817" s="24">
        <f t="shared" si="115"/>
        <v>2015</v>
      </c>
      <c r="P1817" t="b">
        <v>0</v>
      </c>
      <c r="Q1817">
        <v>0</v>
      </c>
      <c r="R1817" t="b">
        <v>0</v>
      </c>
      <c r="S1817" t="s">
        <v>8285</v>
      </c>
      <c r="T1817" s="7" t="e">
        <f>F1817/Q1817</f>
        <v>#DIV/0!</v>
      </c>
      <c r="U1817" t="s">
        <v>8336</v>
      </c>
      <c r="V1817" t="s">
        <v>8337</v>
      </c>
    </row>
    <row r="1818" spans="1:22" ht="43.2">
      <c r="A1818" s="5">
        <f t="shared" si="112"/>
        <v>2.036E-2</v>
      </c>
      <c r="B1818">
        <v>1816</v>
      </c>
      <c r="C1818" s="3" t="s">
        <v>1817</v>
      </c>
      <c r="D1818" s="3" t="s">
        <v>5926</v>
      </c>
      <c r="E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 s="22">
        <f t="shared" si="113"/>
        <v>42186.698344907403</v>
      </c>
      <c r="L1818">
        <v>1467061303</v>
      </c>
      <c r="M1818" s="22">
        <f t="shared" si="114"/>
        <v>42172.698344907403</v>
      </c>
      <c r="N1818" s="22" t="s">
        <v>9320</v>
      </c>
      <c r="O1818" s="24">
        <f t="shared" si="115"/>
        <v>2015</v>
      </c>
      <c r="P1818" t="b">
        <v>0</v>
      </c>
      <c r="Q1818">
        <v>6</v>
      </c>
      <c r="R1818" t="b">
        <v>0</v>
      </c>
      <c r="S1818" t="s">
        <v>8285</v>
      </c>
      <c r="T1818" s="7">
        <f>F1818/Q1818</f>
        <v>84.833333333333329</v>
      </c>
      <c r="U1818" t="s">
        <v>8336</v>
      </c>
      <c r="V1818" t="s">
        <v>8337</v>
      </c>
    </row>
    <row r="1819" spans="1:22" ht="28.8">
      <c r="A1819" s="5">
        <f t="shared" si="112"/>
        <v>0.52327777777777773</v>
      </c>
      <c r="B1819">
        <v>1817</v>
      </c>
      <c r="C1819" s="3" t="s">
        <v>1818</v>
      </c>
      <c r="D1819" s="3" t="s">
        <v>5927</v>
      </c>
      <c r="E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 s="22">
        <f t="shared" si="113"/>
        <v>42576.583333333336</v>
      </c>
      <c r="L1819">
        <v>1480607607</v>
      </c>
      <c r="M1819" s="22">
        <f t="shared" si="114"/>
        <v>42548.667858796289</v>
      </c>
      <c r="N1819" s="22" t="s">
        <v>8715</v>
      </c>
      <c r="O1819" s="24">
        <f t="shared" si="115"/>
        <v>2016</v>
      </c>
      <c r="P1819" t="b">
        <v>0</v>
      </c>
      <c r="Q1819">
        <v>100</v>
      </c>
      <c r="R1819" t="b">
        <v>0</v>
      </c>
      <c r="S1819" t="s">
        <v>8285</v>
      </c>
      <c r="T1819" s="7">
        <f>F1819/Q1819</f>
        <v>94.19</v>
      </c>
      <c r="U1819" t="s">
        <v>8336</v>
      </c>
      <c r="V1819" t="s">
        <v>8337</v>
      </c>
    </row>
    <row r="1820" spans="1:22" ht="28.8">
      <c r="A1820" s="5">
        <f t="shared" si="112"/>
        <v>0</v>
      </c>
      <c r="B1820">
        <v>1818</v>
      </c>
      <c r="C1820" s="3" t="s">
        <v>1819</v>
      </c>
      <c r="D1820" s="3" t="s">
        <v>5928</v>
      </c>
      <c r="E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 s="22">
        <f t="shared" si="113"/>
        <v>42765.082638888889</v>
      </c>
      <c r="L1820">
        <v>1425447450</v>
      </c>
      <c r="M1820" s="22">
        <f t="shared" si="114"/>
        <v>42705.453784722216</v>
      </c>
      <c r="N1820" s="22" t="s">
        <v>9217</v>
      </c>
      <c r="O1820" s="24">
        <f t="shared" si="115"/>
        <v>2016</v>
      </c>
      <c r="P1820" t="b">
        <v>0</v>
      </c>
      <c r="Q1820">
        <v>0</v>
      </c>
      <c r="R1820" t="b">
        <v>0</v>
      </c>
      <c r="S1820" t="s">
        <v>8285</v>
      </c>
      <c r="T1820" s="7" t="e">
        <f>F1820/Q1820</f>
        <v>#DIV/0!</v>
      </c>
      <c r="U1820" t="s">
        <v>8336</v>
      </c>
      <c r="V1820" t="s">
        <v>8337</v>
      </c>
    </row>
    <row r="1821" spans="1:22" ht="43.2">
      <c r="A1821" s="5">
        <f t="shared" si="112"/>
        <v>2.0833333333333332E-2</v>
      </c>
      <c r="B1821">
        <v>1819</v>
      </c>
      <c r="C1821" s="3" t="s">
        <v>1820</v>
      </c>
      <c r="D1821" s="3" t="s">
        <v>5929</v>
      </c>
      <c r="E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 s="22">
        <f t="shared" si="113"/>
        <v>42096.984374999993</v>
      </c>
      <c r="L1821">
        <v>1404151396</v>
      </c>
      <c r="M1821" s="22">
        <f t="shared" si="114"/>
        <v>42067.026041666664</v>
      </c>
      <c r="N1821" s="22" t="s">
        <v>8493</v>
      </c>
      <c r="O1821" s="24">
        <f t="shared" si="115"/>
        <v>2015</v>
      </c>
      <c r="P1821" t="b">
        <v>0</v>
      </c>
      <c r="Q1821">
        <v>4</v>
      </c>
      <c r="R1821" t="b">
        <v>0</v>
      </c>
      <c r="S1821" t="s">
        <v>8285</v>
      </c>
      <c r="T1821" s="7">
        <f>F1821/Q1821</f>
        <v>6.25</v>
      </c>
      <c r="U1821" t="s">
        <v>8336</v>
      </c>
      <c r="V1821" t="s">
        <v>8337</v>
      </c>
    </row>
    <row r="1822" spans="1:22" ht="57.6">
      <c r="A1822" s="5">
        <f t="shared" si="112"/>
        <v>6.565384615384616E-2</v>
      </c>
      <c r="B1822">
        <v>1820</v>
      </c>
      <c r="C1822" s="3" t="s">
        <v>1821</v>
      </c>
      <c r="D1822" s="3" t="s">
        <v>5930</v>
      </c>
      <c r="E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 s="22">
        <f t="shared" si="113"/>
        <v>41850.543935185182</v>
      </c>
      <c r="L1822">
        <v>1425261690</v>
      </c>
      <c r="M1822" s="22">
        <f t="shared" si="114"/>
        <v>41820.543935185182</v>
      </c>
      <c r="N1822" s="22" t="s">
        <v>9517</v>
      </c>
      <c r="O1822" s="24">
        <f t="shared" si="115"/>
        <v>2014</v>
      </c>
      <c r="P1822" t="b">
        <v>0</v>
      </c>
      <c r="Q1822">
        <v>8</v>
      </c>
      <c r="R1822" t="b">
        <v>0</v>
      </c>
      <c r="S1822" t="s">
        <v>8285</v>
      </c>
      <c r="T1822" s="7">
        <f>F1822/Q1822</f>
        <v>213.375</v>
      </c>
      <c r="U1822" t="s">
        <v>8336</v>
      </c>
      <c r="V1822" t="s">
        <v>8337</v>
      </c>
    </row>
    <row r="1823" spans="1:22" ht="43.2">
      <c r="A1823" s="5">
        <f t="shared" si="112"/>
        <v>1.3489</v>
      </c>
      <c r="B1823">
        <v>1821</v>
      </c>
      <c r="C1823" s="3" t="s">
        <v>1822</v>
      </c>
      <c r="D1823" s="3" t="s">
        <v>5931</v>
      </c>
      <c r="E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 s="22">
        <f t="shared" si="113"/>
        <v>42094.834374999999</v>
      </c>
      <c r="L1823">
        <v>1326872367</v>
      </c>
      <c r="M1823" s="22">
        <f t="shared" si="114"/>
        <v>42064.876041666663</v>
      </c>
      <c r="N1823" s="22" t="s">
        <v>9302</v>
      </c>
      <c r="O1823" s="24">
        <f t="shared" si="115"/>
        <v>2015</v>
      </c>
      <c r="P1823" t="b">
        <v>0</v>
      </c>
      <c r="Q1823">
        <v>57</v>
      </c>
      <c r="R1823" t="b">
        <v>1</v>
      </c>
      <c r="S1823" t="s">
        <v>8276</v>
      </c>
      <c r="T1823" s="7">
        <f>F1823/Q1823</f>
        <v>59.162280701754383</v>
      </c>
      <c r="U1823" t="s">
        <v>8323</v>
      </c>
      <c r="V1823" t="s">
        <v>8324</v>
      </c>
    </row>
    <row r="1824" spans="1:22" ht="28.8">
      <c r="A1824" s="5">
        <f t="shared" si="112"/>
        <v>1</v>
      </c>
      <c r="B1824">
        <v>1822</v>
      </c>
      <c r="C1824" s="3" t="s">
        <v>1823</v>
      </c>
      <c r="D1824" s="3" t="s">
        <v>5932</v>
      </c>
      <c r="E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 s="22">
        <f t="shared" si="113"/>
        <v>40971.110729166663</v>
      </c>
      <c r="L1824">
        <v>1388084862</v>
      </c>
      <c r="M1824" s="22">
        <f t="shared" si="114"/>
        <v>40926.110729166663</v>
      </c>
      <c r="N1824" s="22" t="s">
        <v>9518</v>
      </c>
      <c r="O1824" s="24">
        <f t="shared" si="115"/>
        <v>2012</v>
      </c>
      <c r="P1824" t="b">
        <v>0</v>
      </c>
      <c r="Q1824">
        <v>11</v>
      </c>
      <c r="R1824" t="b">
        <v>1</v>
      </c>
      <c r="S1824" t="s">
        <v>8276</v>
      </c>
      <c r="T1824" s="7">
        <f>F1824/Q1824</f>
        <v>27.272727272727273</v>
      </c>
      <c r="U1824" t="s">
        <v>8323</v>
      </c>
      <c r="V1824" t="s">
        <v>8324</v>
      </c>
    </row>
    <row r="1825" spans="1:22" ht="43.2">
      <c r="A1825" s="5">
        <f t="shared" si="112"/>
        <v>1.1585714285714286</v>
      </c>
      <c r="B1825">
        <v>1823</v>
      </c>
      <c r="C1825" s="3" t="s">
        <v>1824</v>
      </c>
      <c r="D1825" s="3" t="s">
        <v>5933</v>
      </c>
      <c r="E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 s="22">
        <f t="shared" si="113"/>
        <v>41670.584027777775</v>
      </c>
      <c r="L1825">
        <v>1348503976</v>
      </c>
      <c r="M1825" s="22">
        <f t="shared" si="114"/>
        <v>41634.588680555556</v>
      </c>
      <c r="N1825" s="22" t="s">
        <v>8764</v>
      </c>
      <c r="O1825" s="24">
        <f t="shared" si="115"/>
        <v>2013</v>
      </c>
      <c r="P1825" t="b">
        <v>0</v>
      </c>
      <c r="Q1825">
        <v>33</v>
      </c>
      <c r="R1825" t="b">
        <v>1</v>
      </c>
      <c r="S1825" t="s">
        <v>8276</v>
      </c>
      <c r="T1825" s="7">
        <f>F1825/Q1825</f>
        <v>24.575757575757574</v>
      </c>
      <c r="U1825" t="s">
        <v>8323</v>
      </c>
      <c r="V1825" t="s">
        <v>8324</v>
      </c>
    </row>
    <row r="1826" spans="1:22">
      <c r="A1826" s="5">
        <f t="shared" si="112"/>
        <v>1.0006666666666666</v>
      </c>
      <c r="B1826">
        <v>1824</v>
      </c>
      <c r="C1826" s="3" t="s">
        <v>1825</v>
      </c>
      <c r="D1826" s="3" t="s">
        <v>5934</v>
      </c>
      <c r="E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 s="22">
        <f t="shared" si="113"/>
        <v>41206.47657407407</v>
      </c>
      <c r="L1826">
        <v>1387403967</v>
      </c>
      <c r="M1826" s="22">
        <f t="shared" si="114"/>
        <v>41176.47657407407</v>
      </c>
      <c r="N1826" s="22" t="s">
        <v>9519</v>
      </c>
      <c r="O1826" s="24">
        <f t="shared" si="115"/>
        <v>2012</v>
      </c>
      <c r="P1826" t="b">
        <v>0</v>
      </c>
      <c r="Q1826">
        <v>40</v>
      </c>
      <c r="R1826" t="b">
        <v>1</v>
      </c>
      <c r="S1826" t="s">
        <v>8276</v>
      </c>
      <c r="T1826" s="7">
        <f>F1826/Q1826</f>
        <v>75.05</v>
      </c>
      <c r="U1826" t="s">
        <v>8323</v>
      </c>
      <c r="V1826" t="s">
        <v>8324</v>
      </c>
    </row>
    <row r="1827" spans="1:22" ht="43.2">
      <c r="A1827" s="5">
        <f t="shared" si="112"/>
        <v>1.0505</v>
      </c>
      <c r="B1827">
        <v>1825</v>
      </c>
      <c r="C1827" s="3" t="s">
        <v>1826</v>
      </c>
      <c r="D1827" s="3" t="s">
        <v>5935</v>
      </c>
      <c r="E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 s="22">
        <f t="shared" si="113"/>
        <v>41646.880555555552</v>
      </c>
      <c r="L1827">
        <v>1371585703</v>
      </c>
      <c r="M1827" s="22">
        <f t="shared" si="114"/>
        <v>41626.707951388882</v>
      </c>
      <c r="N1827" s="22" t="s">
        <v>9520</v>
      </c>
      <c r="O1827" s="24">
        <f t="shared" si="115"/>
        <v>2013</v>
      </c>
      <c r="P1827" t="b">
        <v>0</v>
      </c>
      <c r="Q1827">
        <v>50</v>
      </c>
      <c r="R1827" t="b">
        <v>1</v>
      </c>
      <c r="S1827" t="s">
        <v>8276</v>
      </c>
      <c r="T1827" s="7">
        <f>F1827/Q1827</f>
        <v>42.02</v>
      </c>
      <c r="U1827" t="s">
        <v>8323</v>
      </c>
      <c r="V1827" t="s">
        <v>8324</v>
      </c>
    </row>
    <row r="1828" spans="1:22" ht="28.8">
      <c r="A1828" s="5">
        <f t="shared" si="112"/>
        <v>1.01</v>
      </c>
      <c r="B1828">
        <v>1826</v>
      </c>
      <c r="C1828" s="3" t="s">
        <v>1827</v>
      </c>
      <c r="D1828" s="3" t="s">
        <v>5936</v>
      </c>
      <c r="E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 s="22">
        <f t="shared" si="113"/>
        <v>41466.626192129625</v>
      </c>
      <c r="L1828">
        <v>1390083017</v>
      </c>
      <c r="M1828" s="22">
        <f t="shared" si="114"/>
        <v>41443.626192129625</v>
      </c>
      <c r="N1828" s="22" t="s">
        <v>9017</v>
      </c>
      <c r="O1828" s="24">
        <f t="shared" si="115"/>
        <v>2013</v>
      </c>
      <c r="P1828" t="b">
        <v>0</v>
      </c>
      <c r="Q1828">
        <v>38</v>
      </c>
      <c r="R1828" t="b">
        <v>1</v>
      </c>
      <c r="S1828" t="s">
        <v>8276</v>
      </c>
      <c r="T1828" s="7">
        <f>F1828/Q1828</f>
        <v>53.157894736842103</v>
      </c>
      <c r="U1828" t="s">
        <v>8323</v>
      </c>
      <c r="V1828" t="s">
        <v>8324</v>
      </c>
    </row>
    <row r="1829" spans="1:22" ht="43.2">
      <c r="A1829" s="5">
        <f t="shared" si="112"/>
        <v>1.0066250000000001</v>
      </c>
      <c r="B1829">
        <v>1827</v>
      </c>
      <c r="C1829" s="3" t="s">
        <v>1828</v>
      </c>
      <c r="D1829" s="3" t="s">
        <v>5937</v>
      </c>
      <c r="E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 s="22">
        <f t="shared" si="113"/>
        <v>41687.715474537035</v>
      </c>
      <c r="L1829">
        <v>1294818561</v>
      </c>
      <c r="M1829" s="22">
        <f t="shared" si="114"/>
        <v>41657.715474537035</v>
      </c>
      <c r="N1829" s="22" t="s">
        <v>8706</v>
      </c>
      <c r="O1829" s="24">
        <f t="shared" si="115"/>
        <v>2014</v>
      </c>
      <c r="P1829" t="b">
        <v>0</v>
      </c>
      <c r="Q1829">
        <v>96</v>
      </c>
      <c r="R1829" t="b">
        <v>1</v>
      </c>
      <c r="S1829" t="s">
        <v>8276</v>
      </c>
      <c r="T1829" s="7">
        <f>F1829/Q1829</f>
        <v>83.885416666666671</v>
      </c>
      <c r="U1829" t="s">
        <v>8323</v>
      </c>
      <c r="V1829" t="s">
        <v>8324</v>
      </c>
    </row>
    <row r="1830" spans="1:22" ht="57.6">
      <c r="A1830" s="5">
        <f t="shared" si="112"/>
        <v>1.0016</v>
      </c>
      <c r="B1830">
        <v>1828</v>
      </c>
      <c r="C1830" s="3" t="s">
        <v>1829</v>
      </c>
      <c r="D1830" s="3" t="s">
        <v>5938</v>
      </c>
      <c r="E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 s="22">
        <f t="shared" si="113"/>
        <v>40605.117604166662</v>
      </c>
      <c r="L1830">
        <v>1396906530</v>
      </c>
      <c r="M1830" s="22">
        <f t="shared" si="114"/>
        <v>40555.117604166662</v>
      </c>
      <c r="N1830" s="22" t="s">
        <v>8605</v>
      </c>
      <c r="O1830" s="24">
        <f t="shared" si="115"/>
        <v>2011</v>
      </c>
      <c r="P1830" t="b">
        <v>0</v>
      </c>
      <c r="Q1830">
        <v>48</v>
      </c>
      <c r="R1830" t="b">
        <v>1</v>
      </c>
      <c r="S1830" t="s">
        <v>8276</v>
      </c>
      <c r="T1830" s="7">
        <f>F1830/Q1830</f>
        <v>417.33333333333331</v>
      </c>
      <c r="U1830" t="s">
        <v>8323</v>
      </c>
      <c r="V1830" t="s">
        <v>8324</v>
      </c>
    </row>
    <row r="1831" spans="1:22" ht="43.2">
      <c r="A1831" s="5">
        <f t="shared" si="112"/>
        <v>1.6668333333333334</v>
      </c>
      <c r="B1831">
        <v>1829</v>
      </c>
      <c r="C1831" s="3" t="s">
        <v>1830</v>
      </c>
      <c r="D1831" s="3" t="s">
        <v>5939</v>
      </c>
      <c r="E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 s="22">
        <f t="shared" si="113"/>
        <v>41768.708333333328</v>
      </c>
      <c r="L1831">
        <v>1291428371</v>
      </c>
      <c r="M1831" s="22">
        <f t="shared" si="114"/>
        <v>41736.691319444442</v>
      </c>
      <c r="N1831" s="22" t="s">
        <v>9257</v>
      </c>
      <c r="O1831" s="24">
        <f t="shared" si="115"/>
        <v>2014</v>
      </c>
      <c r="P1831" t="b">
        <v>0</v>
      </c>
      <c r="Q1831">
        <v>33</v>
      </c>
      <c r="R1831" t="b">
        <v>1</v>
      </c>
      <c r="S1831" t="s">
        <v>8276</v>
      </c>
      <c r="T1831" s="7">
        <f>F1831/Q1831</f>
        <v>75.765151515151516</v>
      </c>
      <c r="U1831" t="s">
        <v>8323</v>
      </c>
      <c r="V1831" t="s">
        <v>8324</v>
      </c>
    </row>
    <row r="1832" spans="1:22" ht="43.2">
      <c r="A1832" s="5">
        <f t="shared" si="112"/>
        <v>1.0153333333333334</v>
      </c>
      <c r="B1832">
        <v>1830</v>
      </c>
      <c r="C1832" s="3" t="s">
        <v>1831</v>
      </c>
      <c r="D1832" s="3" t="s">
        <v>5940</v>
      </c>
      <c r="E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 s="22">
        <f t="shared" si="113"/>
        <v>40564.708333333328</v>
      </c>
      <c r="L1832">
        <v>1390667107</v>
      </c>
      <c r="M1832" s="22">
        <f t="shared" si="114"/>
        <v>40515.879293981481</v>
      </c>
      <c r="N1832" s="22" t="s">
        <v>9521</v>
      </c>
      <c r="O1832" s="24">
        <f t="shared" si="115"/>
        <v>2010</v>
      </c>
      <c r="P1832" t="b">
        <v>0</v>
      </c>
      <c r="Q1832">
        <v>226</v>
      </c>
      <c r="R1832" t="b">
        <v>1</v>
      </c>
      <c r="S1832" t="s">
        <v>8276</v>
      </c>
      <c r="T1832" s="7">
        <f>F1832/Q1832</f>
        <v>67.389380530973455</v>
      </c>
      <c r="U1832" t="s">
        <v>8323</v>
      </c>
      <c r="V1832" t="s">
        <v>8324</v>
      </c>
    </row>
    <row r="1833" spans="1:22" ht="43.2">
      <c r="A1833" s="5">
        <f t="shared" si="112"/>
        <v>1.03</v>
      </c>
      <c r="B1833">
        <v>1831</v>
      </c>
      <c r="C1833" s="3" t="s">
        <v>1832</v>
      </c>
      <c r="D1833" s="3" t="s">
        <v>5941</v>
      </c>
      <c r="E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 s="22">
        <f t="shared" si="113"/>
        <v>41694.475775462961</v>
      </c>
      <c r="L1833">
        <v>1335570863</v>
      </c>
      <c r="M1833" s="22">
        <f t="shared" si="114"/>
        <v>41664.475775462961</v>
      </c>
      <c r="N1833" s="22" t="s">
        <v>9522</v>
      </c>
      <c r="O1833" s="24">
        <f t="shared" si="115"/>
        <v>2014</v>
      </c>
      <c r="P1833" t="b">
        <v>0</v>
      </c>
      <c r="Q1833">
        <v>14</v>
      </c>
      <c r="R1833" t="b">
        <v>1</v>
      </c>
      <c r="S1833" t="s">
        <v>8276</v>
      </c>
      <c r="T1833" s="7">
        <f>F1833/Q1833</f>
        <v>73.571428571428569</v>
      </c>
      <c r="U1833" t="s">
        <v>8323</v>
      </c>
      <c r="V1833" t="s">
        <v>8324</v>
      </c>
    </row>
    <row r="1834" spans="1:22" ht="43.2">
      <c r="A1834" s="5">
        <f t="shared" si="112"/>
        <v>1.4285714285714286</v>
      </c>
      <c r="B1834">
        <v>1832</v>
      </c>
      <c r="C1834" s="3" t="s">
        <v>1833</v>
      </c>
      <c r="D1834" s="3" t="s">
        <v>5942</v>
      </c>
      <c r="E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 s="22">
        <f t="shared" si="113"/>
        <v>41041.787766203699</v>
      </c>
      <c r="L1834">
        <v>1296651427</v>
      </c>
      <c r="M1834" s="22">
        <f t="shared" si="114"/>
        <v>41026.787766203699</v>
      </c>
      <c r="N1834" s="22" t="s">
        <v>9076</v>
      </c>
      <c r="O1834" s="24">
        <f t="shared" si="115"/>
        <v>2012</v>
      </c>
      <c r="P1834" t="b">
        <v>0</v>
      </c>
      <c r="Q1834">
        <v>20</v>
      </c>
      <c r="R1834" t="b">
        <v>1</v>
      </c>
      <c r="S1834" t="s">
        <v>8276</v>
      </c>
      <c r="T1834" s="7">
        <f>F1834/Q1834</f>
        <v>25</v>
      </c>
      <c r="U1834" t="s">
        <v>8323</v>
      </c>
      <c r="V1834" t="s">
        <v>8324</v>
      </c>
    </row>
    <row r="1835" spans="1:22" ht="43.2">
      <c r="A1835" s="5">
        <f t="shared" si="112"/>
        <v>2.625</v>
      </c>
      <c r="B1835">
        <v>1833</v>
      </c>
      <c r="C1835" s="3" t="s">
        <v>1834</v>
      </c>
      <c r="D1835" s="3" t="s">
        <v>5943</v>
      </c>
      <c r="E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 s="22">
        <f t="shared" si="113"/>
        <v>40606.331331018519</v>
      </c>
      <c r="L1835">
        <v>1359421403</v>
      </c>
      <c r="M1835" s="22">
        <f t="shared" si="114"/>
        <v>40576.331331018519</v>
      </c>
      <c r="N1835" s="22" t="s">
        <v>9523</v>
      </c>
      <c r="O1835" s="24">
        <f t="shared" si="115"/>
        <v>2011</v>
      </c>
      <c r="P1835" t="b">
        <v>0</v>
      </c>
      <c r="Q1835">
        <v>25</v>
      </c>
      <c r="R1835" t="b">
        <v>1</v>
      </c>
      <c r="S1835" t="s">
        <v>8276</v>
      </c>
      <c r="T1835" s="7">
        <f>F1835/Q1835</f>
        <v>42</v>
      </c>
      <c r="U1835" t="s">
        <v>8323</v>
      </c>
      <c r="V1835" t="s">
        <v>8324</v>
      </c>
    </row>
    <row r="1836" spans="1:22" ht="28.8">
      <c r="A1836" s="5">
        <f t="shared" si="112"/>
        <v>1.1805000000000001</v>
      </c>
      <c r="B1836">
        <v>1834</v>
      </c>
      <c r="C1836" s="3" t="s">
        <v>1835</v>
      </c>
      <c r="D1836" s="3" t="s">
        <v>5944</v>
      </c>
      <c r="E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 s="22">
        <f t="shared" si="113"/>
        <v>41335.124305555553</v>
      </c>
      <c r="L1836">
        <v>1418684895</v>
      </c>
      <c r="M1836" s="22">
        <f t="shared" si="114"/>
        <v>41302.835682870369</v>
      </c>
      <c r="N1836" s="22" t="s">
        <v>9524</v>
      </c>
      <c r="O1836" s="24">
        <f t="shared" si="115"/>
        <v>2013</v>
      </c>
      <c r="P1836" t="b">
        <v>0</v>
      </c>
      <c r="Q1836">
        <v>90</v>
      </c>
      <c r="R1836" t="b">
        <v>1</v>
      </c>
      <c r="S1836" t="s">
        <v>8276</v>
      </c>
      <c r="T1836" s="7">
        <f>F1836/Q1836</f>
        <v>131.16666666666666</v>
      </c>
      <c r="U1836" t="s">
        <v>8323</v>
      </c>
      <c r="V1836" t="s">
        <v>8324</v>
      </c>
    </row>
    <row r="1837" spans="1:22" ht="57.6">
      <c r="A1837" s="5">
        <f t="shared" si="112"/>
        <v>1.04</v>
      </c>
      <c r="B1837">
        <v>1835</v>
      </c>
      <c r="C1837" s="3" t="s">
        <v>1836</v>
      </c>
      <c r="D1837" s="3" t="s">
        <v>5945</v>
      </c>
      <c r="E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 s="22">
        <f t="shared" si="113"/>
        <v>42028.755729166667</v>
      </c>
      <c r="L1837">
        <v>1456851071</v>
      </c>
      <c r="M1837" s="22">
        <f t="shared" si="114"/>
        <v>41988.755729166667</v>
      </c>
      <c r="N1837" s="22" t="s">
        <v>8974</v>
      </c>
      <c r="O1837" s="24">
        <f t="shared" si="115"/>
        <v>2014</v>
      </c>
      <c r="P1837" t="b">
        <v>0</v>
      </c>
      <c r="Q1837">
        <v>11</v>
      </c>
      <c r="R1837" t="b">
        <v>1</v>
      </c>
      <c r="S1837" t="s">
        <v>8276</v>
      </c>
      <c r="T1837" s="7">
        <f>F1837/Q1837</f>
        <v>47.272727272727273</v>
      </c>
      <c r="U1837" t="s">
        <v>8323</v>
      </c>
      <c r="V1837" t="s">
        <v>8324</v>
      </c>
    </row>
    <row r="1838" spans="1:22" ht="28.8">
      <c r="A1838" s="5">
        <f t="shared" si="112"/>
        <v>2.0034000000000001</v>
      </c>
      <c r="B1838">
        <v>1836</v>
      </c>
      <c r="C1838" s="3" t="s">
        <v>1837</v>
      </c>
      <c r="D1838" s="3" t="s">
        <v>5946</v>
      </c>
      <c r="E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 s="22">
        <f t="shared" si="113"/>
        <v>42460.452210648145</v>
      </c>
      <c r="L1838">
        <v>1359660329</v>
      </c>
      <c r="M1838" s="22">
        <f t="shared" si="114"/>
        <v>42430.49387731481</v>
      </c>
      <c r="N1838" s="22" t="s">
        <v>9250</v>
      </c>
      <c r="O1838" s="24">
        <f t="shared" si="115"/>
        <v>2016</v>
      </c>
      <c r="P1838" t="b">
        <v>0</v>
      </c>
      <c r="Q1838">
        <v>55</v>
      </c>
      <c r="R1838" t="b">
        <v>1</v>
      </c>
      <c r="S1838" t="s">
        <v>8276</v>
      </c>
      <c r="T1838" s="7">
        <f>F1838/Q1838</f>
        <v>182.12727272727273</v>
      </c>
      <c r="U1838" t="s">
        <v>8323</v>
      </c>
      <c r="V1838" t="s">
        <v>8324</v>
      </c>
    </row>
    <row r="1839" spans="1:22" ht="57.6">
      <c r="A1839" s="5">
        <f t="shared" si="112"/>
        <v>3.0683333333333334</v>
      </c>
      <c r="B1839">
        <v>1837</v>
      </c>
      <c r="C1839" s="3" t="s">
        <v>1838</v>
      </c>
      <c r="D1839" s="3" t="s">
        <v>5947</v>
      </c>
      <c r="E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 s="22">
        <f t="shared" si="113"/>
        <v>41322.601030092592</v>
      </c>
      <c r="L1839">
        <v>1326848935</v>
      </c>
      <c r="M1839" s="22">
        <f t="shared" si="114"/>
        <v>41305.601030092592</v>
      </c>
      <c r="N1839" s="22" t="s">
        <v>9525</v>
      </c>
      <c r="O1839" s="24">
        <f t="shared" si="115"/>
        <v>2013</v>
      </c>
      <c r="P1839" t="b">
        <v>0</v>
      </c>
      <c r="Q1839">
        <v>30</v>
      </c>
      <c r="R1839" t="b">
        <v>1</v>
      </c>
      <c r="S1839" t="s">
        <v>8276</v>
      </c>
      <c r="T1839" s="7">
        <f>F1839/Q1839</f>
        <v>61.366666666666667</v>
      </c>
      <c r="U1839" t="s">
        <v>8323</v>
      </c>
      <c r="V1839" t="s">
        <v>8324</v>
      </c>
    </row>
    <row r="1840" spans="1:22" ht="43.2">
      <c r="A1840" s="5">
        <f t="shared" si="112"/>
        <v>1.00149</v>
      </c>
      <c r="B1840">
        <v>1838</v>
      </c>
      <c r="C1840" s="3" t="s">
        <v>1839</v>
      </c>
      <c r="D1840" s="3" t="s">
        <v>5948</v>
      </c>
      <c r="E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 s="22">
        <f t="shared" si="113"/>
        <v>40985.797858796293</v>
      </c>
      <c r="L1840">
        <v>1314989557</v>
      </c>
      <c r="M1840" s="22">
        <f t="shared" si="114"/>
        <v>40925.839525462965</v>
      </c>
      <c r="N1840" s="22" t="s">
        <v>9023</v>
      </c>
      <c r="O1840" s="24">
        <f t="shared" si="115"/>
        <v>2012</v>
      </c>
      <c r="P1840" t="b">
        <v>0</v>
      </c>
      <c r="Q1840">
        <v>28</v>
      </c>
      <c r="R1840" t="b">
        <v>1</v>
      </c>
      <c r="S1840" t="s">
        <v>8276</v>
      </c>
      <c r="T1840" s="7">
        <f>F1840/Q1840</f>
        <v>35.767499999999998</v>
      </c>
      <c r="U1840" t="s">
        <v>8323</v>
      </c>
      <c r="V1840" t="s">
        <v>8324</v>
      </c>
    </row>
    <row r="1841" spans="1:22" ht="43.2">
      <c r="A1841" s="5">
        <f t="shared" si="112"/>
        <v>2.0529999999999999</v>
      </c>
      <c r="B1841">
        <v>1839</v>
      </c>
      <c r="C1841" s="3" t="s">
        <v>1840</v>
      </c>
      <c r="D1841" s="3" t="s">
        <v>5949</v>
      </c>
      <c r="E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 s="22">
        <f t="shared" si="113"/>
        <v>40816.916666666664</v>
      </c>
      <c r="L1841">
        <v>1472750382</v>
      </c>
      <c r="M1841" s="22">
        <f t="shared" si="114"/>
        <v>40788.578206018516</v>
      </c>
      <c r="N1841" s="22" t="s">
        <v>9429</v>
      </c>
      <c r="O1841" s="24">
        <f t="shared" si="115"/>
        <v>2011</v>
      </c>
      <c r="P1841" t="b">
        <v>0</v>
      </c>
      <c r="Q1841">
        <v>45</v>
      </c>
      <c r="R1841" t="b">
        <v>1</v>
      </c>
      <c r="S1841" t="s">
        <v>8276</v>
      </c>
      <c r="T1841" s="7">
        <f>F1841/Q1841</f>
        <v>45.62222222222222</v>
      </c>
      <c r="U1841" t="s">
        <v>8323</v>
      </c>
      <c r="V1841" t="s">
        <v>8324</v>
      </c>
    </row>
    <row r="1842" spans="1:22" ht="43.2">
      <c r="A1842" s="5">
        <f t="shared" si="112"/>
        <v>1.0888888888888888</v>
      </c>
      <c r="B1842">
        <v>1840</v>
      </c>
      <c r="C1842" s="3" t="s">
        <v>1841</v>
      </c>
      <c r="D1842" s="3" t="s">
        <v>5950</v>
      </c>
      <c r="E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 s="22">
        <f t="shared" si="113"/>
        <v>42644.513680555552</v>
      </c>
      <c r="L1842">
        <v>1366251510</v>
      </c>
      <c r="M1842" s="22">
        <f t="shared" si="114"/>
        <v>42614.513680555552</v>
      </c>
      <c r="N1842" s="22" t="s">
        <v>9141</v>
      </c>
      <c r="O1842" s="24">
        <f t="shared" si="115"/>
        <v>2016</v>
      </c>
      <c r="P1842" t="b">
        <v>0</v>
      </c>
      <c r="Q1842">
        <v>13</v>
      </c>
      <c r="R1842" t="b">
        <v>1</v>
      </c>
      <c r="S1842" t="s">
        <v>8276</v>
      </c>
      <c r="T1842" s="7">
        <f>F1842/Q1842</f>
        <v>75.384615384615387</v>
      </c>
      <c r="U1842" t="s">
        <v>8323</v>
      </c>
      <c r="V1842" t="s">
        <v>8324</v>
      </c>
    </row>
    <row r="1843" spans="1:22" ht="28.8">
      <c r="A1843" s="5">
        <f t="shared" si="112"/>
        <v>1.0175000000000001</v>
      </c>
      <c r="B1843">
        <v>1841</v>
      </c>
      <c r="C1843" s="3" t="s">
        <v>1842</v>
      </c>
      <c r="D1843" s="3" t="s">
        <v>5951</v>
      </c>
      <c r="E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 s="22">
        <f t="shared" si="113"/>
        <v>41400.999305555553</v>
      </c>
      <c r="L1843">
        <v>1397679445</v>
      </c>
      <c r="M1843" s="22">
        <f t="shared" si="114"/>
        <v>41381.88784722222</v>
      </c>
      <c r="N1843" s="22" t="s">
        <v>8793</v>
      </c>
      <c r="O1843" s="24">
        <f t="shared" si="115"/>
        <v>2013</v>
      </c>
      <c r="P1843" t="b">
        <v>0</v>
      </c>
      <c r="Q1843">
        <v>40</v>
      </c>
      <c r="R1843" t="b">
        <v>1</v>
      </c>
      <c r="S1843" t="s">
        <v>8276</v>
      </c>
      <c r="T1843" s="7">
        <f>F1843/Q1843</f>
        <v>50.875</v>
      </c>
      <c r="U1843" t="s">
        <v>8323</v>
      </c>
      <c r="V1843" t="s">
        <v>8324</v>
      </c>
    </row>
    <row r="1844" spans="1:22" ht="43.2">
      <c r="A1844" s="5">
        <f t="shared" si="112"/>
        <v>1.2524999999999999</v>
      </c>
      <c r="B1844">
        <v>1842</v>
      </c>
      <c r="C1844" s="3" t="s">
        <v>1843</v>
      </c>
      <c r="D1844" s="3" t="s">
        <v>5952</v>
      </c>
      <c r="E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 s="22">
        <f t="shared" si="113"/>
        <v>41778.999305555553</v>
      </c>
      <c r="L1844">
        <v>1422371381</v>
      </c>
      <c r="M1844" s="22">
        <f t="shared" si="114"/>
        <v>41745.637094907404</v>
      </c>
      <c r="N1844" s="22" t="s">
        <v>8725</v>
      </c>
      <c r="O1844" s="24">
        <f t="shared" si="115"/>
        <v>2014</v>
      </c>
      <c r="P1844" t="b">
        <v>0</v>
      </c>
      <c r="Q1844">
        <v>21</v>
      </c>
      <c r="R1844" t="b">
        <v>1</v>
      </c>
      <c r="S1844" t="s">
        <v>8276</v>
      </c>
      <c r="T1844" s="7">
        <f>F1844/Q1844</f>
        <v>119.28571428571429</v>
      </c>
      <c r="U1844" t="s">
        <v>8323</v>
      </c>
      <c r="V1844" t="s">
        <v>8324</v>
      </c>
    </row>
    <row r="1845" spans="1:22" ht="57.6">
      <c r="A1845" s="5">
        <f t="shared" si="112"/>
        <v>1.2400610000000001</v>
      </c>
      <c r="B1845">
        <v>1843</v>
      </c>
      <c r="C1845" s="3" t="s">
        <v>1844</v>
      </c>
      <c r="D1845" s="3" t="s">
        <v>5953</v>
      </c>
      <c r="E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 s="22">
        <f t="shared" si="113"/>
        <v>42065.040972222218</v>
      </c>
      <c r="L1845">
        <v>1295653954</v>
      </c>
      <c r="M1845" s="22">
        <f t="shared" si="114"/>
        <v>42031.423391203702</v>
      </c>
      <c r="N1845" s="22" t="s">
        <v>8571</v>
      </c>
      <c r="O1845" s="24">
        <f t="shared" si="115"/>
        <v>2015</v>
      </c>
      <c r="P1845" t="b">
        <v>0</v>
      </c>
      <c r="Q1845">
        <v>134</v>
      </c>
      <c r="R1845" t="b">
        <v>1</v>
      </c>
      <c r="S1845" t="s">
        <v>8276</v>
      </c>
      <c r="T1845" s="7">
        <f>F1845/Q1845</f>
        <v>92.541865671641801</v>
      </c>
      <c r="U1845" t="s">
        <v>8323</v>
      </c>
      <c r="V1845" t="s">
        <v>8324</v>
      </c>
    </row>
    <row r="1846" spans="1:22" ht="43.2">
      <c r="A1846" s="5">
        <f t="shared" si="112"/>
        <v>1.014</v>
      </c>
      <c r="B1846">
        <v>1844</v>
      </c>
      <c r="C1846" s="3" t="s">
        <v>1845</v>
      </c>
      <c r="D1846" s="3" t="s">
        <v>5954</v>
      </c>
      <c r="E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 s="22">
        <f t="shared" si="113"/>
        <v>40594.786504629628</v>
      </c>
      <c r="L1846">
        <v>1304464914</v>
      </c>
      <c r="M1846" s="22">
        <f t="shared" si="114"/>
        <v>40564.786504629628</v>
      </c>
      <c r="N1846" s="22" t="s">
        <v>9467</v>
      </c>
      <c r="O1846" s="24">
        <f t="shared" si="115"/>
        <v>2011</v>
      </c>
      <c r="P1846" t="b">
        <v>0</v>
      </c>
      <c r="Q1846">
        <v>20</v>
      </c>
      <c r="R1846" t="b">
        <v>1</v>
      </c>
      <c r="S1846" t="s">
        <v>8276</v>
      </c>
      <c r="T1846" s="7">
        <f>F1846/Q1846</f>
        <v>76.05</v>
      </c>
      <c r="U1846" t="s">
        <v>8323</v>
      </c>
      <c r="V1846" t="s">
        <v>8324</v>
      </c>
    </row>
    <row r="1847" spans="1:22" ht="86.4">
      <c r="A1847" s="5">
        <f t="shared" si="112"/>
        <v>1</v>
      </c>
      <c r="B1847">
        <v>1845</v>
      </c>
      <c r="C1847" s="3" t="s">
        <v>1846</v>
      </c>
      <c r="D1847" s="3" t="s">
        <v>5955</v>
      </c>
      <c r="E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 s="22">
        <f t="shared" si="113"/>
        <v>40704.916666666664</v>
      </c>
      <c r="L1847">
        <v>1464854398</v>
      </c>
      <c r="M1847" s="22">
        <f t="shared" si="114"/>
        <v>40666.765208333331</v>
      </c>
      <c r="N1847" s="22" t="s">
        <v>9526</v>
      </c>
      <c r="O1847" s="24">
        <f t="shared" si="115"/>
        <v>2011</v>
      </c>
      <c r="P1847" t="b">
        <v>0</v>
      </c>
      <c r="Q1847">
        <v>19</v>
      </c>
      <c r="R1847" t="b">
        <v>1</v>
      </c>
      <c r="S1847" t="s">
        <v>8276</v>
      </c>
      <c r="T1847" s="7">
        <f>F1847/Q1847</f>
        <v>52.631578947368418</v>
      </c>
      <c r="U1847" t="s">
        <v>8323</v>
      </c>
      <c r="V1847" t="s">
        <v>8324</v>
      </c>
    </row>
    <row r="1848" spans="1:22" ht="43.2">
      <c r="A1848" s="5">
        <f t="shared" si="112"/>
        <v>1.3792666666666666</v>
      </c>
      <c r="B1848">
        <v>1846</v>
      </c>
      <c r="C1848" s="3" t="s">
        <v>1847</v>
      </c>
      <c r="D1848" s="3" t="s">
        <v>5956</v>
      </c>
      <c r="E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 s="22">
        <f t="shared" si="113"/>
        <v>42537.996527777774</v>
      </c>
      <c r="L1848">
        <v>1352993777</v>
      </c>
      <c r="M1848" s="22">
        <f t="shared" si="114"/>
        <v>42523.124976851854</v>
      </c>
      <c r="N1848" s="22" t="s">
        <v>9527</v>
      </c>
      <c r="O1848" s="24">
        <f t="shared" si="115"/>
        <v>2016</v>
      </c>
      <c r="P1848" t="b">
        <v>0</v>
      </c>
      <c r="Q1848">
        <v>209</v>
      </c>
      <c r="R1848" t="b">
        <v>1</v>
      </c>
      <c r="S1848" t="s">
        <v>8276</v>
      </c>
      <c r="T1848" s="7">
        <f>F1848/Q1848</f>
        <v>98.990430622009569</v>
      </c>
      <c r="U1848" t="s">
        <v>8323</v>
      </c>
      <c r="V1848" t="s">
        <v>8324</v>
      </c>
    </row>
    <row r="1849" spans="1:22" ht="57.6">
      <c r="A1849" s="5">
        <f t="shared" si="112"/>
        <v>1.2088000000000001</v>
      </c>
      <c r="B1849">
        <v>1847</v>
      </c>
      <c r="C1849" s="3" t="s">
        <v>1848</v>
      </c>
      <c r="D1849" s="3" t="s">
        <v>5957</v>
      </c>
      <c r="E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 s="22">
        <f t="shared" si="113"/>
        <v>41258.441863425927</v>
      </c>
      <c r="L1849">
        <v>1427780432</v>
      </c>
      <c r="M1849" s="22">
        <f t="shared" si="114"/>
        <v>41228.441863425927</v>
      </c>
      <c r="N1849" s="22" t="s">
        <v>9436</v>
      </c>
      <c r="O1849" s="24">
        <f t="shared" si="115"/>
        <v>2012</v>
      </c>
      <c r="P1849" t="b">
        <v>0</v>
      </c>
      <c r="Q1849">
        <v>38</v>
      </c>
      <c r="R1849" t="b">
        <v>1</v>
      </c>
      <c r="S1849" t="s">
        <v>8276</v>
      </c>
      <c r="T1849" s="7">
        <f>F1849/Q1849</f>
        <v>79.526315789473685</v>
      </c>
      <c r="U1849" t="s">
        <v>8323</v>
      </c>
      <c r="V1849" t="s">
        <v>8324</v>
      </c>
    </row>
    <row r="1850" spans="1:22" ht="43.2">
      <c r="A1850" s="5">
        <f t="shared" si="112"/>
        <v>1.0736666666666668</v>
      </c>
      <c r="B1850">
        <v>1848</v>
      </c>
      <c r="C1850" s="3" t="s">
        <v>1849</v>
      </c>
      <c r="D1850" s="3" t="s">
        <v>5958</v>
      </c>
      <c r="E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 s="22">
        <f t="shared" si="113"/>
        <v>42115.028148148143</v>
      </c>
      <c r="L1850">
        <v>1306608888</v>
      </c>
      <c r="M1850" s="22">
        <f t="shared" si="114"/>
        <v>42094.028148148143</v>
      </c>
      <c r="N1850" s="22" t="s">
        <v>8941</v>
      </c>
      <c r="O1850" s="24">
        <f t="shared" si="115"/>
        <v>2015</v>
      </c>
      <c r="P1850" t="b">
        <v>0</v>
      </c>
      <c r="Q1850">
        <v>24</v>
      </c>
      <c r="R1850" t="b">
        <v>1</v>
      </c>
      <c r="S1850" t="s">
        <v>8276</v>
      </c>
      <c r="T1850" s="7">
        <f>F1850/Q1850</f>
        <v>134.20833333333334</v>
      </c>
      <c r="U1850" t="s">
        <v>8323</v>
      </c>
      <c r="V1850" t="s">
        <v>8324</v>
      </c>
    </row>
    <row r="1851" spans="1:22" ht="28.8">
      <c r="A1851" s="5">
        <f t="shared" si="112"/>
        <v>1.0033333333333334</v>
      </c>
      <c r="B1851">
        <v>1849</v>
      </c>
      <c r="C1851" s="3" t="s">
        <v>1850</v>
      </c>
      <c r="D1851" s="3" t="s">
        <v>5959</v>
      </c>
      <c r="E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 s="22">
        <f t="shared" si="113"/>
        <v>40755.082638888889</v>
      </c>
      <c r="L1851">
        <v>1347913059</v>
      </c>
      <c r="M1851" s="22">
        <f t="shared" si="114"/>
        <v>40691.579722222217</v>
      </c>
      <c r="N1851" s="22" t="s">
        <v>9528</v>
      </c>
      <c r="O1851" s="24">
        <f t="shared" si="115"/>
        <v>2011</v>
      </c>
      <c r="P1851" t="b">
        <v>0</v>
      </c>
      <c r="Q1851">
        <v>8</v>
      </c>
      <c r="R1851" t="b">
        <v>1</v>
      </c>
      <c r="S1851" t="s">
        <v>8276</v>
      </c>
      <c r="T1851" s="7">
        <f>F1851/Q1851</f>
        <v>37.625</v>
      </c>
      <c r="U1851" t="s">
        <v>8323</v>
      </c>
      <c r="V1851" t="s">
        <v>8324</v>
      </c>
    </row>
    <row r="1852" spans="1:22" ht="43.2">
      <c r="A1852" s="5">
        <f t="shared" si="112"/>
        <v>1.0152222222222222</v>
      </c>
      <c r="B1852">
        <v>1850</v>
      </c>
      <c r="C1852" s="3" t="s">
        <v>1851</v>
      </c>
      <c r="D1852" s="3" t="s">
        <v>5960</v>
      </c>
      <c r="E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 s="22">
        <f t="shared" si="113"/>
        <v>41199.637256944443</v>
      </c>
      <c r="L1852">
        <v>1402441300</v>
      </c>
      <c r="M1852" s="22">
        <f t="shared" si="114"/>
        <v>41169.637256944443</v>
      </c>
      <c r="N1852" s="22" t="s">
        <v>9529</v>
      </c>
      <c r="O1852" s="24">
        <f t="shared" si="115"/>
        <v>2012</v>
      </c>
      <c r="P1852" t="b">
        <v>0</v>
      </c>
      <c r="Q1852">
        <v>179</v>
      </c>
      <c r="R1852" t="b">
        <v>1</v>
      </c>
      <c r="S1852" t="s">
        <v>8276</v>
      </c>
      <c r="T1852" s="7">
        <f>F1852/Q1852</f>
        <v>51.044692737430168</v>
      </c>
      <c r="U1852" t="s">
        <v>8323</v>
      </c>
      <c r="V1852" t="s">
        <v>8324</v>
      </c>
    </row>
    <row r="1853" spans="1:22" ht="43.2">
      <c r="A1853" s="5">
        <f t="shared" si="112"/>
        <v>1.0007692307692309</v>
      </c>
      <c r="B1853">
        <v>1851</v>
      </c>
      <c r="C1853" s="3" t="s">
        <v>1852</v>
      </c>
      <c r="D1853" s="3" t="s">
        <v>5961</v>
      </c>
      <c r="E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 s="22">
        <f t="shared" si="113"/>
        <v>41830.751157407409</v>
      </c>
      <c r="L1853">
        <v>1404769538</v>
      </c>
      <c r="M1853" s="22">
        <f t="shared" si="114"/>
        <v>41800.751157407409</v>
      </c>
      <c r="N1853" s="22" t="s">
        <v>8776</v>
      </c>
      <c r="O1853" s="24">
        <f t="shared" si="115"/>
        <v>2014</v>
      </c>
      <c r="P1853" t="b">
        <v>0</v>
      </c>
      <c r="Q1853">
        <v>26</v>
      </c>
      <c r="R1853" t="b">
        <v>1</v>
      </c>
      <c r="S1853" t="s">
        <v>8276</v>
      </c>
      <c r="T1853" s="7">
        <f>F1853/Q1853</f>
        <v>50.03846153846154</v>
      </c>
      <c r="U1853" t="s">
        <v>8323</v>
      </c>
      <c r="V1853" t="s">
        <v>8324</v>
      </c>
    </row>
    <row r="1854" spans="1:22" ht="43.2">
      <c r="A1854" s="5">
        <f t="shared" si="112"/>
        <v>1.1696666666666666</v>
      </c>
      <c r="B1854">
        <v>1852</v>
      </c>
      <c r="C1854" s="3" t="s">
        <v>1853</v>
      </c>
      <c r="D1854" s="3" t="s">
        <v>5962</v>
      </c>
      <c r="E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 s="22">
        <f t="shared" si="113"/>
        <v>41847.833333333328</v>
      </c>
      <c r="L1854">
        <v>1426703452</v>
      </c>
      <c r="M1854" s="22">
        <f t="shared" si="114"/>
        <v>41827.69835648148</v>
      </c>
      <c r="N1854" s="22" t="s">
        <v>8780</v>
      </c>
      <c r="O1854" s="24">
        <f t="shared" si="115"/>
        <v>2014</v>
      </c>
      <c r="P1854" t="b">
        <v>0</v>
      </c>
      <c r="Q1854">
        <v>131</v>
      </c>
      <c r="R1854" t="b">
        <v>1</v>
      </c>
      <c r="S1854" t="s">
        <v>8276</v>
      </c>
      <c r="T1854" s="7">
        <f>F1854/Q1854</f>
        <v>133.93129770992365</v>
      </c>
      <c r="U1854" t="s">
        <v>8323</v>
      </c>
      <c r="V1854" t="s">
        <v>8324</v>
      </c>
    </row>
    <row r="1855" spans="1:22" ht="43.2">
      <c r="A1855" s="5">
        <f t="shared" si="112"/>
        <v>1.01875</v>
      </c>
      <c r="B1855">
        <v>1853</v>
      </c>
      <c r="C1855" s="3" t="s">
        <v>1854</v>
      </c>
      <c r="D1855" s="3" t="s">
        <v>5963</v>
      </c>
      <c r="E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 s="22">
        <f t="shared" si="113"/>
        <v>42118.791666666664</v>
      </c>
      <c r="L1855">
        <v>1348536417</v>
      </c>
      <c r="M1855" s="22">
        <f t="shared" si="114"/>
        <v>42081.563101851854</v>
      </c>
      <c r="N1855" s="22" t="s">
        <v>9530</v>
      </c>
      <c r="O1855" s="24">
        <f t="shared" si="115"/>
        <v>2015</v>
      </c>
      <c r="P1855" t="b">
        <v>0</v>
      </c>
      <c r="Q1855">
        <v>14</v>
      </c>
      <c r="R1855" t="b">
        <v>1</v>
      </c>
      <c r="S1855" t="s">
        <v>8276</v>
      </c>
      <c r="T1855" s="7">
        <f>F1855/Q1855</f>
        <v>58.214285714285715</v>
      </c>
      <c r="U1855" t="s">
        <v>8323</v>
      </c>
      <c r="V1855" t="s">
        <v>8324</v>
      </c>
    </row>
    <row r="1856" spans="1:22" ht="43.2">
      <c r="A1856" s="5">
        <f t="shared" si="112"/>
        <v>1.0212366666666666</v>
      </c>
      <c r="B1856">
        <v>1854</v>
      </c>
      <c r="C1856" s="3" t="s">
        <v>1855</v>
      </c>
      <c r="D1856" s="3" t="s">
        <v>5964</v>
      </c>
      <c r="E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 s="22">
        <f t="shared" si="113"/>
        <v>41226.893715277773</v>
      </c>
      <c r="L1856">
        <v>1366763437</v>
      </c>
      <c r="M1856" s="22">
        <f t="shared" si="114"/>
        <v>41176.852048611108</v>
      </c>
      <c r="N1856" s="22" t="s">
        <v>9519</v>
      </c>
      <c r="O1856" s="24">
        <f t="shared" si="115"/>
        <v>2012</v>
      </c>
      <c r="P1856" t="b">
        <v>0</v>
      </c>
      <c r="Q1856">
        <v>174</v>
      </c>
      <c r="R1856" t="b">
        <v>1</v>
      </c>
      <c r="S1856" t="s">
        <v>8276</v>
      </c>
      <c r="T1856" s="7">
        <f>F1856/Q1856</f>
        <v>88.037643678160919</v>
      </c>
      <c r="U1856" t="s">
        <v>8323</v>
      </c>
      <c r="V1856" t="s">
        <v>8324</v>
      </c>
    </row>
    <row r="1857" spans="1:22" ht="43.2">
      <c r="A1857" s="5">
        <f t="shared" si="112"/>
        <v>1.5405897142857143</v>
      </c>
      <c r="B1857">
        <v>1855</v>
      </c>
      <c r="C1857" s="3" t="s">
        <v>1856</v>
      </c>
      <c r="D1857" s="3" t="s">
        <v>5965</v>
      </c>
      <c r="E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 s="22">
        <f t="shared" si="113"/>
        <v>41417.812928240739</v>
      </c>
      <c r="L1857">
        <v>1385124940</v>
      </c>
      <c r="M1857" s="22">
        <f t="shared" si="114"/>
        <v>41387.812928240739</v>
      </c>
      <c r="N1857" s="22" t="s">
        <v>9531</v>
      </c>
      <c r="O1857" s="24">
        <f t="shared" si="115"/>
        <v>2013</v>
      </c>
      <c r="P1857" t="b">
        <v>0</v>
      </c>
      <c r="Q1857">
        <v>191</v>
      </c>
      <c r="R1857" t="b">
        <v>1</v>
      </c>
      <c r="S1857" t="s">
        <v>8276</v>
      </c>
      <c r="T1857" s="7">
        <f>F1857/Q1857</f>
        <v>70.576753926701571</v>
      </c>
      <c r="U1857" t="s">
        <v>8323</v>
      </c>
      <c r="V1857" t="s">
        <v>8324</v>
      </c>
    </row>
    <row r="1858" spans="1:22" ht="57.6">
      <c r="A1858" s="5">
        <f t="shared" si="112"/>
        <v>1.0125</v>
      </c>
      <c r="B1858">
        <v>1856</v>
      </c>
      <c r="C1858" s="3" t="s">
        <v>1857</v>
      </c>
      <c r="D1858" s="3" t="s">
        <v>5966</v>
      </c>
      <c r="E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 s="22">
        <f t="shared" si="113"/>
        <v>41645.330324074072</v>
      </c>
      <c r="L1858">
        <v>1403901072</v>
      </c>
      <c r="M1858" s="22">
        <f t="shared" si="114"/>
        <v>41600.330324074072</v>
      </c>
      <c r="N1858" s="22" t="s">
        <v>9532</v>
      </c>
      <c r="O1858" s="24">
        <f t="shared" si="115"/>
        <v>2013</v>
      </c>
      <c r="P1858" t="b">
        <v>0</v>
      </c>
      <c r="Q1858">
        <v>38</v>
      </c>
      <c r="R1858" t="b">
        <v>1</v>
      </c>
      <c r="S1858" t="s">
        <v>8276</v>
      </c>
      <c r="T1858" s="7">
        <f>F1858/Q1858</f>
        <v>53.289473684210527</v>
      </c>
      <c r="U1858" t="s">
        <v>8323</v>
      </c>
      <c r="V1858" t="s">
        <v>8324</v>
      </c>
    </row>
    <row r="1859" spans="1:22" ht="43.2">
      <c r="A1859" s="5">
        <f t="shared" ref="A1859:A1922" si="116">F1859/E1859</f>
        <v>1</v>
      </c>
      <c r="B1859">
        <v>1857</v>
      </c>
      <c r="C1859" s="3" t="s">
        <v>1858</v>
      </c>
      <c r="D1859" s="3" t="s">
        <v>5967</v>
      </c>
      <c r="E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 s="22">
        <f t="shared" ref="K1859:K1922" si="117">(J1858/86400)+25569+(-5/24)</f>
        <v>41838.64666666666</v>
      </c>
      <c r="L1859">
        <v>1407954413</v>
      </c>
      <c r="M1859" s="22">
        <f t="shared" ref="M1859:M1922" si="118">(L1858/86400)+25569+(-5/24)</f>
        <v>41817.64666666666</v>
      </c>
      <c r="N1859" s="22" t="s">
        <v>9146</v>
      </c>
      <c r="O1859" s="24">
        <f t="shared" si="115"/>
        <v>2014</v>
      </c>
      <c r="P1859" t="b">
        <v>0</v>
      </c>
      <c r="Q1859">
        <v>22</v>
      </c>
      <c r="R1859" t="b">
        <v>1</v>
      </c>
      <c r="S1859" t="s">
        <v>8276</v>
      </c>
      <c r="T1859" s="7">
        <f>F1859/Q1859</f>
        <v>136.36363636363637</v>
      </c>
      <c r="U1859" t="s">
        <v>8323</v>
      </c>
      <c r="V1859" t="s">
        <v>8324</v>
      </c>
    </row>
    <row r="1860" spans="1:22" ht="57.6">
      <c r="A1860" s="5">
        <f t="shared" si="116"/>
        <v>1.0874800874800874</v>
      </c>
      <c r="B1860">
        <v>1858</v>
      </c>
      <c r="C1860" s="3" t="s">
        <v>1859</v>
      </c>
      <c r="D1860" s="3" t="s">
        <v>5968</v>
      </c>
      <c r="E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 s="22">
        <f t="shared" si="117"/>
        <v>41894.560335648144</v>
      </c>
      <c r="L1860">
        <v>1318826921</v>
      </c>
      <c r="M1860" s="22">
        <f t="shared" si="118"/>
        <v>41864.560335648144</v>
      </c>
      <c r="N1860" s="22" t="s">
        <v>8933</v>
      </c>
      <c r="O1860" s="24">
        <f t="shared" ref="O1860:O1923" si="119">YEAR(N1860)</f>
        <v>2014</v>
      </c>
      <c r="P1860" t="b">
        <v>0</v>
      </c>
      <c r="Q1860">
        <v>149</v>
      </c>
      <c r="R1860" t="b">
        <v>1</v>
      </c>
      <c r="S1860" t="s">
        <v>8276</v>
      </c>
      <c r="T1860" s="7">
        <f>F1860/Q1860</f>
        <v>40.547315436241611</v>
      </c>
      <c r="U1860" t="s">
        <v>8323</v>
      </c>
      <c r="V1860" t="s">
        <v>8324</v>
      </c>
    </row>
    <row r="1861" spans="1:22" ht="28.8">
      <c r="A1861" s="5">
        <f t="shared" si="116"/>
        <v>1.3183333333333334</v>
      </c>
      <c r="B1861">
        <v>1859</v>
      </c>
      <c r="C1861" s="3" t="s">
        <v>1860</v>
      </c>
      <c r="D1861" s="3" t="s">
        <v>5969</v>
      </c>
      <c r="E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 s="22">
        <f t="shared" si="117"/>
        <v>40893.033807870372</v>
      </c>
      <c r="L1861">
        <v>1314124129</v>
      </c>
      <c r="M1861" s="22">
        <f t="shared" si="118"/>
        <v>40832.9921412037</v>
      </c>
      <c r="N1861" s="22" t="s">
        <v>9533</v>
      </c>
      <c r="O1861" s="24">
        <f t="shared" si="119"/>
        <v>2011</v>
      </c>
      <c r="P1861" t="b">
        <v>0</v>
      </c>
      <c r="Q1861">
        <v>56</v>
      </c>
      <c r="R1861" t="b">
        <v>1</v>
      </c>
      <c r="S1861" t="s">
        <v>8276</v>
      </c>
      <c r="T1861" s="7">
        <f>F1861/Q1861</f>
        <v>70.625</v>
      </c>
      <c r="U1861" t="s">
        <v>8323</v>
      </c>
      <c r="V1861" t="s">
        <v>8324</v>
      </c>
    </row>
    <row r="1862" spans="1:22" ht="43.2">
      <c r="A1862" s="5">
        <f t="shared" si="116"/>
        <v>1.3346666666666667</v>
      </c>
      <c r="B1862">
        <v>1860</v>
      </c>
      <c r="C1862" s="3" t="s">
        <v>1861</v>
      </c>
      <c r="D1862" s="3" t="s">
        <v>5970</v>
      </c>
      <c r="E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 s="22">
        <f t="shared" si="117"/>
        <v>40808.561678240738</v>
      </c>
      <c r="L1862">
        <v>1389891684</v>
      </c>
      <c r="M1862" s="22">
        <f t="shared" si="118"/>
        <v>40778.561678240738</v>
      </c>
      <c r="N1862" s="22" t="s">
        <v>8451</v>
      </c>
      <c r="O1862" s="24">
        <f t="shared" si="119"/>
        <v>2011</v>
      </c>
      <c r="P1862" t="b">
        <v>0</v>
      </c>
      <c r="Q1862">
        <v>19</v>
      </c>
      <c r="R1862" t="b">
        <v>1</v>
      </c>
      <c r="S1862" t="s">
        <v>8276</v>
      </c>
      <c r="T1862" s="7">
        <f>F1862/Q1862</f>
        <v>52.684210526315788</v>
      </c>
      <c r="U1862" t="s">
        <v>8323</v>
      </c>
      <c r="V1862" t="s">
        <v>8324</v>
      </c>
    </row>
    <row r="1863" spans="1:22" ht="43.2">
      <c r="A1863" s="5">
        <f t="shared" si="116"/>
        <v>0</v>
      </c>
      <c r="B1863">
        <v>1861</v>
      </c>
      <c r="C1863" s="3" t="s">
        <v>1862</v>
      </c>
      <c r="D1863" s="3" t="s">
        <v>5971</v>
      </c>
      <c r="E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 s="22">
        <f t="shared" si="117"/>
        <v>41676.500972222224</v>
      </c>
      <c r="L1863">
        <v>1419664341</v>
      </c>
      <c r="M1863" s="22">
        <f t="shared" si="118"/>
        <v>41655.500972222224</v>
      </c>
      <c r="N1863" s="22" t="s">
        <v>9534</v>
      </c>
      <c r="O1863" s="24">
        <f t="shared" si="119"/>
        <v>2014</v>
      </c>
      <c r="P1863" t="b">
        <v>0</v>
      </c>
      <c r="Q1863">
        <v>0</v>
      </c>
      <c r="R1863" t="b">
        <v>0</v>
      </c>
      <c r="S1863" t="s">
        <v>8283</v>
      </c>
      <c r="T1863" s="7" t="e">
        <f>F1863/Q1863</f>
        <v>#DIV/0!</v>
      </c>
      <c r="U1863" t="s">
        <v>8331</v>
      </c>
      <c r="V1863" t="s">
        <v>8333</v>
      </c>
    </row>
    <row r="1864" spans="1:22" ht="43.2">
      <c r="A1864" s="5">
        <f t="shared" si="116"/>
        <v>8.0833333333333326E-2</v>
      </c>
      <c r="B1864">
        <v>1862</v>
      </c>
      <c r="C1864" s="3" t="s">
        <v>1863</v>
      </c>
      <c r="D1864" s="3" t="s">
        <v>5972</v>
      </c>
      <c r="E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 s="22">
        <f t="shared" si="117"/>
        <v>42030.091909722221</v>
      </c>
      <c r="L1864">
        <v>1484912974</v>
      </c>
      <c r="M1864" s="22">
        <f t="shared" si="118"/>
        <v>42000.091909722221</v>
      </c>
      <c r="N1864" s="22" t="s">
        <v>9535</v>
      </c>
      <c r="O1864" s="24">
        <f t="shared" si="119"/>
        <v>2014</v>
      </c>
      <c r="P1864" t="b">
        <v>0</v>
      </c>
      <c r="Q1864">
        <v>16</v>
      </c>
      <c r="R1864" t="b">
        <v>0</v>
      </c>
      <c r="S1864" t="s">
        <v>8283</v>
      </c>
      <c r="T1864" s="7">
        <f>F1864/Q1864</f>
        <v>90.9375</v>
      </c>
      <c r="U1864" t="s">
        <v>8331</v>
      </c>
      <c r="V1864" t="s">
        <v>8333</v>
      </c>
    </row>
    <row r="1865" spans="1:22" ht="43.2">
      <c r="A1865" s="5">
        <f t="shared" si="116"/>
        <v>4.0000000000000001E-3</v>
      </c>
      <c r="B1865">
        <v>1863</v>
      </c>
      <c r="C1865" s="3" t="s">
        <v>1864</v>
      </c>
      <c r="D1865" s="3" t="s">
        <v>5973</v>
      </c>
      <c r="E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 s="22">
        <f t="shared" si="117"/>
        <v>42802.104166666664</v>
      </c>
      <c r="L1865">
        <v>1400008085</v>
      </c>
      <c r="M1865" s="22">
        <f t="shared" si="118"/>
        <v>42755.284421296295</v>
      </c>
      <c r="N1865" s="22" t="s">
        <v>9162</v>
      </c>
      <c r="O1865" s="24">
        <f t="shared" si="119"/>
        <v>2017</v>
      </c>
      <c r="P1865" t="b">
        <v>0</v>
      </c>
      <c r="Q1865">
        <v>2</v>
      </c>
      <c r="R1865" t="b">
        <v>0</v>
      </c>
      <c r="S1865" t="s">
        <v>8283</v>
      </c>
      <c r="T1865" s="7">
        <f>F1865/Q1865</f>
        <v>5</v>
      </c>
      <c r="U1865" t="s">
        <v>8331</v>
      </c>
      <c r="V1865" t="s">
        <v>8333</v>
      </c>
    </row>
    <row r="1866" spans="1:22" ht="43.2">
      <c r="A1866" s="5">
        <f t="shared" si="116"/>
        <v>0.42892307692307691</v>
      </c>
      <c r="B1866">
        <v>1864</v>
      </c>
      <c r="C1866" s="3" t="s">
        <v>1865</v>
      </c>
      <c r="D1866" s="3" t="s">
        <v>5974</v>
      </c>
      <c r="E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 s="22">
        <f t="shared" si="117"/>
        <v>41802.588946759257</v>
      </c>
      <c r="L1866">
        <v>1396631500</v>
      </c>
      <c r="M1866" s="22">
        <f t="shared" si="118"/>
        <v>41772.588946759257</v>
      </c>
      <c r="N1866" s="22" t="s">
        <v>9388</v>
      </c>
      <c r="O1866" s="24">
        <f t="shared" si="119"/>
        <v>2014</v>
      </c>
      <c r="P1866" t="b">
        <v>0</v>
      </c>
      <c r="Q1866">
        <v>48</v>
      </c>
      <c r="R1866" t="b">
        <v>0</v>
      </c>
      <c r="S1866" t="s">
        <v>8283</v>
      </c>
      <c r="T1866" s="7">
        <f>F1866/Q1866</f>
        <v>58.083333333333336</v>
      </c>
      <c r="U1866" t="s">
        <v>8331</v>
      </c>
      <c r="V1866" t="s">
        <v>8333</v>
      </c>
    </row>
    <row r="1867" spans="1:22" ht="57.6">
      <c r="A1867" s="5">
        <f t="shared" si="116"/>
        <v>3.6363636363636364E-5</v>
      </c>
      <c r="B1867">
        <v>1865</v>
      </c>
      <c r="C1867" s="3" t="s">
        <v>1866</v>
      </c>
      <c r="D1867" s="3" t="s">
        <v>5975</v>
      </c>
      <c r="E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 s="22">
        <f t="shared" si="117"/>
        <v>41763.508101851847</v>
      </c>
      <c r="L1867">
        <v>1475398147</v>
      </c>
      <c r="M1867" s="22">
        <f t="shared" si="118"/>
        <v>41733.508101851847</v>
      </c>
      <c r="N1867" s="22" t="s">
        <v>9106</v>
      </c>
      <c r="O1867" s="24">
        <f t="shared" si="119"/>
        <v>2014</v>
      </c>
      <c r="P1867" t="b">
        <v>0</v>
      </c>
      <c r="Q1867">
        <v>2</v>
      </c>
      <c r="R1867" t="b">
        <v>0</v>
      </c>
      <c r="S1867" t="s">
        <v>8283</v>
      </c>
      <c r="T1867" s="7">
        <f>F1867/Q1867</f>
        <v>2</v>
      </c>
      <c r="U1867" t="s">
        <v>8331</v>
      </c>
      <c r="V1867" t="s">
        <v>8333</v>
      </c>
    </row>
    <row r="1868" spans="1:22" ht="43.2">
      <c r="A1868" s="5">
        <f t="shared" si="116"/>
        <v>5.0000000000000001E-3</v>
      </c>
      <c r="B1868">
        <v>1866</v>
      </c>
      <c r="C1868" s="3" t="s">
        <v>1867</v>
      </c>
      <c r="D1868" s="3" t="s">
        <v>5976</v>
      </c>
      <c r="E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 s="22">
        <f t="shared" si="117"/>
        <v>42680.200775462959</v>
      </c>
      <c r="L1868">
        <v>1483768497</v>
      </c>
      <c r="M1868" s="22">
        <f t="shared" si="118"/>
        <v>42645.159108796295</v>
      </c>
      <c r="N1868" s="22" t="s">
        <v>8823</v>
      </c>
      <c r="O1868" s="24">
        <f t="shared" si="119"/>
        <v>2016</v>
      </c>
      <c r="P1868" t="b">
        <v>0</v>
      </c>
      <c r="Q1868">
        <v>2</v>
      </c>
      <c r="R1868" t="b">
        <v>0</v>
      </c>
      <c r="S1868" t="s">
        <v>8283</v>
      </c>
      <c r="T1868" s="7">
        <f>F1868/Q1868</f>
        <v>62.5</v>
      </c>
      <c r="U1868" t="s">
        <v>8331</v>
      </c>
      <c r="V1868" t="s">
        <v>8333</v>
      </c>
    </row>
    <row r="1869" spans="1:22" ht="43.2">
      <c r="A1869" s="5">
        <f t="shared" si="116"/>
        <v>5.0000000000000001E-4</v>
      </c>
      <c r="B1869">
        <v>1867</v>
      </c>
      <c r="C1869" s="3" t="s">
        <v>1868</v>
      </c>
      <c r="D1869" s="3" t="s">
        <v>5977</v>
      </c>
      <c r="E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 s="22">
        <f t="shared" si="117"/>
        <v>42794.958333333336</v>
      </c>
      <c r="L1869">
        <v>1475791912</v>
      </c>
      <c r="M1869" s="22">
        <f t="shared" si="118"/>
        <v>42742.038159722222</v>
      </c>
      <c r="N1869" s="22" t="s">
        <v>9133</v>
      </c>
      <c r="O1869" s="24">
        <f t="shared" si="119"/>
        <v>2017</v>
      </c>
      <c r="P1869" t="b">
        <v>0</v>
      </c>
      <c r="Q1869">
        <v>1</v>
      </c>
      <c r="R1869" t="b">
        <v>0</v>
      </c>
      <c r="S1869" t="s">
        <v>8283</v>
      </c>
      <c r="T1869" s="7">
        <f>F1869/Q1869</f>
        <v>10</v>
      </c>
      <c r="U1869" t="s">
        <v>8331</v>
      </c>
      <c r="V1869" t="s">
        <v>8333</v>
      </c>
    </row>
    <row r="1870" spans="1:22" ht="43.2">
      <c r="A1870" s="5">
        <f t="shared" si="116"/>
        <v>4.8680000000000001E-2</v>
      </c>
      <c r="B1870">
        <v>1868</v>
      </c>
      <c r="C1870" s="3" t="s">
        <v>1869</v>
      </c>
      <c r="D1870" s="3" t="s">
        <v>5978</v>
      </c>
      <c r="E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 s="22">
        <f t="shared" si="117"/>
        <v>42679.716574074067</v>
      </c>
      <c r="L1870">
        <v>1448044925</v>
      </c>
      <c r="M1870" s="22">
        <f t="shared" si="118"/>
        <v>42649.716574074067</v>
      </c>
      <c r="N1870" s="22" t="s">
        <v>8815</v>
      </c>
      <c r="O1870" s="24">
        <f t="shared" si="119"/>
        <v>2016</v>
      </c>
      <c r="P1870" t="b">
        <v>0</v>
      </c>
      <c r="Q1870">
        <v>17</v>
      </c>
      <c r="R1870" t="b">
        <v>0</v>
      </c>
      <c r="S1870" t="s">
        <v>8283</v>
      </c>
      <c r="T1870" s="7">
        <f>F1870/Q1870</f>
        <v>71.588235294117652</v>
      </c>
      <c r="U1870" t="s">
        <v>8331</v>
      </c>
      <c r="V1870" t="s">
        <v>8333</v>
      </c>
    </row>
    <row r="1871" spans="1:22" ht="43.2">
      <c r="A1871" s="5">
        <f t="shared" si="116"/>
        <v>0</v>
      </c>
      <c r="B1871">
        <v>1869</v>
      </c>
      <c r="C1871" s="3" t="s">
        <v>1870</v>
      </c>
      <c r="D1871" s="3" t="s">
        <v>5979</v>
      </c>
      <c r="E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 s="22">
        <f t="shared" si="117"/>
        <v>42353.124305555553</v>
      </c>
      <c r="L1871">
        <v>1480896249</v>
      </c>
      <c r="M1871" s="22">
        <f t="shared" si="118"/>
        <v>42328.570891203701</v>
      </c>
      <c r="N1871" s="22" t="s">
        <v>8888</v>
      </c>
      <c r="O1871" s="24">
        <f t="shared" si="119"/>
        <v>2015</v>
      </c>
      <c r="P1871" t="b">
        <v>0</v>
      </c>
      <c r="Q1871">
        <v>0</v>
      </c>
      <c r="R1871" t="b">
        <v>0</v>
      </c>
      <c r="S1871" t="s">
        <v>8283</v>
      </c>
      <c r="T1871" s="7" t="e">
        <f>F1871/Q1871</f>
        <v>#DIV/0!</v>
      </c>
      <c r="U1871" t="s">
        <v>8331</v>
      </c>
      <c r="V1871" t="s">
        <v>8333</v>
      </c>
    </row>
    <row r="1872" spans="1:22" ht="43.2">
      <c r="A1872" s="5">
        <f t="shared" si="116"/>
        <v>0.10314285714285715</v>
      </c>
      <c r="B1872">
        <v>1870</v>
      </c>
      <c r="C1872" s="3" t="s">
        <v>1871</v>
      </c>
      <c r="D1872" s="3" t="s">
        <v>5980</v>
      </c>
      <c r="E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 s="22">
        <f t="shared" si="117"/>
        <v>42738.794548611106</v>
      </c>
      <c r="L1872">
        <v>1451723535</v>
      </c>
      <c r="M1872" s="22">
        <f t="shared" si="118"/>
        <v>42708.794548611106</v>
      </c>
      <c r="N1872" s="22" t="s">
        <v>9301</v>
      </c>
      <c r="O1872" s="24">
        <f t="shared" si="119"/>
        <v>2016</v>
      </c>
      <c r="P1872" t="b">
        <v>0</v>
      </c>
      <c r="Q1872">
        <v>11</v>
      </c>
      <c r="R1872" t="b">
        <v>0</v>
      </c>
      <c r="S1872" t="s">
        <v>8283</v>
      </c>
      <c r="T1872" s="7">
        <f>F1872/Q1872</f>
        <v>32.81818181818182</v>
      </c>
      <c r="U1872" t="s">
        <v>8331</v>
      </c>
      <c r="V1872" t="s">
        <v>8333</v>
      </c>
    </row>
    <row r="1873" spans="1:22" ht="43.2">
      <c r="A1873" s="5">
        <f t="shared" si="116"/>
        <v>0.7178461538461538</v>
      </c>
      <c r="B1873">
        <v>1871</v>
      </c>
      <c r="C1873" s="3" t="s">
        <v>1872</v>
      </c>
      <c r="D1873" s="3" t="s">
        <v>5981</v>
      </c>
      <c r="E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 s="22">
        <f t="shared" si="117"/>
        <v>42399.970138888886</v>
      </c>
      <c r="L1873">
        <v>1413053301</v>
      </c>
      <c r="M1873" s="22">
        <f t="shared" si="118"/>
        <v>42371.14739583333</v>
      </c>
      <c r="N1873" s="22" t="s">
        <v>9073</v>
      </c>
      <c r="O1873" s="24">
        <f t="shared" si="119"/>
        <v>2016</v>
      </c>
      <c r="P1873" t="b">
        <v>0</v>
      </c>
      <c r="Q1873">
        <v>95</v>
      </c>
      <c r="R1873" t="b">
        <v>0</v>
      </c>
      <c r="S1873" t="s">
        <v>8283</v>
      </c>
      <c r="T1873" s="7">
        <f>F1873/Q1873</f>
        <v>49.11578947368421</v>
      </c>
      <c r="U1873" t="s">
        <v>8331</v>
      </c>
      <c r="V1873" t="s">
        <v>8333</v>
      </c>
    </row>
    <row r="1874" spans="1:22" ht="43.2">
      <c r="A1874" s="5">
        <f t="shared" si="116"/>
        <v>1.06E-2</v>
      </c>
      <c r="B1874">
        <v>1872</v>
      </c>
      <c r="C1874" s="3" t="s">
        <v>1873</v>
      </c>
      <c r="D1874" s="3" t="s">
        <v>5982</v>
      </c>
      <c r="E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 s="22">
        <f t="shared" si="117"/>
        <v>41963.616909722223</v>
      </c>
      <c r="L1874">
        <v>1433041602</v>
      </c>
      <c r="M1874" s="22">
        <f t="shared" si="118"/>
        <v>41923.575243055551</v>
      </c>
      <c r="N1874" s="22" t="s">
        <v>9042</v>
      </c>
      <c r="O1874" s="24">
        <f t="shared" si="119"/>
        <v>2014</v>
      </c>
      <c r="P1874" t="b">
        <v>0</v>
      </c>
      <c r="Q1874">
        <v>13</v>
      </c>
      <c r="R1874" t="b">
        <v>0</v>
      </c>
      <c r="S1874" t="s">
        <v>8283</v>
      </c>
      <c r="T1874" s="7">
        <f>F1874/Q1874</f>
        <v>16.307692307692307</v>
      </c>
      <c r="U1874" t="s">
        <v>8331</v>
      </c>
      <c r="V1874" t="s">
        <v>8333</v>
      </c>
    </row>
    <row r="1875" spans="1:22" ht="43.2">
      <c r="A1875" s="5">
        <f t="shared" si="116"/>
        <v>4.4999999999999997E-3</v>
      </c>
      <c r="B1875">
        <v>1873</v>
      </c>
      <c r="C1875" s="3" t="s">
        <v>1874</v>
      </c>
      <c r="D1875" s="3" t="s">
        <v>5983</v>
      </c>
      <c r="E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 s="22">
        <f t="shared" si="117"/>
        <v>42184.921319444438</v>
      </c>
      <c r="L1875">
        <v>1433861210</v>
      </c>
      <c r="M1875" s="22">
        <f t="shared" si="118"/>
        <v>42154.921319444438</v>
      </c>
      <c r="N1875" s="22" t="s">
        <v>9229</v>
      </c>
      <c r="O1875" s="24">
        <f t="shared" si="119"/>
        <v>2015</v>
      </c>
      <c r="P1875" t="b">
        <v>0</v>
      </c>
      <c r="Q1875">
        <v>2</v>
      </c>
      <c r="R1875" t="b">
        <v>0</v>
      </c>
      <c r="S1875" t="s">
        <v>8283</v>
      </c>
      <c r="T1875" s="7">
        <f>F1875/Q1875</f>
        <v>18</v>
      </c>
      <c r="U1875" t="s">
        <v>8331</v>
      </c>
      <c r="V1875" t="s">
        <v>8333</v>
      </c>
    </row>
    <row r="1876" spans="1:22" ht="57.6">
      <c r="A1876" s="5">
        <f t="shared" si="116"/>
        <v>1.6249999999999999E-4</v>
      </c>
      <c r="B1876">
        <v>1874</v>
      </c>
      <c r="C1876" s="3" t="s">
        <v>1875</v>
      </c>
      <c r="D1876" s="3" t="s">
        <v>5984</v>
      </c>
      <c r="E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 s="22">
        <f t="shared" si="117"/>
        <v>42193.489583333336</v>
      </c>
      <c r="L1876">
        <v>1465427733</v>
      </c>
      <c r="M1876" s="22">
        <f t="shared" si="118"/>
        <v>42164.407523148147</v>
      </c>
      <c r="N1876" s="22" t="s">
        <v>8575</v>
      </c>
      <c r="O1876" s="24">
        <f t="shared" si="119"/>
        <v>2015</v>
      </c>
      <c r="P1876" t="b">
        <v>0</v>
      </c>
      <c r="Q1876">
        <v>2</v>
      </c>
      <c r="R1876" t="b">
        <v>0</v>
      </c>
      <c r="S1876" t="s">
        <v>8283</v>
      </c>
      <c r="T1876" s="7">
        <f>F1876/Q1876</f>
        <v>13</v>
      </c>
      <c r="U1876" t="s">
        <v>8331</v>
      </c>
      <c r="V1876" t="s">
        <v>8333</v>
      </c>
    </row>
    <row r="1877" spans="1:22" ht="43.2">
      <c r="A1877" s="5">
        <f t="shared" si="116"/>
        <v>5.1000000000000004E-3</v>
      </c>
      <c r="B1877">
        <v>1875</v>
      </c>
      <c r="C1877" s="3" t="s">
        <v>1876</v>
      </c>
      <c r="D1877" s="3" t="s">
        <v>5985</v>
      </c>
      <c r="E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 s="22">
        <f t="shared" si="117"/>
        <v>42549.760798611103</v>
      </c>
      <c r="L1877">
        <v>1465335308</v>
      </c>
      <c r="M1877" s="22">
        <f t="shared" si="118"/>
        <v>42529.760798611103</v>
      </c>
      <c r="N1877" s="22" t="s">
        <v>9241</v>
      </c>
      <c r="O1877" s="24">
        <f t="shared" si="119"/>
        <v>2016</v>
      </c>
      <c r="P1877" t="b">
        <v>0</v>
      </c>
      <c r="Q1877">
        <v>3</v>
      </c>
      <c r="R1877" t="b">
        <v>0</v>
      </c>
      <c r="S1877" t="s">
        <v>8283</v>
      </c>
      <c r="T1877" s="7">
        <f>F1877/Q1877</f>
        <v>17</v>
      </c>
      <c r="U1877" t="s">
        <v>8331</v>
      </c>
      <c r="V1877" t="s">
        <v>8333</v>
      </c>
    </row>
    <row r="1878" spans="1:22" ht="43.2">
      <c r="A1878" s="5">
        <f t="shared" si="116"/>
        <v>0</v>
      </c>
      <c r="B1878">
        <v>1876</v>
      </c>
      <c r="C1878" s="3" t="s">
        <v>1877</v>
      </c>
      <c r="D1878" s="3" t="s">
        <v>5986</v>
      </c>
      <c r="E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 s="22">
        <f t="shared" si="117"/>
        <v>42588.691064814811</v>
      </c>
      <c r="L1878">
        <v>1400309405</v>
      </c>
      <c r="M1878" s="22">
        <f t="shared" si="118"/>
        <v>42528.691064814811</v>
      </c>
      <c r="N1878" s="22" t="s">
        <v>8896</v>
      </c>
      <c r="O1878" s="24">
        <f t="shared" si="119"/>
        <v>2016</v>
      </c>
      <c r="P1878" t="b">
        <v>0</v>
      </c>
      <c r="Q1878">
        <v>0</v>
      </c>
      <c r="R1878" t="b">
        <v>0</v>
      </c>
      <c r="S1878" t="s">
        <v>8283</v>
      </c>
      <c r="T1878" s="7" t="e">
        <f>F1878/Q1878</f>
        <v>#DIV/0!</v>
      </c>
      <c r="U1878" t="s">
        <v>8331</v>
      </c>
      <c r="V1878" t="s">
        <v>8333</v>
      </c>
    </row>
    <row r="1879" spans="1:22" ht="43.2">
      <c r="A1879" s="5">
        <f t="shared" si="116"/>
        <v>0</v>
      </c>
      <c r="B1879">
        <v>1877</v>
      </c>
      <c r="C1879" s="3" t="s">
        <v>1878</v>
      </c>
      <c r="D1879" s="3" t="s">
        <v>5987</v>
      </c>
      <c r="E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 s="22">
        <f t="shared" si="117"/>
        <v>41806.07644675926</v>
      </c>
      <c r="L1879">
        <v>1422664925</v>
      </c>
      <c r="M1879" s="22">
        <f t="shared" si="118"/>
        <v>41776.07644675926</v>
      </c>
      <c r="N1879" s="22" t="s">
        <v>9536</v>
      </c>
      <c r="O1879" s="24">
        <f t="shared" si="119"/>
        <v>2014</v>
      </c>
      <c r="P1879" t="b">
        <v>0</v>
      </c>
      <c r="Q1879">
        <v>0</v>
      </c>
      <c r="R1879" t="b">
        <v>0</v>
      </c>
      <c r="S1879" t="s">
        <v>8283</v>
      </c>
      <c r="T1879" s="7" t="e">
        <f>F1879/Q1879</f>
        <v>#DIV/0!</v>
      </c>
      <c r="U1879" t="s">
        <v>8331</v>
      </c>
      <c r="V1879" t="s">
        <v>8333</v>
      </c>
    </row>
    <row r="1880" spans="1:22" ht="57.6">
      <c r="A1880" s="5">
        <f t="shared" si="116"/>
        <v>0</v>
      </c>
      <c r="B1880">
        <v>1878</v>
      </c>
      <c r="C1880" s="3" t="s">
        <v>1879</v>
      </c>
      <c r="D1880" s="3" t="s">
        <v>5988</v>
      </c>
      <c r="E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 s="22">
        <f t="shared" si="117"/>
        <v>42063.820891203701</v>
      </c>
      <c r="L1880">
        <v>1400026355</v>
      </c>
      <c r="M1880" s="22">
        <f t="shared" si="118"/>
        <v>42034.820891203701</v>
      </c>
      <c r="N1880" s="22" t="s">
        <v>9238</v>
      </c>
      <c r="O1880" s="24">
        <f t="shared" si="119"/>
        <v>2015</v>
      </c>
      <c r="P1880" t="b">
        <v>0</v>
      </c>
      <c r="Q1880">
        <v>0</v>
      </c>
      <c r="R1880" t="b">
        <v>0</v>
      </c>
      <c r="S1880" t="s">
        <v>8283</v>
      </c>
      <c r="T1880" s="7" t="e">
        <f>F1880/Q1880</f>
        <v>#DIV/0!</v>
      </c>
      <c r="U1880" t="s">
        <v>8331</v>
      </c>
      <c r="V1880" t="s">
        <v>8333</v>
      </c>
    </row>
    <row r="1881" spans="1:22" ht="43.2">
      <c r="A1881" s="5">
        <f t="shared" si="116"/>
        <v>1.1999999999999999E-3</v>
      </c>
      <c r="B1881">
        <v>1879</v>
      </c>
      <c r="C1881" s="3" t="s">
        <v>1880</v>
      </c>
      <c r="D1881" s="3" t="s">
        <v>5989</v>
      </c>
      <c r="E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 s="22">
        <f t="shared" si="117"/>
        <v>41802.800405092588</v>
      </c>
      <c r="L1881">
        <v>1455377729</v>
      </c>
      <c r="M1881" s="22">
        <f t="shared" si="118"/>
        <v>41772.800405092588</v>
      </c>
      <c r="N1881" s="22" t="s">
        <v>9388</v>
      </c>
      <c r="O1881" s="24">
        <f t="shared" si="119"/>
        <v>2014</v>
      </c>
      <c r="P1881" t="b">
        <v>0</v>
      </c>
      <c r="Q1881">
        <v>2</v>
      </c>
      <c r="R1881" t="b">
        <v>0</v>
      </c>
      <c r="S1881" t="s">
        <v>8283</v>
      </c>
      <c r="T1881" s="7">
        <f>F1881/Q1881</f>
        <v>3</v>
      </c>
      <c r="U1881" t="s">
        <v>8331</v>
      </c>
      <c r="V1881" t="s">
        <v>8333</v>
      </c>
    </row>
    <row r="1882" spans="1:22" ht="28.8">
      <c r="A1882" s="5">
        <f t="shared" si="116"/>
        <v>0.20080000000000001</v>
      </c>
      <c r="B1882">
        <v>1880</v>
      </c>
      <c r="C1882" s="3" t="s">
        <v>1881</v>
      </c>
      <c r="D1882" s="3" t="s">
        <v>5990</v>
      </c>
      <c r="E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 s="22">
        <f t="shared" si="117"/>
        <v>42443.399641203701</v>
      </c>
      <c r="L1882">
        <v>1456839380</v>
      </c>
      <c r="M1882" s="22">
        <f t="shared" si="118"/>
        <v>42413.441307870373</v>
      </c>
      <c r="N1882" s="22" t="s">
        <v>9194</v>
      </c>
      <c r="O1882" s="24">
        <f t="shared" si="119"/>
        <v>2016</v>
      </c>
      <c r="P1882" t="b">
        <v>0</v>
      </c>
      <c r="Q1882">
        <v>24</v>
      </c>
      <c r="R1882" t="b">
        <v>0</v>
      </c>
      <c r="S1882" t="s">
        <v>8283</v>
      </c>
      <c r="T1882" s="7">
        <f>F1882/Q1882</f>
        <v>41.833333333333336</v>
      </c>
      <c r="U1882" t="s">
        <v>8331</v>
      </c>
      <c r="V1882" t="s">
        <v>8333</v>
      </c>
    </row>
    <row r="1883" spans="1:22" ht="43.2">
      <c r="A1883" s="5">
        <f t="shared" si="116"/>
        <v>1.726845</v>
      </c>
      <c r="B1883">
        <v>1881</v>
      </c>
      <c r="C1883" s="3" t="s">
        <v>1882</v>
      </c>
      <c r="D1883" s="3" t="s">
        <v>5991</v>
      </c>
      <c r="E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 s="22">
        <f t="shared" si="117"/>
        <v>42459.31689814815</v>
      </c>
      <c r="L1883">
        <v>1423366789</v>
      </c>
      <c r="M1883" s="22">
        <f t="shared" si="118"/>
        <v>42430.358564814807</v>
      </c>
      <c r="N1883" s="22" t="s">
        <v>9250</v>
      </c>
      <c r="O1883" s="24">
        <f t="shared" si="119"/>
        <v>2016</v>
      </c>
      <c r="P1883" t="b">
        <v>0</v>
      </c>
      <c r="Q1883">
        <v>70</v>
      </c>
      <c r="R1883" t="b">
        <v>1</v>
      </c>
      <c r="S1883" t="s">
        <v>8279</v>
      </c>
      <c r="T1883" s="7">
        <f>F1883/Q1883</f>
        <v>49.338428571428572</v>
      </c>
      <c r="U1883" t="s">
        <v>8323</v>
      </c>
      <c r="V1883" t="s">
        <v>8327</v>
      </c>
    </row>
    <row r="1884" spans="1:22" ht="43.2">
      <c r="A1884" s="5">
        <f t="shared" si="116"/>
        <v>1.008955223880597</v>
      </c>
      <c r="B1884">
        <v>1882</v>
      </c>
      <c r="C1884" s="3" t="s">
        <v>1883</v>
      </c>
      <c r="D1884" s="3" t="s">
        <v>5992</v>
      </c>
      <c r="E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 s="22">
        <f t="shared" si="117"/>
        <v>42072.902650462966</v>
      </c>
      <c r="L1884">
        <v>1339109212</v>
      </c>
      <c r="M1884" s="22">
        <f t="shared" si="118"/>
        <v>42042.944317129623</v>
      </c>
      <c r="N1884" s="22" t="s">
        <v>8449</v>
      </c>
      <c r="O1884" s="24">
        <f t="shared" si="119"/>
        <v>2015</v>
      </c>
      <c r="P1884" t="b">
        <v>0</v>
      </c>
      <c r="Q1884">
        <v>81</v>
      </c>
      <c r="R1884" t="b">
        <v>1</v>
      </c>
      <c r="S1884" t="s">
        <v>8279</v>
      </c>
      <c r="T1884" s="7">
        <f>F1884/Q1884</f>
        <v>41.728395061728392</v>
      </c>
      <c r="U1884" t="s">
        <v>8323</v>
      </c>
      <c r="V1884" t="s">
        <v>8327</v>
      </c>
    </row>
    <row r="1885" spans="1:22" ht="43.2">
      <c r="A1885" s="5">
        <f t="shared" si="116"/>
        <v>1.0480480480480481</v>
      </c>
      <c r="B1885">
        <v>1883</v>
      </c>
      <c r="C1885" s="3" t="s">
        <v>1884</v>
      </c>
      <c r="D1885" s="3" t="s">
        <v>5993</v>
      </c>
      <c r="E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 s="22">
        <f t="shared" si="117"/>
        <v>41100.783333333333</v>
      </c>
      <c r="L1885">
        <v>1331333108</v>
      </c>
      <c r="M1885" s="22">
        <f t="shared" si="118"/>
        <v>41067.740879629629</v>
      </c>
      <c r="N1885" s="22" t="s">
        <v>9275</v>
      </c>
      <c r="O1885" s="24">
        <f t="shared" si="119"/>
        <v>2012</v>
      </c>
      <c r="P1885" t="b">
        <v>0</v>
      </c>
      <c r="Q1885">
        <v>32</v>
      </c>
      <c r="R1885" t="b">
        <v>1</v>
      </c>
      <c r="S1885" t="s">
        <v>8279</v>
      </c>
      <c r="T1885" s="7">
        <f>F1885/Q1885</f>
        <v>32.71875</v>
      </c>
      <c r="U1885" t="s">
        <v>8323</v>
      </c>
      <c r="V1885" t="s">
        <v>8327</v>
      </c>
    </row>
    <row r="1886" spans="1:22" ht="43.2">
      <c r="A1886" s="5">
        <f t="shared" si="116"/>
        <v>1.351</v>
      </c>
      <c r="B1886">
        <v>1884</v>
      </c>
      <c r="C1886" s="3" t="s">
        <v>1885</v>
      </c>
      <c r="D1886" s="3" t="s">
        <v>5994</v>
      </c>
      <c r="E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 s="22">
        <f t="shared" si="117"/>
        <v>41007.698009259257</v>
      </c>
      <c r="L1886">
        <v>1350967535</v>
      </c>
      <c r="M1886" s="22">
        <f t="shared" si="118"/>
        <v>40977.739675925921</v>
      </c>
      <c r="N1886" s="22" t="s">
        <v>8956</v>
      </c>
      <c r="O1886" s="24">
        <f t="shared" si="119"/>
        <v>2012</v>
      </c>
      <c r="P1886" t="b">
        <v>0</v>
      </c>
      <c r="Q1886">
        <v>26</v>
      </c>
      <c r="R1886" t="b">
        <v>1</v>
      </c>
      <c r="S1886" t="s">
        <v>8279</v>
      </c>
      <c r="T1886" s="7">
        <f>F1886/Q1886</f>
        <v>51.96153846153846</v>
      </c>
      <c r="U1886" t="s">
        <v>8323</v>
      </c>
      <c r="V1886" t="s">
        <v>8327</v>
      </c>
    </row>
    <row r="1887" spans="1:22" ht="43.2">
      <c r="A1887" s="5">
        <f t="shared" si="116"/>
        <v>1.1632786885245903</v>
      </c>
      <c r="B1887">
        <v>1885</v>
      </c>
      <c r="C1887" s="3" t="s">
        <v>1886</v>
      </c>
      <c r="D1887" s="3" t="s">
        <v>5995</v>
      </c>
      <c r="E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 s="22">
        <f t="shared" si="117"/>
        <v>41240.291666666664</v>
      </c>
      <c r="L1887">
        <v>1341800110</v>
      </c>
      <c r="M1887" s="22">
        <f t="shared" si="118"/>
        <v>41204.989988425921</v>
      </c>
      <c r="N1887" s="22" t="s">
        <v>9537</v>
      </c>
      <c r="O1887" s="24">
        <f t="shared" si="119"/>
        <v>2012</v>
      </c>
      <c r="P1887" t="b">
        <v>0</v>
      </c>
      <c r="Q1887">
        <v>105</v>
      </c>
      <c r="R1887" t="b">
        <v>1</v>
      </c>
      <c r="S1887" t="s">
        <v>8279</v>
      </c>
      <c r="T1887" s="7">
        <f>F1887/Q1887</f>
        <v>50.685714285714283</v>
      </c>
      <c r="U1887" t="s">
        <v>8323</v>
      </c>
      <c r="V1887" t="s">
        <v>8327</v>
      </c>
    </row>
    <row r="1888" spans="1:22" ht="43.2">
      <c r="A1888" s="5">
        <f t="shared" si="116"/>
        <v>1.0208333333333333</v>
      </c>
      <c r="B1888">
        <v>1886</v>
      </c>
      <c r="C1888" s="3" t="s">
        <v>1887</v>
      </c>
      <c r="D1888" s="3" t="s">
        <v>5996</v>
      </c>
      <c r="E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 s="22">
        <f t="shared" si="117"/>
        <v>41131.708333333328</v>
      </c>
      <c r="L1888">
        <v>1413236738</v>
      </c>
      <c r="M1888" s="22">
        <f t="shared" si="118"/>
        <v>41098.885532407403</v>
      </c>
      <c r="N1888" s="22" t="s">
        <v>9538</v>
      </c>
      <c r="O1888" s="24">
        <f t="shared" si="119"/>
        <v>2012</v>
      </c>
      <c r="P1888" t="b">
        <v>0</v>
      </c>
      <c r="Q1888">
        <v>29</v>
      </c>
      <c r="R1888" t="b">
        <v>1</v>
      </c>
      <c r="S1888" t="s">
        <v>8279</v>
      </c>
      <c r="T1888" s="7">
        <f>F1888/Q1888</f>
        <v>42.241379310344826</v>
      </c>
      <c r="U1888" t="s">
        <v>8323</v>
      </c>
      <c r="V1888" t="s">
        <v>8327</v>
      </c>
    </row>
    <row r="1889" spans="1:22" ht="43.2">
      <c r="A1889" s="5">
        <f t="shared" si="116"/>
        <v>1.1116666666666666</v>
      </c>
      <c r="B1889">
        <v>1887</v>
      </c>
      <c r="C1889" s="3" t="s">
        <v>1888</v>
      </c>
      <c r="D1889" s="3" t="s">
        <v>5997</v>
      </c>
      <c r="E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 s="22">
        <f t="shared" si="117"/>
        <v>41955.740023148144</v>
      </c>
      <c r="L1889">
        <v>1447614732</v>
      </c>
      <c r="M1889" s="22">
        <f t="shared" si="118"/>
        <v>41925.69835648148</v>
      </c>
      <c r="N1889" s="22" t="s">
        <v>9539</v>
      </c>
      <c r="O1889" s="24">
        <f t="shared" si="119"/>
        <v>2014</v>
      </c>
      <c r="P1889" t="b">
        <v>0</v>
      </c>
      <c r="Q1889">
        <v>8</v>
      </c>
      <c r="R1889" t="b">
        <v>1</v>
      </c>
      <c r="S1889" t="s">
        <v>8279</v>
      </c>
      <c r="T1889" s="7">
        <f>F1889/Q1889</f>
        <v>416.875</v>
      </c>
      <c r="U1889" t="s">
        <v>8323</v>
      </c>
      <c r="V1889" t="s">
        <v>8327</v>
      </c>
    </row>
    <row r="1890" spans="1:22" ht="57.6">
      <c r="A1890" s="5">
        <f t="shared" si="116"/>
        <v>1.6608000000000001</v>
      </c>
      <c r="B1890">
        <v>1888</v>
      </c>
      <c r="C1890" s="3" t="s">
        <v>1889</v>
      </c>
      <c r="D1890" s="3" t="s">
        <v>5998</v>
      </c>
      <c r="E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 s="22">
        <f t="shared" si="117"/>
        <v>42341.687499999993</v>
      </c>
      <c r="L1890">
        <v>1272692732</v>
      </c>
      <c r="M1890" s="22">
        <f t="shared" si="118"/>
        <v>42323.591805555552</v>
      </c>
      <c r="N1890" s="22" t="s">
        <v>8414</v>
      </c>
      <c r="O1890" s="24">
        <f t="shared" si="119"/>
        <v>2015</v>
      </c>
      <c r="P1890" t="b">
        <v>0</v>
      </c>
      <c r="Q1890">
        <v>89</v>
      </c>
      <c r="R1890" t="b">
        <v>1</v>
      </c>
      <c r="S1890" t="s">
        <v>8279</v>
      </c>
      <c r="T1890" s="7">
        <f>F1890/Q1890</f>
        <v>46.651685393258425</v>
      </c>
      <c r="U1890" t="s">
        <v>8323</v>
      </c>
      <c r="V1890" t="s">
        <v>8327</v>
      </c>
    </row>
    <row r="1891" spans="1:22" ht="43.2">
      <c r="A1891" s="5">
        <f t="shared" si="116"/>
        <v>1.0660000000000001</v>
      </c>
      <c r="B1891">
        <v>1889</v>
      </c>
      <c r="C1891" s="3" t="s">
        <v>1890</v>
      </c>
      <c r="D1891" s="3" t="s">
        <v>5999</v>
      </c>
      <c r="E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 s="22">
        <f t="shared" si="117"/>
        <v>40329.999305555553</v>
      </c>
      <c r="L1891">
        <v>1359140546</v>
      </c>
      <c r="M1891" s="22">
        <f t="shared" si="118"/>
        <v>40299.03162037037</v>
      </c>
      <c r="N1891" s="22" t="s">
        <v>9540</v>
      </c>
      <c r="O1891" s="24">
        <f t="shared" si="119"/>
        <v>2010</v>
      </c>
      <c r="P1891" t="b">
        <v>0</v>
      </c>
      <c r="Q1891">
        <v>44</v>
      </c>
      <c r="R1891" t="b">
        <v>1</v>
      </c>
      <c r="S1891" t="s">
        <v>8279</v>
      </c>
      <c r="T1891" s="7">
        <f>F1891/Q1891</f>
        <v>48.454545454545453</v>
      </c>
      <c r="U1891" t="s">
        <v>8323</v>
      </c>
      <c r="V1891" t="s">
        <v>8327</v>
      </c>
    </row>
    <row r="1892" spans="1:22" ht="43.2">
      <c r="A1892" s="5">
        <f t="shared" si="116"/>
        <v>1.4458441666666668</v>
      </c>
      <c r="B1892">
        <v>1890</v>
      </c>
      <c r="C1892" s="3" t="s">
        <v>1891</v>
      </c>
      <c r="D1892" s="3" t="s">
        <v>6000</v>
      </c>
      <c r="E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 s="22">
        <f t="shared" si="117"/>
        <v>41344.543356481481</v>
      </c>
      <c r="L1892">
        <v>1353005528</v>
      </c>
      <c r="M1892" s="22">
        <f t="shared" si="118"/>
        <v>41299.585023148145</v>
      </c>
      <c r="N1892" s="22" t="s">
        <v>8976</v>
      </c>
      <c r="O1892" s="24">
        <f t="shared" si="119"/>
        <v>2013</v>
      </c>
      <c r="P1892" t="b">
        <v>0</v>
      </c>
      <c r="Q1892">
        <v>246</v>
      </c>
      <c r="R1892" t="b">
        <v>1</v>
      </c>
      <c r="S1892" t="s">
        <v>8279</v>
      </c>
      <c r="T1892" s="7">
        <f>F1892/Q1892</f>
        <v>70.5289837398374</v>
      </c>
      <c r="U1892" t="s">
        <v>8323</v>
      </c>
      <c r="V1892" t="s">
        <v>8327</v>
      </c>
    </row>
    <row r="1893" spans="1:22" ht="57.6">
      <c r="A1893" s="5">
        <f t="shared" si="116"/>
        <v>1.0555000000000001</v>
      </c>
      <c r="B1893">
        <v>1891</v>
      </c>
      <c r="C1893" s="3" t="s">
        <v>1892</v>
      </c>
      <c r="D1893" s="3" t="s">
        <v>6001</v>
      </c>
      <c r="E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 s="22">
        <f t="shared" si="117"/>
        <v>41258.577870370369</v>
      </c>
      <c r="L1893">
        <v>1275851354</v>
      </c>
      <c r="M1893" s="22">
        <f t="shared" si="118"/>
        <v>41228.577870370369</v>
      </c>
      <c r="N1893" s="22" t="s">
        <v>9436</v>
      </c>
      <c r="O1893" s="24">
        <f t="shared" si="119"/>
        <v>2012</v>
      </c>
      <c r="P1893" t="b">
        <v>0</v>
      </c>
      <c r="Q1893">
        <v>120</v>
      </c>
      <c r="R1893" t="b">
        <v>1</v>
      </c>
      <c r="S1893" t="s">
        <v>8279</v>
      </c>
      <c r="T1893" s="7">
        <f>F1893/Q1893</f>
        <v>87.958333333333329</v>
      </c>
      <c r="U1893" t="s">
        <v>8323</v>
      </c>
      <c r="V1893" t="s">
        <v>8327</v>
      </c>
    </row>
    <row r="1894" spans="1:22" ht="43.2">
      <c r="A1894" s="5">
        <f t="shared" si="116"/>
        <v>1.3660000000000001</v>
      </c>
      <c r="B1894">
        <v>1892</v>
      </c>
      <c r="C1894" s="3" t="s">
        <v>1893</v>
      </c>
      <c r="D1894" s="3" t="s">
        <v>6002</v>
      </c>
      <c r="E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 s="22">
        <f t="shared" si="117"/>
        <v>40381.041666666664</v>
      </c>
      <c r="L1894">
        <v>1304867881</v>
      </c>
      <c r="M1894" s="22">
        <f t="shared" si="118"/>
        <v>40335.589745370366</v>
      </c>
      <c r="N1894" s="22" t="s">
        <v>9541</v>
      </c>
      <c r="O1894" s="24">
        <f t="shared" si="119"/>
        <v>2010</v>
      </c>
      <c r="P1894" t="b">
        <v>0</v>
      </c>
      <c r="Q1894">
        <v>26</v>
      </c>
      <c r="R1894" t="b">
        <v>1</v>
      </c>
      <c r="S1894" t="s">
        <v>8279</v>
      </c>
      <c r="T1894" s="7">
        <f>F1894/Q1894</f>
        <v>26.26923076923077</v>
      </c>
      <c r="U1894" t="s">
        <v>8323</v>
      </c>
      <c r="V1894" t="s">
        <v>8327</v>
      </c>
    </row>
    <row r="1895" spans="1:22" ht="43.2">
      <c r="A1895" s="5">
        <f t="shared" si="116"/>
        <v>1.04</v>
      </c>
      <c r="B1895">
        <v>1893</v>
      </c>
      <c r="C1895" s="3" t="s">
        <v>1894</v>
      </c>
      <c r="D1895" s="3" t="s">
        <v>6003</v>
      </c>
      <c r="E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 s="22">
        <f t="shared" si="117"/>
        <v>40701.429178240738</v>
      </c>
      <c r="L1895">
        <v>1301524585</v>
      </c>
      <c r="M1895" s="22">
        <f t="shared" si="118"/>
        <v>40671.429178240738</v>
      </c>
      <c r="N1895" s="22" t="s">
        <v>9270</v>
      </c>
      <c r="O1895" s="24">
        <f t="shared" si="119"/>
        <v>2011</v>
      </c>
      <c r="P1895" t="b">
        <v>0</v>
      </c>
      <c r="Q1895">
        <v>45</v>
      </c>
      <c r="R1895" t="b">
        <v>1</v>
      </c>
      <c r="S1895" t="s">
        <v>8279</v>
      </c>
      <c r="T1895" s="7">
        <f>F1895/Q1895</f>
        <v>57.777777777777779</v>
      </c>
      <c r="U1895" t="s">
        <v>8323</v>
      </c>
      <c r="V1895" t="s">
        <v>8327</v>
      </c>
    </row>
    <row r="1896" spans="1:22" ht="28.8">
      <c r="A1896" s="5">
        <f t="shared" si="116"/>
        <v>1.145</v>
      </c>
      <c r="B1896">
        <v>1894</v>
      </c>
      <c r="C1896" s="3" t="s">
        <v>1895</v>
      </c>
      <c r="D1896" s="3" t="s">
        <v>6004</v>
      </c>
      <c r="E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 s="22">
        <f t="shared" si="117"/>
        <v>40648.957638888889</v>
      </c>
      <c r="L1896">
        <v>1326404583</v>
      </c>
      <c r="M1896" s="22">
        <f t="shared" si="118"/>
        <v>40632.733622685184</v>
      </c>
      <c r="N1896" s="22" t="s">
        <v>9542</v>
      </c>
      <c r="O1896" s="24">
        <f t="shared" si="119"/>
        <v>2011</v>
      </c>
      <c r="P1896" t="b">
        <v>0</v>
      </c>
      <c r="Q1896">
        <v>20</v>
      </c>
      <c r="R1896" t="b">
        <v>1</v>
      </c>
      <c r="S1896" t="s">
        <v>8279</v>
      </c>
      <c r="T1896" s="7">
        <f>F1896/Q1896</f>
        <v>57.25</v>
      </c>
      <c r="U1896" t="s">
        <v>8323</v>
      </c>
      <c r="V1896" t="s">
        <v>8327</v>
      </c>
    </row>
    <row r="1897" spans="1:22" ht="57.6">
      <c r="A1897" s="5">
        <f t="shared" si="116"/>
        <v>1.0171957671957672</v>
      </c>
      <c r="B1897">
        <v>1895</v>
      </c>
      <c r="C1897" s="3" t="s">
        <v>1896</v>
      </c>
      <c r="D1897" s="3" t="s">
        <v>6005</v>
      </c>
      <c r="E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 s="22">
        <f t="shared" si="117"/>
        <v>40951.696562499994</v>
      </c>
      <c r="L1897">
        <v>1442771722</v>
      </c>
      <c r="M1897" s="22">
        <f t="shared" si="118"/>
        <v>40920.696562499994</v>
      </c>
      <c r="N1897" s="22" t="s">
        <v>9057</v>
      </c>
      <c r="O1897" s="24">
        <f t="shared" si="119"/>
        <v>2012</v>
      </c>
      <c r="P1897" t="b">
        <v>0</v>
      </c>
      <c r="Q1897">
        <v>47</v>
      </c>
      <c r="R1897" t="b">
        <v>1</v>
      </c>
      <c r="S1897" t="s">
        <v>8279</v>
      </c>
      <c r="T1897" s="7">
        <f>F1897/Q1897</f>
        <v>196.34042553191489</v>
      </c>
      <c r="U1897" t="s">
        <v>8323</v>
      </c>
      <c r="V1897" t="s">
        <v>8327</v>
      </c>
    </row>
    <row r="1898" spans="1:22" ht="43.2">
      <c r="A1898" s="5">
        <f t="shared" si="116"/>
        <v>1.2394678492239468</v>
      </c>
      <c r="B1898">
        <v>1896</v>
      </c>
      <c r="C1898" s="3" t="s">
        <v>1897</v>
      </c>
      <c r="D1898" s="3" t="s">
        <v>6006</v>
      </c>
      <c r="E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 s="22">
        <f t="shared" si="117"/>
        <v>42297.538449074076</v>
      </c>
      <c r="L1898">
        <v>1331658165</v>
      </c>
      <c r="M1898" s="22">
        <f t="shared" si="118"/>
        <v>42267.538449074076</v>
      </c>
      <c r="N1898" s="22" t="s">
        <v>9543</v>
      </c>
      <c r="O1898" s="24">
        <f t="shared" si="119"/>
        <v>2015</v>
      </c>
      <c r="P1898" t="b">
        <v>0</v>
      </c>
      <c r="Q1898">
        <v>13</v>
      </c>
      <c r="R1898" t="b">
        <v>1</v>
      </c>
      <c r="S1898" t="s">
        <v>8279</v>
      </c>
      <c r="T1898" s="7">
        <f>F1898/Q1898</f>
        <v>43</v>
      </c>
      <c r="U1898" t="s">
        <v>8323</v>
      </c>
      <c r="V1898" t="s">
        <v>8327</v>
      </c>
    </row>
    <row r="1899" spans="1:22" ht="43.2">
      <c r="A1899" s="5">
        <f t="shared" si="116"/>
        <v>1.0245669291338582</v>
      </c>
      <c r="B1899">
        <v>1897</v>
      </c>
      <c r="C1899" s="3" t="s">
        <v>1898</v>
      </c>
      <c r="D1899" s="3" t="s">
        <v>6007</v>
      </c>
      <c r="E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 s="22">
        <f t="shared" si="117"/>
        <v>41011.501909722218</v>
      </c>
      <c r="L1899">
        <v>1392040806</v>
      </c>
      <c r="M1899" s="22">
        <f t="shared" si="118"/>
        <v>40981.501909722218</v>
      </c>
      <c r="N1899" s="22" t="s">
        <v>9074</v>
      </c>
      <c r="O1899" s="24">
        <f t="shared" si="119"/>
        <v>2012</v>
      </c>
      <c r="P1899" t="b">
        <v>0</v>
      </c>
      <c r="Q1899">
        <v>183</v>
      </c>
      <c r="R1899" t="b">
        <v>1</v>
      </c>
      <c r="S1899" t="s">
        <v>8279</v>
      </c>
      <c r="T1899" s="7">
        <f>F1899/Q1899</f>
        <v>35.551912568306008</v>
      </c>
      <c r="U1899" t="s">
        <v>8323</v>
      </c>
      <c r="V1899" t="s">
        <v>8327</v>
      </c>
    </row>
    <row r="1900" spans="1:22" ht="43.2">
      <c r="A1900" s="5">
        <f t="shared" si="116"/>
        <v>1.4450000000000001</v>
      </c>
      <c r="B1900">
        <v>1898</v>
      </c>
      <c r="C1900" s="3" t="s">
        <v>1899</v>
      </c>
      <c r="D1900" s="3" t="s">
        <v>6008</v>
      </c>
      <c r="E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 s="22">
        <f t="shared" si="117"/>
        <v>41702.666666666664</v>
      </c>
      <c r="L1900">
        <v>1451277473</v>
      </c>
      <c r="M1900" s="22">
        <f t="shared" si="118"/>
        <v>41680.375069444439</v>
      </c>
      <c r="N1900" s="22" t="s">
        <v>9086</v>
      </c>
      <c r="O1900" s="24">
        <f t="shared" si="119"/>
        <v>2014</v>
      </c>
      <c r="P1900" t="b">
        <v>0</v>
      </c>
      <c r="Q1900">
        <v>21</v>
      </c>
      <c r="R1900" t="b">
        <v>1</v>
      </c>
      <c r="S1900" t="s">
        <v>8279</v>
      </c>
      <c r="T1900" s="7">
        <f>F1900/Q1900</f>
        <v>68.80952380952381</v>
      </c>
      <c r="U1900" t="s">
        <v>8323</v>
      </c>
      <c r="V1900" t="s">
        <v>8327</v>
      </c>
    </row>
    <row r="1901" spans="1:22" ht="43.2">
      <c r="A1901" s="5">
        <f t="shared" si="116"/>
        <v>1.3333333333333333</v>
      </c>
      <c r="B1901">
        <v>1899</v>
      </c>
      <c r="C1901" s="3" t="s">
        <v>1900</v>
      </c>
      <c r="D1901" s="3" t="s">
        <v>6009</v>
      </c>
      <c r="E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 s="22">
        <f t="shared" si="117"/>
        <v>42401.541666666664</v>
      </c>
      <c r="L1901">
        <v>1424730966</v>
      </c>
      <c r="M1901" s="22">
        <f t="shared" si="118"/>
        <v>42365.9846412037</v>
      </c>
      <c r="N1901" s="22" t="s">
        <v>9544</v>
      </c>
      <c r="O1901" s="24">
        <f t="shared" si="119"/>
        <v>2015</v>
      </c>
      <c r="P1901" t="b">
        <v>0</v>
      </c>
      <c r="Q1901">
        <v>42</v>
      </c>
      <c r="R1901" t="b">
        <v>1</v>
      </c>
      <c r="S1901" t="s">
        <v>8279</v>
      </c>
      <c r="T1901" s="7">
        <f>F1901/Q1901</f>
        <v>28.571428571428573</v>
      </c>
      <c r="U1901" t="s">
        <v>8323</v>
      </c>
      <c r="V1901" t="s">
        <v>8327</v>
      </c>
    </row>
    <row r="1902" spans="1:22" ht="57.6">
      <c r="A1902" s="5">
        <f t="shared" si="116"/>
        <v>1.0936440000000001</v>
      </c>
      <c r="B1902">
        <v>1900</v>
      </c>
      <c r="C1902" s="3" t="s">
        <v>1901</v>
      </c>
      <c r="D1902" s="3" t="s">
        <v>6010</v>
      </c>
      <c r="E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 s="22">
        <f t="shared" si="117"/>
        <v>42088.691736111105</v>
      </c>
      <c r="L1902">
        <v>1347137731</v>
      </c>
      <c r="M1902" s="22">
        <f t="shared" si="118"/>
        <v>42058.733402777776</v>
      </c>
      <c r="N1902" s="22" t="s">
        <v>8666</v>
      </c>
      <c r="O1902" s="24">
        <f t="shared" si="119"/>
        <v>2015</v>
      </c>
      <c r="P1902" t="b">
        <v>0</v>
      </c>
      <c r="Q1902">
        <v>54</v>
      </c>
      <c r="R1902" t="b">
        <v>1</v>
      </c>
      <c r="S1902" t="s">
        <v>8279</v>
      </c>
      <c r="T1902" s="7">
        <f>F1902/Q1902</f>
        <v>50.631666666666668</v>
      </c>
      <c r="U1902" t="s">
        <v>8323</v>
      </c>
      <c r="V1902" t="s">
        <v>8327</v>
      </c>
    </row>
    <row r="1903" spans="1:22" ht="43.2">
      <c r="A1903" s="5">
        <f t="shared" si="116"/>
        <v>2.696969696969697E-2</v>
      </c>
      <c r="B1903">
        <v>1901</v>
      </c>
      <c r="C1903" s="3" t="s">
        <v>1902</v>
      </c>
      <c r="D1903" s="3" t="s">
        <v>6011</v>
      </c>
      <c r="E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 s="22">
        <f t="shared" si="117"/>
        <v>41188.207638888889</v>
      </c>
      <c r="L1903">
        <v>1429707729</v>
      </c>
      <c r="M1903" s="22">
        <f t="shared" si="118"/>
        <v>41160.663553240738</v>
      </c>
      <c r="N1903" s="22" t="s">
        <v>9545</v>
      </c>
      <c r="O1903" s="24">
        <f t="shared" si="119"/>
        <v>2012</v>
      </c>
      <c r="P1903" t="b">
        <v>0</v>
      </c>
      <c r="Q1903">
        <v>25</v>
      </c>
      <c r="R1903" t="b">
        <v>0</v>
      </c>
      <c r="S1903" t="s">
        <v>8294</v>
      </c>
      <c r="T1903" s="7">
        <f>F1903/Q1903</f>
        <v>106.8</v>
      </c>
      <c r="U1903" t="s">
        <v>8317</v>
      </c>
      <c r="V1903" t="s">
        <v>8346</v>
      </c>
    </row>
    <row r="1904" spans="1:22" ht="43.2">
      <c r="A1904" s="5">
        <f t="shared" si="116"/>
        <v>1.2E-2</v>
      </c>
      <c r="B1904">
        <v>1902</v>
      </c>
      <c r="C1904" s="3" t="s">
        <v>1903</v>
      </c>
      <c r="D1904" s="3" t="s">
        <v>6012</v>
      </c>
      <c r="E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 s="22">
        <f t="shared" si="117"/>
        <v>42146.333333333336</v>
      </c>
      <c r="L1904">
        <v>1422903447</v>
      </c>
      <c r="M1904" s="22">
        <f t="shared" si="118"/>
        <v>42116.334826388884</v>
      </c>
      <c r="N1904" s="22" t="s">
        <v>9546</v>
      </c>
      <c r="O1904" s="24">
        <f t="shared" si="119"/>
        <v>2015</v>
      </c>
      <c r="P1904" t="b">
        <v>0</v>
      </c>
      <c r="Q1904">
        <v>3</v>
      </c>
      <c r="R1904" t="b">
        <v>0</v>
      </c>
      <c r="S1904" t="s">
        <v>8294</v>
      </c>
      <c r="T1904" s="7">
        <f>F1904/Q1904</f>
        <v>4</v>
      </c>
      <c r="U1904" t="s">
        <v>8317</v>
      </c>
      <c r="V1904" t="s">
        <v>8346</v>
      </c>
    </row>
    <row r="1905" spans="1:22" ht="43.2">
      <c r="A1905" s="5">
        <f t="shared" si="116"/>
        <v>0.46600000000000003</v>
      </c>
      <c r="B1905">
        <v>1903</v>
      </c>
      <c r="C1905" s="3" t="s">
        <v>1904</v>
      </c>
      <c r="D1905" s="3" t="s">
        <v>6013</v>
      </c>
      <c r="E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 s="22">
        <f t="shared" si="117"/>
        <v>42067.581562499996</v>
      </c>
      <c r="L1905">
        <v>1480357791</v>
      </c>
      <c r="M1905" s="22">
        <f t="shared" si="118"/>
        <v>42037.581562499996</v>
      </c>
      <c r="N1905" s="22" t="s">
        <v>9547</v>
      </c>
      <c r="O1905" s="24">
        <f t="shared" si="119"/>
        <v>2015</v>
      </c>
      <c r="P1905" t="b">
        <v>0</v>
      </c>
      <c r="Q1905">
        <v>41</v>
      </c>
      <c r="R1905" t="b">
        <v>0</v>
      </c>
      <c r="S1905" t="s">
        <v>8294</v>
      </c>
      <c r="T1905" s="7">
        <f>F1905/Q1905</f>
        <v>34.097560975609753</v>
      </c>
      <c r="U1905" t="s">
        <v>8317</v>
      </c>
      <c r="V1905" t="s">
        <v>8346</v>
      </c>
    </row>
    <row r="1906" spans="1:22" ht="43.2">
      <c r="A1906" s="5">
        <f t="shared" si="116"/>
        <v>1E-3</v>
      </c>
      <c r="B1906">
        <v>1904</v>
      </c>
      <c r="C1906" s="3" t="s">
        <v>1905</v>
      </c>
      <c r="D1906" s="3" t="s">
        <v>6014</v>
      </c>
      <c r="E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 s="22">
        <f t="shared" si="117"/>
        <v>42762.562395833331</v>
      </c>
      <c r="L1906">
        <v>1447864021</v>
      </c>
      <c r="M1906" s="22">
        <f t="shared" si="118"/>
        <v>42702.562395833331</v>
      </c>
      <c r="N1906" s="22" t="s">
        <v>9050</v>
      </c>
      <c r="O1906" s="24">
        <f t="shared" si="119"/>
        <v>2016</v>
      </c>
      <c r="P1906" t="b">
        <v>0</v>
      </c>
      <c r="Q1906">
        <v>2</v>
      </c>
      <c r="R1906" t="b">
        <v>0</v>
      </c>
      <c r="S1906" t="s">
        <v>8294</v>
      </c>
      <c r="T1906" s="7">
        <f>F1906/Q1906</f>
        <v>25</v>
      </c>
      <c r="U1906" t="s">
        <v>8317</v>
      </c>
      <c r="V1906" t="s">
        <v>8346</v>
      </c>
    </row>
    <row r="1907" spans="1:22" ht="57.6">
      <c r="A1907" s="5">
        <f t="shared" si="116"/>
        <v>1.6800000000000001E-3</v>
      </c>
      <c r="B1907">
        <v>1905</v>
      </c>
      <c r="C1907" s="3" t="s">
        <v>1906</v>
      </c>
      <c r="D1907" s="3" t="s">
        <v>6015</v>
      </c>
      <c r="E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 s="22">
        <f t="shared" si="117"/>
        <v>42371.477094907408</v>
      </c>
      <c r="L1907">
        <v>1407535994</v>
      </c>
      <c r="M1907" s="22">
        <f t="shared" si="118"/>
        <v>42326.477094907408</v>
      </c>
      <c r="N1907" s="22" t="s">
        <v>9247</v>
      </c>
      <c r="O1907" s="24">
        <f t="shared" si="119"/>
        <v>2015</v>
      </c>
      <c r="P1907" t="b">
        <v>0</v>
      </c>
      <c r="Q1907">
        <v>4</v>
      </c>
      <c r="R1907" t="b">
        <v>0</v>
      </c>
      <c r="S1907" t="s">
        <v>8294</v>
      </c>
      <c r="T1907" s="7">
        <f>F1907/Q1907</f>
        <v>10.5</v>
      </c>
      <c r="U1907" t="s">
        <v>8317</v>
      </c>
      <c r="V1907" t="s">
        <v>8346</v>
      </c>
    </row>
    <row r="1908" spans="1:22" ht="43.2">
      <c r="A1908" s="5">
        <f t="shared" si="116"/>
        <v>0.42759999999999998</v>
      </c>
      <c r="B1908">
        <v>1906</v>
      </c>
      <c r="C1908" s="3" t="s">
        <v>1907</v>
      </c>
      <c r="D1908" s="3" t="s">
        <v>6016</v>
      </c>
      <c r="E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 s="22">
        <f t="shared" si="117"/>
        <v>41889.717523148145</v>
      </c>
      <c r="L1908">
        <v>1464105983</v>
      </c>
      <c r="M1908" s="22">
        <f t="shared" si="118"/>
        <v>41859.717523148145</v>
      </c>
      <c r="N1908" s="22" t="s">
        <v>9548</v>
      </c>
      <c r="O1908" s="24">
        <f t="shared" si="119"/>
        <v>2014</v>
      </c>
      <c r="P1908" t="b">
        <v>0</v>
      </c>
      <c r="Q1908">
        <v>99</v>
      </c>
      <c r="R1908" t="b">
        <v>0</v>
      </c>
      <c r="S1908" t="s">
        <v>8294</v>
      </c>
      <c r="T1908" s="7">
        <f>F1908/Q1908</f>
        <v>215.95959595959596</v>
      </c>
      <c r="U1908" t="s">
        <v>8317</v>
      </c>
      <c r="V1908" t="s">
        <v>8346</v>
      </c>
    </row>
    <row r="1909" spans="1:22" ht="43.2">
      <c r="A1909" s="5">
        <f t="shared" si="116"/>
        <v>2.8333333333333335E-3</v>
      </c>
      <c r="B1909">
        <v>1907</v>
      </c>
      <c r="C1909" s="3" t="s">
        <v>1908</v>
      </c>
      <c r="D1909" s="3" t="s">
        <v>6017</v>
      </c>
      <c r="E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 s="22">
        <f t="shared" si="117"/>
        <v>42544.462766203702</v>
      </c>
      <c r="L1909">
        <v>1399557925</v>
      </c>
      <c r="M1909" s="22">
        <f t="shared" si="118"/>
        <v>42514.462766203702</v>
      </c>
      <c r="N1909" s="22" t="s">
        <v>8521</v>
      </c>
      <c r="O1909" s="24">
        <f t="shared" si="119"/>
        <v>2016</v>
      </c>
      <c r="P1909" t="b">
        <v>0</v>
      </c>
      <c r="Q1909">
        <v>4</v>
      </c>
      <c r="R1909" t="b">
        <v>0</v>
      </c>
      <c r="S1909" t="s">
        <v>8294</v>
      </c>
      <c r="T1909" s="7">
        <f>F1909/Q1909</f>
        <v>21.25</v>
      </c>
      <c r="U1909" t="s">
        <v>8317</v>
      </c>
      <c r="V1909" t="s">
        <v>8346</v>
      </c>
    </row>
    <row r="1910" spans="1:22" ht="43.2">
      <c r="A1910" s="5">
        <f t="shared" si="116"/>
        <v>1.7319999999999999E-2</v>
      </c>
      <c r="B1910">
        <v>1908</v>
      </c>
      <c r="C1910" s="3" t="s">
        <v>1909</v>
      </c>
      <c r="D1910" s="3" t="s">
        <v>6018</v>
      </c>
      <c r="E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 s="22">
        <f t="shared" si="117"/>
        <v>41782.378761574073</v>
      </c>
      <c r="L1910">
        <v>1480456900</v>
      </c>
      <c r="M1910" s="22">
        <f t="shared" si="118"/>
        <v>41767.378761574073</v>
      </c>
      <c r="N1910" s="22" t="s">
        <v>9274</v>
      </c>
      <c r="O1910" s="24">
        <f t="shared" si="119"/>
        <v>2014</v>
      </c>
      <c r="P1910" t="b">
        <v>0</v>
      </c>
      <c r="Q1910">
        <v>4</v>
      </c>
      <c r="R1910" t="b">
        <v>0</v>
      </c>
      <c r="S1910" t="s">
        <v>8294</v>
      </c>
      <c r="T1910" s="7">
        <f>F1910/Q1910</f>
        <v>108.25</v>
      </c>
      <c r="U1910" t="s">
        <v>8317</v>
      </c>
      <c r="V1910" t="s">
        <v>8346</v>
      </c>
    </row>
    <row r="1911" spans="1:22" ht="43.2">
      <c r="A1911" s="5">
        <f t="shared" si="116"/>
        <v>0.14111428571428572</v>
      </c>
      <c r="B1911">
        <v>1909</v>
      </c>
      <c r="C1911" s="3" t="s">
        <v>1910</v>
      </c>
      <c r="D1911" s="3" t="s">
        <v>6019</v>
      </c>
      <c r="E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 s="22">
        <f t="shared" si="117"/>
        <v>42733.709490740737</v>
      </c>
      <c r="L1911">
        <v>1411467479</v>
      </c>
      <c r="M1911" s="22">
        <f t="shared" si="118"/>
        <v>42703.709490740737</v>
      </c>
      <c r="N1911" s="22" t="s">
        <v>9313</v>
      </c>
      <c r="O1911" s="24">
        <f t="shared" si="119"/>
        <v>2016</v>
      </c>
      <c r="P1911" t="b">
        <v>0</v>
      </c>
      <c r="Q1911">
        <v>38</v>
      </c>
      <c r="R1911" t="b">
        <v>0</v>
      </c>
      <c r="S1911" t="s">
        <v>8294</v>
      </c>
      <c r="T1911" s="7">
        <f>F1911/Q1911</f>
        <v>129.97368421052633</v>
      </c>
      <c r="U1911" t="s">
        <v>8317</v>
      </c>
      <c r="V1911" t="s">
        <v>8346</v>
      </c>
    </row>
    <row r="1912" spans="1:22" ht="43.2">
      <c r="A1912" s="5">
        <f t="shared" si="116"/>
        <v>0.39395294117647056</v>
      </c>
      <c r="B1912">
        <v>1910</v>
      </c>
      <c r="C1912" s="3" t="s">
        <v>1911</v>
      </c>
      <c r="D1912" s="3" t="s">
        <v>6020</v>
      </c>
      <c r="E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 s="22">
        <f t="shared" si="117"/>
        <v>41935.220821759256</v>
      </c>
      <c r="L1912">
        <v>1442531217</v>
      </c>
      <c r="M1912" s="22">
        <f t="shared" si="118"/>
        <v>41905.220821759256</v>
      </c>
      <c r="N1912" s="22" t="s">
        <v>8498</v>
      </c>
      <c r="O1912" s="24">
        <f t="shared" si="119"/>
        <v>2014</v>
      </c>
      <c r="P1912" t="b">
        <v>0</v>
      </c>
      <c r="Q1912">
        <v>285</v>
      </c>
      <c r="R1912" t="b">
        <v>0</v>
      </c>
      <c r="S1912" t="s">
        <v>8294</v>
      </c>
      <c r="T1912" s="7">
        <f>F1912/Q1912</f>
        <v>117.49473684210527</v>
      </c>
      <c r="U1912" t="s">
        <v>8317</v>
      </c>
      <c r="V1912" t="s">
        <v>8346</v>
      </c>
    </row>
    <row r="1913" spans="1:22" ht="57.6">
      <c r="A1913" s="5">
        <f t="shared" si="116"/>
        <v>2.3529411764705883E-4</v>
      </c>
      <c r="B1913">
        <v>1911</v>
      </c>
      <c r="C1913" s="3" t="s">
        <v>1912</v>
      </c>
      <c r="D1913" s="3" t="s">
        <v>6021</v>
      </c>
      <c r="E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 s="22">
        <f t="shared" si="117"/>
        <v>42308.739583333336</v>
      </c>
      <c r="L1913">
        <v>1404953334</v>
      </c>
      <c r="M1913" s="22">
        <f t="shared" si="118"/>
        <v>42264.754826388882</v>
      </c>
      <c r="N1913" s="22" t="s">
        <v>9549</v>
      </c>
      <c r="O1913" s="24">
        <f t="shared" si="119"/>
        <v>2015</v>
      </c>
      <c r="P1913" t="b">
        <v>0</v>
      </c>
      <c r="Q1913">
        <v>1</v>
      </c>
      <c r="R1913" t="b">
        <v>0</v>
      </c>
      <c r="S1913" t="s">
        <v>8294</v>
      </c>
      <c r="T1913" s="7">
        <f>F1913/Q1913</f>
        <v>10</v>
      </c>
      <c r="U1913" t="s">
        <v>8317</v>
      </c>
      <c r="V1913" t="s">
        <v>8346</v>
      </c>
    </row>
    <row r="1914" spans="1:22" ht="43.2">
      <c r="A1914" s="5">
        <f t="shared" si="116"/>
        <v>0.59299999999999997</v>
      </c>
      <c r="B1914">
        <v>1912</v>
      </c>
      <c r="C1914" s="3" t="s">
        <v>1913</v>
      </c>
      <c r="D1914" s="3" t="s">
        <v>6022</v>
      </c>
      <c r="E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 s="22">
        <f t="shared" si="117"/>
        <v>41859.825624999998</v>
      </c>
      <c r="L1914">
        <v>1430803560</v>
      </c>
      <c r="M1914" s="22">
        <f t="shared" si="118"/>
        <v>41829.825624999998</v>
      </c>
      <c r="N1914" s="22" t="s">
        <v>8969</v>
      </c>
      <c r="O1914" s="24">
        <f t="shared" si="119"/>
        <v>2014</v>
      </c>
      <c r="P1914" t="b">
        <v>0</v>
      </c>
      <c r="Q1914">
        <v>42</v>
      </c>
      <c r="R1914" t="b">
        <v>0</v>
      </c>
      <c r="S1914" t="s">
        <v>8294</v>
      </c>
      <c r="T1914" s="7">
        <f>F1914/Q1914</f>
        <v>70.595238095238102</v>
      </c>
      <c r="U1914" t="s">
        <v>8317</v>
      </c>
      <c r="V1914" t="s">
        <v>8346</v>
      </c>
    </row>
    <row r="1915" spans="1:22" ht="28.8">
      <c r="A1915" s="5">
        <f t="shared" si="116"/>
        <v>1.3270833333333334E-2</v>
      </c>
      <c r="B1915">
        <v>1913</v>
      </c>
      <c r="C1915" s="3" t="s">
        <v>1914</v>
      </c>
      <c r="D1915" s="3" t="s">
        <v>6023</v>
      </c>
      <c r="E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 s="22">
        <f t="shared" si="117"/>
        <v>42159.018055555549</v>
      </c>
      <c r="L1915">
        <v>1410178578</v>
      </c>
      <c r="M1915" s="22">
        <f t="shared" si="118"/>
        <v>42129.018055555549</v>
      </c>
      <c r="N1915" s="22" t="s">
        <v>8577</v>
      </c>
      <c r="O1915" s="24">
        <f t="shared" si="119"/>
        <v>2015</v>
      </c>
      <c r="P1915" t="b">
        <v>0</v>
      </c>
      <c r="Q1915">
        <v>26</v>
      </c>
      <c r="R1915" t="b">
        <v>0</v>
      </c>
      <c r="S1915" t="s">
        <v>8294</v>
      </c>
      <c r="T1915" s="7">
        <f>F1915/Q1915</f>
        <v>24.5</v>
      </c>
      <c r="U1915" t="s">
        <v>8317</v>
      </c>
      <c r="V1915" t="s">
        <v>8346</v>
      </c>
    </row>
    <row r="1916" spans="1:22" ht="43.2">
      <c r="A1916" s="5">
        <f t="shared" si="116"/>
        <v>9.0090090090090086E-2</v>
      </c>
      <c r="B1916">
        <v>1914</v>
      </c>
      <c r="C1916" s="3" t="s">
        <v>1915</v>
      </c>
      <c r="D1916" s="3" t="s">
        <v>6024</v>
      </c>
      <c r="E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 s="22">
        <f t="shared" si="117"/>
        <v>41920.302986111106</v>
      </c>
      <c r="L1916">
        <v>1413519073</v>
      </c>
      <c r="M1916" s="22">
        <f t="shared" si="118"/>
        <v>41890.302986111106</v>
      </c>
      <c r="N1916" s="22" t="s">
        <v>9550</v>
      </c>
      <c r="O1916" s="24">
        <f t="shared" si="119"/>
        <v>2014</v>
      </c>
      <c r="P1916" t="b">
        <v>0</v>
      </c>
      <c r="Q1916">
        <v>2</v>
      </c>
      <c r="R1916" t="b">
        <v>0</v>
      </c>
      <c r="S1916" t="s">
        <v>8294</v>
      </c>
      <c r="T1916" s="7">
        <f>F1916/Q1916</f>
        <v>30</v>
      </c>
      <c r="U1916" t="s">
        <v>8317</v>
      </c>
      <c r="V1916" t="s">
        <v>8346</v>
      </c>
    </row>
    <row r="1917" spans="1:22" ht="43.2">
      <c r="A1917" s="5">
        <f t="shared" si="116"/>
        <v>1.6E-2</v>
      </c>
      <c r="B1917">
        <v>1915</v>
      </c>
      <c r="C1917" s="3" t="s">
        <v>1916</v>
      </c>
      <c r="D1917" s="3" t="s">
        <v>6025</v>
      </c>
      <c r="E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 s="22">
        <f t="shared" si="117"/>
        <v>41943.957638888889</v>
      </c>
      <c r="L1917">
        <v>1407892222</v>
      </c>
      <c r="M1917" s="22">
        <f t="shared" si="118"/>
        <v>41928.966122685182</v>
      </c>
      <c r="N1917" s="22" t="s">
        <v>8395</v>
      </c>
      <c r="O1917" s="24">
        <f t="shared" si="119"/>
        <v>2014</v>
      </c>
      <c r="P1917" t="b">
        <v>0</v>
      </c>
      <c r="Q1917">
        <v>4</v>
      </c>
      <c r="R1917" t="b">
        <v>0</v>
      </c>
      <c r="S1917" t="s">
        <v>8294</v>
      </c>
      <c r="T1917" s="7">
        <f>F1917/Q1917</f>
        <v>2</v>
      </c>
      <c r="U1917" t="s">
        <v>8317</v>
      </c>
      <c r="V1917" t="s">
        <v>8346</v>
      </c>
    </row>
    <row r="1918" spans="1:22" ht="28.8">
      <c r="A1918" s="5">
        <f t="shared" si="116"/>
        <v>5.1000000000000004E-3</v>
      </c>
      <c r="B1918">
        <v>1916</v>
      </c>
      <c r="C1918" s="3" t="s">
        <v>1917</v>
      </c>
      <c r="D1918" s="3" t="s">
        <v>6026</v>
      </c>
      <c r="E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 s="22">
        <f t="shared" si="117"/>
        <v>41883.840532407405</v>
      </c>
      <c r="L1918">
        <v>1476378775</v>
      </c>
      <c r="M1918" s="22">
        <f t="shared" si="118"/>
        <v>41863.840532407405</v>
      </c>
      <c r="N1918" s="22" t="s">
        <v>8740</v>
      </c>
      <c r="O1918" s="24">
        <f t="shared" si="119"/>
        <v>2014</v>
      </c>
      <c r="P1918" t="b">
        <v>0</v>
      </c>
      <c r="Q1918">
        <v>6</v>
      </c>
      <c r="R1918" t="b">
        <v>0</v>
      </c>
      <c r="S1918" t="s">
        <v>8294</v>
      </c>
      <c r="T1918" s="7">
        <f>F1918/Q1918</f>
        <v>17</v>
      </c>
      <c r="U1918" t="s">
        <v>8317</v>
      </c>
      <c r="V1918" t="s">
        <v>8346</v>
      </c>
    </row>
    <row r="1919" spans="1:22" ht="28.8">
      <c r="A1919" s="5">
        <f t="shared" si="116"/>
        <v>0.52570512820512816</v>
      </c>
      <c r="B1919">
        <v>1917</v>
      </c>
      <c r="C1919" s="3" t="s">
        <v>1918</v>
      </c>
      <c r="D1919" s="3" t="s">
        <v>6027</v>
      </c>
      <c r="E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 s="22">
        <f t="shared" si="117"/>
        <v>42681.550636574073</v>
      </c>
      <c r="L1919">
        <v>1484116133</v>
      </c>
      <c r="M1919" s="22">
        <f t="shared" si="118"/>
        <v>42656.508969907409</v>
      </c>
      <c r="N1919" s="22" t="s">
        <v>9049</v>
      </c>
      <c r="O1919" s="24">
        <f t="shared" si="119"/>
        <v>2016</v>
      </c>
      <c r="P1919" t="b">
        <v>0</v>
      </c>
      <c r="Q1919">
        <v>70</v>
      </c>
      <c r="R1919" t="b">
        <v>0</v>
      </c>
      <c r="S1919" t="s">
        <v>8294</v>
      </c>
      <c r="T1919" s="7">
        <f>F1919/Q1919</f>
        <v>2928.9285714285716</v>
      </c>
      <c r="U1919" t="s">
        <v>8317</v>
      </c>
      <c r="V1919" t="s">
        <v>8346</v>
      </c>
    </row>
    <row r="1920" spans="1:22" ht="43.2">
      <c r="A1920" s="5">
        <f t="shared" si="116"/>
        <v>1.04E-2</v>
      </c>
      <c r="B1920">
        <v>1918</v>
      </c>
      <c r="C1920" s="3" t="s">
        <v>1919</v>
      </c>
      <c r="D1920" s="3" t="s">
        <v>6028</v>
      </c>
      <c r="E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 s="22">
        <f t="shared" si="117"/>
        <v>42776.06172453703</v>
      </c>
      <c r="L1920">
        <v>1404845851</v>
      </c>
      <c r="M1920" s="22">
        <f t="shared" si="118"/>
        <v>42746.06172453703</v>
      </c>
      <c r="N1920" s="22" t="s">
        <v>9305</v>
      </c>
      <c r="O1920" s="24">
        <f t="shared" si="119"/>
        <v>2017</v>
      </c>
      <c r="P1920" t="b">
        <v>0</v>
      </c>
      <c r="Q1920">
        <v>9</v>
      </c>
      <c r="R1920" t="b">
        <v>0</v>
      </c>
      <c r="S1920" t="s">
        <v>8294</v>
      </c>
      <c r="T1920" s="7">
        <f>F1920/Q1920</f>
        <v>28.888888888888889</v>
      </c>
      <c r="U1920" t="s">
        <v>8317</v>
      </c>
      <c r="V1920" t="s">
        <v>8346</v>
      </c>
    </row>
    <row r="1921" spans="1:22" ht="43.2">
      <c r="A1921" s="5">
        <f t="shared" si="116"/>
        <v>0.47399999999999998</v>
      </c>
      <c r="B1921">
        <v>1919</v>
      </c>
      <c r="C1921" s="3" t="s">
        <v>1920</v>
      </c>
      <c r="D1921" s="3" t="s">
        <v>6029</v>
      </c>
      <c r="E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 s="22">
        <f t="shared" si="117"/>
        <v>41863.581608796296</v>
      </c>
      <c r="L1921">
        <v>1429477249</v>
      </c>
      <c r="M1921" s="22">
        <f t="shared" si="118"/>
        <v>41828.581608796296</v>
      </c>
      <c r="N1921" s="22" t="s">
        <v>8372</v>
      </c>
      <c r="O1921" s="24">
        <f t="shared" si="119"/>
        <v>2014</v>
      </c>
      <c r="P1921" t="b">
        <v>0</v>
      </c>
      <c r="Q1921">
        <v>8</v>
      </c>
      <c r="R1921" t="b">
        <v>0</v>
      </c>
      <c r="S1921" t="s">
        <v>8294</v>
      </c>
      <c r="T1921" s="7">
        <f>F1921/Q1921</f>
        <v>29.625</v>
      </c>
      <c r="U1921" t="s">
        <v>8317</v>
      </c>
      <c r="V1921" t="s">
        <v>8346</v>
      </c>
    </row>
    <row r="1922" spans="1:22" ht="43.2">
      <c r="A1922" s="5">
        <f t="shared" si="116"/>
        <v>0.43030000000000002</v>
      </c>
      <c r="B1922">
        <v>1920</v>
      </c>
      <c r="C1922" s="3" t="s">
        <v>1921</v>
      </c>
      <c r="D1922" s="3" t="s">
        <v>6030</v>
      </c>
      <c r="E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 s="22">
        <f t="shared" si="117"/>
        <v>42143.667233796295</v>
      </c>
      <c r="L1922">
        <v>1443042061</v>
      </c>
      <c r="M1922" s="22">
        <f t="shared" si="118"/>
        <v>42113.667233796295</v>
      </c>
      <c r="N1922" s="22" t="s">
        <v>8514</v>
      </c>
      <c r="O1922" s="24">
        <f t="shared" si="119"/>
        <v>2015</v>
      </c>
      <c r="P1922" t="b">
        <v>0</v>
      </c>
      <c r="Q1922">
        <v>105</v>
      </c>
      <c r="R1922" t="b">
        <v>0</v>
      </c>
      <c r="S1922" t="s">
        <v>8294</v>
      </c>
      <c r="T1922" s="7">
        <f>F1922/Q1922</f>
        <v>40.980952380952381</v>
      </c>
      <c r="U1922" t="s">
        <v>8317</v>
      </c>
      <c r="V1922" t="s">
        <v>8346</v>
      </c>
    </row>
    <row r="1923" spans="1:22" ht="28.8">
      <c r="A1923" s="5">
        <f t="shared" ref="A1923:A1986" si="120">F1923/E1923</f>
        <v>1.3680000000000001</v>
      </c>
      <c r="B1923">
        <v>1921</v>
      </c>
      <c r="C1923" s="3" t="s">
        <v>1922</v>
      </c>
      <c r="D1923" s="3" t="s">
        <v>6031</v>
      </c>
      <c r="E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 s="22">
        <f t="shared" ref="K1923:K1986" si="121">(J1922/86400)+25569+(-5/24)</f>
        <v>42298.749999999993</v>
      </c>
      <c r="L1923">
        <v>1339651143</v>
      </c>
      <c r="M1923" s="22">
        <f t="shared" ref="M1923:M1986" si="122">(L1922/86400)+25569+(-5/24)</f>
        <v>42270.66737268518</v>
      </c>
      <c r="N1923" s="22" t="s">
        <v>8417</v>
      </c>
      <c r="O1923" s="24">
        <f t="shared" si="119"/>
        <v>2015</v>
      </c>
      <c r="P1923" t="b">
        <v>0</v>
      </c>
      <c r="Q1923">
        <v>38</v>
      </c>
      <c r="R1923" t="b">
        <v>1</v>
      </c>
      <c r="S1923" t="s">
        <v>8279</v>
      </c>
      <c r="T1923" s="7">
        <f>F1923/Q1923</f>
        <v>54</v>
      </c>
      <c r="U1923" t="s">
        <v>8323</v>
      </c>
      <c r="V1923" t="s">
        <v>8327</v>
      </c>
    </row>
    <row r="1924" spans="1:22" ht="43.2">
      <c r="A1924" s="5">
        <f t="shared" si="120"/>
        <v>1.1555</v>
      </c>
      <c r="B1924">
        <v>1922</v>
      </c>
      <c r="C1924" s="3" t="s">
        <v>1923</v>
      </c>
      <c r="D1924" s="3" t="s">
        <v>6032</v>
      </c>
      <c r="E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 s="22">
        <f t="shared" si="121"/>
        <v>41104.013229166667</v>
      </c>
      <c r="L1924">
        <v>1384236507</v>
      </c>
      <c r="M1924" s="22">
        <f t="shared" si="122"/>
        <v>41074.013229166667</v>
      </c>
      <c r="N1924" s="22" t="s">
        <v>9551</v>
      </c>
      <c r="O1924" s="24">
        <f t="shared" ref="O1924:O1987" si="123">YEAR(N1924)</f>
        <v>2012</v>
      </c>
      <c r="P1924" t="b">
        <v>0</v>
      </c>
      <c r="Q1924">
        <v>64</v>
      </c>
      <c r="R1924" t="b">
        <v>1</v>
      </c>
      <c r="S1924" t="s">
        <v>8279</v>
      </c>
      <c r="T1924" s="7">
        <f>F1924/Q1924</f>
        <v>36.109375</v>
      </c>
      <c r="U1924" t="s">
        <v>8323</v>
      </c>
      <c r="V1924" t="s">
        <v>8327</v>
      </c>
    </row>
    <row r="1925" spans="1:22" ht="43.2">
      <c r="A1925" s="5">
        <f t="shared" si="120"/>
        <v>2.4079999999999999</v>
      </c>
      <c r="B1925">
        <v>1923</v>
      </c>
      <c r="C1925" s="3" t="s">
        <v>1924</v>
      </c>
      <c r="D1925" s="3" t="s">
        <v>6033</v>
      </c>
      <c r="E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 s="22">
        <f t="shared" si="121"/>
        <v>41620.047534722216</v>
      </c>
      <c r="L1925">
        <v>1313612532</v>
      </c>
      <c r="M1925" s="22">
        <f t="shared" si="122"/>
        <v>41590.047534722216</v>
      </c>
      <c r="N1925" s="22" t="s">
        <v>9552</v>
      </c>
      <c r="O1925" s="24">
        <f t="shared" si="123"/>
        <v>2013</v>
      </c>
      <c r="P1925" t="b">
        <v>0</v>
      </c>
      <c r="Q1925">
        <v>13</v>
      </c>
      <c r="R1925" t="b">
        <v>1</v>
      </c>
      <c r="S1925" t="s">
        <v>8279</v>
      </c>
      <c r="T1925" s="7">
        <f>F1925/Q1925</f>
        <v>23.153846153846153</v>
      </c>
      <c r="U1925" t="s">
        <v>8323</v>
      </c>
      <c r="V1925" t="s">
        <v>8327</v>
      </c>
    </row>
    <row r="1926" spans="1:22" ht="57.6">
      <c r="A1926" s="5">
        <f t="shared" si="120"/>
        <v>1.1439999999999999</v>
      </c>
      <c r="B1926">
        <v>1924</v>
      </c>
      <c r="C1926" s="3" t="s">
        <v>1925</v>
      </c>
      <c r="D1926" s="3" t="s">
        <v>6034</v>
      </c>
      <c r="E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 s="22">
        <f t="shared" si="121"/>
        <v>40812.999305555553</v>
      </c>
      <c r="L1926">
        <v>1387390555</v>
      </c>
      <c r="M1926" s="22">
        <f t="shared" si="122"/>
        <v>40772.640416666662</v>
      </c>
      <c r="N1926" s="22" t="s">
        <v>9553</v>
      </c>
      <c r="O1926" s="24">
        <f t="shared" si="123"/>
        <v>2011</v>
      </c>
      <c r="P1926" t="b">
        <v>0</v>
      </c>
      <c r="Q1926">
        <v>33</v>
      </c>
      <c r="R1926" t="b">
        <v>1</v>
      </c>
      <c r="S1926" t="s">
        <v>8279</v>
      </c>
      <c r="T1926" s="7">
        <f>F1926/Q1926</f>
        <v>104</v>
      </c>
      <c r="U1926" t="s">
        <v>8323</v>
      </c>
      <c r="V1926" t="s">
        <v>8327</v>
      </c>
    </row>
    <row r="1927" spans="1:22" ht="43.2">
      <c r="A1927" s="5">
        <f t="shared" si="120"/>
        <v>1.1033333333333333</v>
      </c>
      <c r="B1927">
        <v>1925</v>
      </c>
      <c r="C1927" s="3" t="s">
        <v>1926</v>
      </c>
      <c r="D1927" s="3" t="s">
        <v>6035</v>
      </c>
      <c r="E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 s="22">
        <f t="shared" si="121"/>
        <v>41654.606249999997</v>
      </c>
      <c r="L1927">
        <v>1379540288</v>
      </c>
      <c r="M1927" s="22">
        <f t="shared" si="122"/>
        <v>41626.552719907406</v>
      </c>
      <c r="N1927" s="22" t="s">
        <v>9520</v>
      </c>
      <c r="O1927" s="24">
        <f t="shared" si="123"/>
        <v>2013</v>
      </c>
      <c r="P1927" t="b">
        <v>0</v>
      </c>
      <c r="Q1927">
        <v>52</v>
      </c>
      <c r="R1927" t="b">
        <v>1</v>
      </c>
      <c r="S1927" t="s">
        <v>8279</v>
      </c>
      <c r="T1927" s="7">
        <f>F1927/Q1927</f>
        <v>31.826923076923077</v>
      </c>
      <c r="U1927" t="s">
        <v>8323</v>
      </c>
      <c r="V1927" t="s">
        <v>8327</v>
      </c>
    </row>
    <row r="1928" spans="1:22" ht="57.6">
      <c r="A1928" s="5">
        <f t="shared" si="120"/>
        <v>1.9537933333333333</v>
      </c>
      <c r="B1928">
        <v>1926</v>
      </c>
      <c r="C1928" s="3" t="s">
        <v>1927</v>
      </c>
      <c r="D1928" s="3" t="s">
        <v>6036</v>
      </c>
      <c r="E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 s="22">
        <f t="shared" si="121"/>
        <v>41557.791666666664</v>
      </c>
      <c r="L1928">
        <v>1286319256</v>
      </c>
      <c r="M1928" s="22">
        <f t="shared" si="122"/>
        <v>41535.693148148144</v>
      </c>
      <c r="N1928" s="22" t="s">
        <v>9554</v>
      </c>
      <c r="O1928" s="24">
        <f t="shared" si="123"/>
        <v>2013</v>
      </c>
      <c r="P1928" t="b">
        <v>0</v>
      </c>
      <c r="Q1928">
        <v>107</v>
      </c>
      <c r="R1928" t="b">
        <v>1</v>
      </c>
      <c r="S1928" t="s">
        <v>8279</v>
      </c>
      <c r="T1928" s="7">
        <f>F1928/Q1928</f>
        <v>27.3896261682243</v>
      </c>
      <c r="U1928" t="s">
        <v>8323</v>
      </c>
      <c r="V1928" t="s">
        <v>8327</v>
      </c>
    </row>
    <row r="1929" spans="1:22">
      <c r="A1929" s="5">
        <f t="shared" si="120"/>
        <v>1.0333333333333334</v>
      </c>
      <c r="B1929">
        <v>1927</v>
      </c>
      <c r="C1929" s="3" t="s">
        <v>1928</v>
      </c>
      <c r="D1929" s="3" t="s">
        <v>6037</v>
      </c>
      <c r="E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 s="22">
        <f t="shared" si="121"/>
        <v>40483.80972222222</v>
      </c>
      <c r="L1929">
        <v>1329856839</v>
      </c>
      <c r="M1929" s="22">
        <f t="shared" si="122"/>
        <v>40456.746018518512</v>
      </c>
      <c r="N1929" s="22" t="s">
        <v>9555</v>
      </c>
      <c r="O1929" s="24">
        <f t="shared" si="123"/>
        <v>2010</v>
      </c>
      <c r="P1929" t="b">
        <v>0</v>
      </c>
      <c r="Q1929">
        <v>11</v>
      </c>
      <c r="R1929" t="b">
        <v>1</v>
      </c>
      <c r="S1929" t="s">
        <v>8279</v>
      </c>
      <c r="T1929" s="7">
        <f>F1929/Q1929</f>
        <v>56.363636363636367</v>
      </c>
      <c r="U1929" t="s">
        <v>8323</v>
      </c>
      <c r="V1929" t="s">
        <v>8327</v>
      </c>
    </row>
    <row r="1930" spans="1:22" ht="28.8">
      <c r="A1930" s="5">
        <f t="shared" si="120"/>
        <v>1.031372549019608</v>
      </c>
      <c r="B1930">
        <v>1928</v>
      </c>
      <c r="C1930" s="3" t="s">
        <v>1929</v>
      </c>
      <c r="D1930" s="3" t="s">
        <v>6038</v>
      </c>
      <c r="E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 s="22">
        <f t="shared" si="121"/>
        <v>40975.999305555553</v>
      </c>
      <c r="L1930">
        <v>1365348794</v>
      </c>
      <c r="M1930" s="22">
        <f t="shared" si="122"/>
        <v>40960.653229166666</v>
      </c>
      <c r="N1930" s="22" t="s">
        <v>9556</v>
      </c>
      <c r="O1930" s="24">
        <f t="shared" si="123"/>
        <v>2012</v>
      </c>
      <c r="P1930" t="b">
        <v>0</v>
      </c>
      <c r="Q1930">
        <v>34</v>
      </c>
      <c r="R1930" t="b">
        <v>1</v>
      </c>
      <c r="S1930" t="s">
        <v>8279</v>
      </c>
      <c r="T1930" s="7">
        <f>F1930/Q1930</f>
        <v>77.352941176470594</v>
      </c>
      <c r="U1930" t="s">
        <v>8323</v>
      </c>
      <c r="V1930" t="s">
        <v>8327</v>
      </c>
    </row>
    <row r="1931" spans="1:22" ht="43.2">
      <c r="A1931" s="5">
        <f t="shared" si="120"/>
        <v>1.003125</v>
      </c>
      <c r="B1931">
        <v>1929</v>
      </c>
      <c r="C1931" s="3" t="s">
        <v>1930</v>
      </c>
      <c r="D1931" s="3" t="s">
        <v>6039</v>
      </c>
      <c r="E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 s="22">
        <f t="shared" si="121"/>
        <v>41401.439745370364</v>
      </c>
      <c r="L1931">
        <v>1306197066</v>
      </c>
      <c r="M1931" s="22">
        <f t="shared" si="122"/>
        <v>41371.439745370364</v>
      </c>
      <c r="N1931" s="22" t="s">
        <v>9557</v>
      </c>
      <c r="O1931" s="24">
        <f t="shared" si="123"/>
        <v>2013</v>
      </c>
      <c r="P1931" t="b">
        <v>0</v>
      </c>
      <c r="Q1931">
        <v>75</v>
      </c>
      <c r="R1931" t="b">
        <v>1</v>
      </c>
      <c r="S1931" t="s">
        <v>8279</v>
      </c>
      <c r="T1931" s="7">
        <f>F1931/Q1931</f>
        <v>42.8</v>
      </c>
      <c r="U1931" t="s">
        <v>8323</v>
      </c>
      <c r="V1931" t="s">
        <v>8327</v>
      </c>
    </row>
    <row r="1932" spans="1:22" ht="28.8">
      <c r="A1932" s="5">
        <f t="shared" si="120"/>
        <v>1.27</v>
      </c>
      <c r="B1932">
        <v>1930</v>
      </c>
      <c r="C1932" s="3" t="s">
        <v>1931</v>
      </c>
      <c r="D1932" s="3" t="s">
        <v>6040</v>
      </c>
      <c r="E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 s="22">
        <f t="shared" si="121"/>
        <v>40728.813263888886</v>
      </c>
      <c r="L1932">
        <v>1368019482</v>
      </c>
      <c r="M1932" s="22">
        <f t="shared" si="122"/>
        <v>40686.813263888886</v>
      </c>
      <c r="N1932" s="22" t="s">
        <v>9558</v>
      </c>
      <c r="O1932" s="24">
        <f t="shared" si="123"/>
        <v>2011</v>
      </c>
      <c r="P1932" t="b">
        <v>0</v>
      </c>
      <c r="Q1932">
        <v>26</v>
      </c>
      <c r="R1932" t="b">
        <v>1</v>
      </c>
      <c r="S1932" t="s">
        <v>8279</v>
      </c>
      <c r="T1932" s="7">
        <f>F1932/Q1932</f>
        <v>48.846153846153847</v>
      </c>
      <c r="U1932" t="s">
        <v>8323</v>
      </c>
      <c r="V1932" t="s">
        <v>8327</v>
      </c>
    </row>
    <row r="1933" spans="1:22" ht="43.2">
      <c r="A1933" s="5">
        <f t="shared" si="120"/>
        <v>1.20601</v>
      </c>
      <c r="B1933">
        <v>1931</v>
      </c>
      <c r="C1933" s="3" t="s">
        <v>1932</v>
      </c>
      <c r="D1933" s="3" t="s">
        <v>6041</v>
      </c>
      <c r="E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 s="22">
        <f t="shared" si="121"/>
        <v>41462.350486111107</v>
      </c>
      <c r="L1933">
        <v>1336512309</v>
      </c>
      <c r="M1933" s="22">
        <f t="shared" si="122"/>
        <v>41402.350486111107</v>
      </c>
      <c r="N1933" s="22" t="s">
        <v>8455</v>
      </c>
      <c r="O1933" s="24">
        <f t="shared" si="123"/>
        <v>2013</v>
      </c>
      <c r="P1933" t="b">
        <v>0</v>
      </c>
      <c r="Q1933">
        <v>50</v>
      </c>
      <c r="R1933" t="b">
        <v>1</v>
      </c>
      <c r="S1933" t="s">
        <v>8279</v>
      </c>
      <c r="T1933" s="7">
        <f>F1933/Q1933</f>
        <v>48.240400000000001</v>
      </c>
      <c r="U1933" t="s">
        <v>8323</v>
      </c>
      <c r="V1933" t="s">
        <v>8327</v>
      </c>
    </row>
    <row r="1934" spans="1:22" ht="57.6">
      <c r="A1934" s="5">
        <f t="shared" si="120"/>
        <v>1.0699047619047619</v>
      </c>
      <c r="B1934">
        <v>1932</v>
      </c>
      <c r="C1934" s="3" t="s">
        <v>1933</v>
      </c>
      <c r="D1934" s="3" t="s">
        <v>6042</v>
      </c>
      <c r="E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 s="22">
        <f t="shared" si="121"/>
        <v>41050.9375</v>
      </c>
      <c r="L1934">
        <v>1325618773</v>
      </c>
      <c r="M1934" s="22">
        <f t="shared" si="122"/>
        <v>41037.684131944443</v>
      </c>
      <c r="N1934" s="22" t="s">
        <v>9069</v>
      </c>
      <c r="O1934" s="24">
        <f t="shared" si="123"/>
        <v>2012</v>
      </c>
      <c r="P1934" t="b">
        <v>0</v>
      </c>
      <c r="Q1934">
        <v>80</v>
      </c>
      <c r="R1934" t="b">
        <v>1</v>
      </c>
      <c r="S1934" t="s">
        <v>8279</v>
      </c>
      <c r="T1934" s="7">
        <f>F1934/Q1934</f>
        <v>70.212500000000006</v>
      </c>
      <c r="U1934" t="s">
        <v>8323</v>
      </c>
      <c r="V1934" t="s">
        <v>8327</v>
      </c>
    </row>
    <row r="1935" spans="1:22" ht="43.2">
      <c r="A1935" s="5">
        <f t="shared" si="120"/>
        <v>1.7243333333333333</v>
      </c>
      <c r="B1935">
        <v>1933</v>
      </c>
      <c r="C1935" s="3" t="s">
        <v>1934</v>
      </c>
      <c r="D1935" s="3" t="s">
        <v>6043</v>
      </c>
      <c r="E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 s="22">
        <f t="shared" si="121"/>
        <v>40932.601539351854</v>
      </c>
      <c r="L1935">
        <v>1409195307</v>
      </c>
      <c r="M1935" s="22">
        <f t="shared" si="122"/>
        <v>40911.601539351854</v>
      </c>
      <c r="N1935" s="22" t="s">
        <v>9559</v>
      </c>
      <c r="O1935" s="24">
        <f t="shared" si="123"/>
        <v>2012</v>
      </c>
      <c r="P1935" t="b">
        <v>0</v>
      </c>
      <c r="Q1935">
        <v>110</v>
      </c>
      <c r="R1935" t="b">
        <v>1</v>
      </c>
      <c r="S1935" t="s">
        <v>8279</v>
      </c>
      <c r="T1935" s="7">
        <f>F1935/Q1935</f>
        <v>94.054545454545448</v>
      </c>
      <c r="U1935" t="s">
        <v>8323</v>
      </c>
      <c r="V1935" t="s">
        <v>8327</v>
      </c>
    </row>
    <row r="1936" spans="1:22" ht="43.2">
      <c r="A1936" s="5">
        <f t="shared" si="120"/>
        <v>1.2362</v>
      </c>
      <c r="B1936">
        <v>1934</v>
      </c>
      <c r="C1936" s="3" t="s">
        <v>1935</v>
      </c>
      <c r="D1936" s="3" t="s">
        <v>6044</v>
      </c>
      <c r="E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 s="22">
        <f t="shared" si="121"/>
        <v>41908.922534722216</v>
      </c>
      <c r="L1936">
        <v>1321649321</v>
      </c>
      <c r="M1936" s="22">
        <f t="shared" si="122"/>
        <v>41878.922534722216</v>
      </c>
      <c r="N1936" s="22" t="s">
        <v>8390</v>
      </c>
      <c r="O1936" s="24">
        <f t="shared" si="123"/>
        <v>2014</v>
      </c>
      <c r="P1936" t="b">
        <v>0</v>
      </c>
      <c r="Q1936">
        <v>77</v>
      </c>
      <c r="R1936" t="b">
        <v>1</v>
      </c>
      <c r="S1936" t="s">
        <v>8279</v>
      </c>
      <c r="T1936" s="7">
        <f>F1936/Q1936</f>
        <v>80.272727272727266</v>
      </c>
      <c r="U1936" t="s">
        <v>8323</v>
      </c>
      <c r="V1936" t="s">
        <v>8327</v>
      </c>
    </row>
    <row r="1937" spans="1:22" ht="43.2">
      <c r="A1937" s="5">
        <f t="shared" si="120"/>
        <v>1.0840000000000001</v>
      </c>
      <c r="B1937">
        <v>1935</v>
      </c>
      <c r="C1937" s="3" t="s">
        <v>1936</v>
      </c>
      <c r="D1937" s="3" t="s">
        <v>6045</v>
      </c>
      <c r="E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 s="22">
        <f t="shared" si="121"/>
        <v>40902</v>
      </c>
      <c r="L1937">
        <v>1400106171</v>
      </c>
      <c r="M1937" s="22">
        <f t="shared" si="122"/>
        <v>40865.658807870372</v>
      </c>
      <c r="N1937" s="22" t="s">
        <v>9560</v>
      </c>
      <c r="O1937" s="24">
        <f t="shared" si="123"/>
        <v>2011</v>
      </c>
      <c r="P1937" t="b">
        <v>0</v>
      </c>
      <c r="Q1937">
        <v>50</v>
      </c>
      <c r="R1937" t="b">
        <v>1</v>
      </c>
      <c r="S1937" t="s">
        <v>8279</v>
      </c>
      <c r="T1937" s="7">
        <f>F1937/Q1937</f>
        <v>54.2</v>
      </c>
      <c r="U1937" t="s">
        <v>8323</v>
      </c>
      <c r="V1937" t="s">
        <v>8327</v>
      </c>
    </row>
    <row r="1938" spans="1:22" ht="43.2">
      <c r="A1938" s="5">
        <f t="shared" si="120"/>
        <v>1.1652013333333333</v>
      </c>
      <c r="B1938">
        <v>1936</v>
      </c>
      <c r="C1938" s="3" t="s">
        <v>1937</v>
      </c>
      <c r="D1938" s="3" t="s">
        <v>6046</v>
      </c>
      <c r="E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 s="22">
        <f t="shared" si="121"/>
        <v>41810.999305555553</v>
      </c>
      <c r="L1938">
        <v>1320528070</v>
      </c>
      <c r="M1938" s="22">
        <f t="shared" si="122"/>
        <v>41773.724201388883</v>
      </c>
      <c r="N1938" s="22" t="s">
        <v>9140</v>
      </c>
      <c r="O1938" s="24">
        <f t="shared" si="123"/>
        <v>2014</v>
      </c>
      <c r="P1938" t="b">
        <v>0</v>
      </c>
      <c r="Q1938">
        <v>145</v>
      </c>
      <c r="R1938" t="b">
        <v>1</v>
      </c>
      <c r="S1938" t="s">
        <v>8279</v>
      </c>
      <c r="T1938" s="7">
        <f>F1938/Q1938</f>
        <v>60.26903448275862</v>
      </c>
      <c r="U1938" t="s">
        <v>8323</v>
      </c>
      <c r="V1938" t="s">
        <v>8327</v>
      </c>
    </row>
    <row r="1939" spans="1:22" ht="43.2">
      <c r="A1939" s="5">
        <f t="shared" si="120"/>
        <v>1.8724499999999999</v>
      </c>
      <c r="B1939">
        <v>1937</v>
      </c>
      <c r="C1939" s="3" t="s">
        <v>1938</v>
      </c>
      <c r="D1939" s="3" t="s">
        <v>6047</v>
      </c>
      <c r="E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 s="22">
        <f t="shared" si="121"/>
        <v>40883.040972222218</v>
      </c>
      <c r="L1939">
        <v>1338346281</v>
      </c>
      <c r="M1939" s="22">
        <f t="shared" si="122"/>
        <v>40852.68136574074</v>
      </c>
      <c r="N1939" s="22" t="s">
        <v>9561</v>
      </c>
      <c r="O1939" s="24">
        <f t="shared" si="123"/>
        <v>2011</v>
      </c>
      <c r="P1939" t="b">
        <v>0</v>
      </c>
      <c r="Q1939">
        <v>29</v>
      </c>
      <c r="R1939" t="b">
        <v>1</v>
      </c>
      <c r="S1939" t="s">
        <v>8279</v>
      </c>
      <c r="T1939" s="7">
        <f>F1939/Q1939</f>
        <v>38.740344827586206</v>
      </c>
      <c r="U1939" t="s">
        <v>8323</v>
      </c>
      <c r="V1939" t="s">
        <v>8327</v>
      </c>
    </row>
    <row r="1940" spans="1:22" ht="43.2">
      <c r="A1940" s="5">
        <f t="shared" si="120"/>
        <v>1.1593333333333333</v>
      </c>
      <c r="B1940">
        <v>1938</v>
      </c>
      <c r="C1940" s="3" t="s">
        <v>1939</v>
      </c>
      <c r="D1940" s="3" t="s">
        <v>6048</v>
      </c>
      <c r="E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 s="22">
        <f t="shared" si="121"/>
        <v>41074.957638888889</v>
      </c>
      <c r="L1940">
        <v>1370067231</v>
      </c>
      <c r="M1940" s="22">
        <f t="shared" si="122"/>
        <v>41058.91065972222</v>
      </c>
      <c r="N1940" s="22" t="s">
        <v>9002</v>
      </c>
      <c r="O1940" s="24">
        <f t="shared" si="123"/>
        <v>2012</v>
      </c>
      <c r="P1940" t="b">
        <v>0</v>
      </c>
      <c r="Q1940">
        <v>114</v>
      </c>
      <c r="R1940" t="b">
        <v>1</v>
      </c>
      <c r="S1940" t="s">
        <v>8279</v>
      </c>
      <c r="T1940" s="7">
        <f>F1940/Q1940</f>
        <v>152.54385964912279</v>
      </c>
      <c r="U1940" t="s">
        <v>8323</v>
      </c>
      <c r="V1940" t="s">
        <v>8327</v>
      </c>
    </row>
    <row r="1941" spans="1:22" ht="57.6">
      <c r="A1941" s="5">
        <f t="shared" si="120"/>
        <v>1.107</v>
      </c>
      <c r="B1941">
        <v>1939</v>
      </c>
      <c r="C1941" s="3" t="s">
        <v>1940</v>
      </c>
      <c r="D1941" s="3" t="s">
        <v>6049</v>
      </c>
      <c r="E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 s="22">
        <f t="shared" si="121"/>
        <v>41457</v>
      </c>
      <c r="L1941">
        <v>1360366708</v>
      </c>
      <c r="M1941" s="22">
        <f t="shared" si="122"/>
        <v>41426.05128472222</v>
      </c>
      <c r="N1941" s="22" t="s">
        <v>9562</v>
      </c>
      <c r="O1941" s="24">
        <f t="shared" si="123"/>
        <v>2013</v>
      </c>
      <c r="P1941" t="b">
        <v>0</v>
      </c>
      <c r="Q1941">
        <v>96</v>
      </c>
      <c r="R1941" t="b">
        <v>1</v>
      </c>
      <c r="S1941" t="s">
        <v>8279</v>
      </c>
      <c r="T1941" s="7">
        <f>F1941/Q1941</f>
        <v>115.3125</v>
      </c>
      <c r="U1941" t="s">
        <v>8323</v>
      </c>
      <c r="V1941" t="s">
        <v>8327</v>
      </c>
    </row>
    <row r="1942" spans="1:22" ht="43.2">
      <c r="A1942" s="5">
        <f t="shared" si="120"/>
        <v>1.7092307692307693</v>
      </c>
      <c r="B1942">
        <v>1940</v>
      </c>
      <c r="C1942" s="3" t="s">
        <v>1941</v>
      </c>
      <c r="D1942" s="3" t="s">
        <v>6050</v>
      </c>
      <c r="E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 s="22">
        <f t="shared" si="121"/>
        <v>41343.735046296293</v>
      </c>
      <c r="L1942">
        <v>1304770233</v>
      </c>
      <c r="M1942" s="22">
        <f t="shared" si="122"/>
        <v>41313.776712962957</v>
      </c>
      <c r="N1942" s="22" t="s">
        <v>8629</v>
      </c>
      <c r="O1942" s="24">
        <f t="shared" si="123"/>
        <v>2013</v>
      </c>
      <c r="P1942" t="b">
        <v>0</v>
      </c>
      <c r="Q1942">
        <v>31</v>
      </c>
      <c r="R1942" t="b">
        <v>1</v>
      </c>
      <c r="S1942" t="s">
        <v>8279</v>
      </c>
      <c r="T1942" s="7">
        <f>F1942/Q1942</f>
        <v>35.838709677419352</v>
      </c>
      <c r="U1942" t="s">
        <v>8323</v>
      </c>
      <c r="V1942" t="s">
        <v>8327</v>
      </c>
    </row>
    <row r="1943" spans="1:22" ht="43.2">
      <c r="A1943" s="5">
        <f t="shared" si="120"/>
        <v>1.2611835600000001</v>
      </c>
      <c r="B1943">
        <v>1941</v>
      </c>
      <c r="C1943" s="3" t="s">
        <v>1942</v>
      </c>
      <c r="D1943" s="3" t="s">
        <v>6051</v>
      </c>
      <c r="E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 s="22">
        <f t="shared" si="121"/>
        <v>40708.957638888889</v>
      </c>
      <c r="L1943">
        <v>1397545131</v>
      </c>
      <c r="M1943" s="22">
        <f t="shared" si="122"/>
        <v>40670.298993055556</v>
      </c>
      <c r="N1943" s="22" t="s">
        <v>9563</v>
      </c>
      <c r="O1943" s="24">
        <f t="shared" si="123"/>
        <v>2011</v>
      </c>
      <c r="P1943" t="b">
        <v>1</v>
      </c>
      <c r="Q1943">
        <v>4883</v>
      </c>
      <c r="R1943" t="b">
        <v>1</v>
      </c>
      <c r="S1943" t="s">
        <v>8295</v>
      </c>
      <c r="T1943" s="7">
        <f>F1943/Q1943</f>
        <v>64.570118779438872</v>
      </c>
      <c r="U1943" t="s">
        <v>8317</v>
      </c>
      <c r="V1943" t="s">
        <v>8347</v>
      </c>
    </row>
    <row r="1944" spans="1:22" ht="43.2">
      <c r="A1944" s="5">
        <f t="shared" si="120"/>
        <v>1.3844033333333334</v>
      </c>
      <c r="B1944">
        <v>1942</v>
      </c>
      <c r="C1944" s="3" t="s">
        <v>1943</v>
      </c>
      <c r="D1944" s="3" t="s">
        <v>6052</v>
      </c>
      <c r="E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 s="22">
        <f t="shared" si="121"/>
        <v>41774.08253472222</v>
      </c>
      <c r="L1944">
        <v>1302033140</v>
      </c>
      <c r="M1944" s="22">
        <f t="shared" si="122"/>
        <v>41744.08253472222</v>
      </c>
      <c r="N1944" s="22" t="s">
        <v>8623</v>
      </c>
      <c r="O1944" s="24">
        <f t="shared" si="123"/>
        <v>2014</v>
      </c>
      <c r="P1944" t="b">
        <v>1</v>
      </c>
      <c r="Q1944">
        <v>95</v>
      </c>
      <c r="R1944" t="b">
        <v>1</v>
      </c>
      <c r="S1944" t="s">
        <v>8295</v>
      </c>
      <c r="T1944" s="7">
        <f>F1944/Q1944</f>
        <v>87.436000000000007</v>
      </c>
      <c r="U1944" t="s">
        <v>8317</v>
      </c>
      <c r="V1944" t="s">
        <v>8347</v>
      </c>
    </row>
    <row r="1945" spans="1:22" ht="43.2">
      <c r="A1945" s="5">
        <f t="shared" si="120"/>
        <v>17.052499999999998</v>
      </c>
      <c r="B1945">
        <v>1943</v>
      </c>
      <c r="C1945" s="3" t="s">
        <v>1944</v>
      </c>
      <c r="D1945" s="3" t="s">
        <v>6053</v>
      </c>
      <c r="E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 s="22">
        <f t="shared" si="121"/>
        <v>40728.619675925926</v>
      </c>
      <c r="L1945">
        <v>1467008916</v>
      </c>
      <c r="M1945" s="22">
        <f t="shared" si="122"/>
        <v>40638.619675925926</v>
      </c>
      <c r="N1945" s="22" t="s">
        <v>9564</v>
      </c>
      <c r="O1945" s="24">
        <f t="shared" si="123"/>
        <v>2011</v>
      </c>
      <c r="P1945" t="b">
        <v>1</v>
      </c>
      <c r="Q1945">
        <v>2478</v>
      </c>
      <c r="R1945" t="b">
        <v>1</v>
      </c>
      <c r="S1945" t="s">
        <v>8295</v>
      </c>
      <c r="T1945" s="7">
        <f>F1945/Q1945</f>
        <v>68.815577078288939</v>
      </c>
      <c r="U1945" t="s">
        <v>8317</v>
      </c>
      <c r="V1945" t="s">
        <v>8347</v>
      </c>
    </row>
    <row r="1946" spans="1:22" ht="43.2">
      <c r="A1946" s="5">
        <f t="shared" si="120"/>
        <v>7.8805550000000002</v>
      </c>
      <c r="B1946">
        <v>1944</v>
      </c>
      <c r="C1946" s="3" t="s">
        <v>1945</v>
      </c>
      <c r="D1946" s="3" t="s">
        <v>6054</v>
      </c>
      <c r="E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 s="22">
        <f t="shared" si="121"/>
        <v>42593.061527777776</v>
      </c>
      <c r="L1946">
        <v>1396360890</v>
      </c>
      <c r="M1946" s="22">
        <f t="shared" si="122"/>
        <v>42548.061527777776</v>
      </c>
      <c r="N1946" s="22" t="s">
        <v>8715</v>
      </c>
      <c r="O1946" s="24">
        <f t="shared" si="123"/>
        <v>2016</v>
      </c>
      <c r="P1946" t="b">
        <v>1</v>
      </c>
      <c r="Q1946">
        <v>1789</v>
      </c>
      <c r="R1946" t="b">
        <v>1</v>
      </c>
      <c r="S1946" t="s">
        <v>8295</v>
      </c>
      <c r="T1946" s="7">
        <f>F1946/Q1946</f>
        <v>176.200223588597</v>
      </c>
      <c r="U1946" t="s">
        <v>8317</v>
      </c>
      <c r="V1946" t="s">
        <v>8347</v>
      </c>
    </row>
    <row r="1947" spans="1:22" ht="43.2">
      <c r="A1947" s="5">
        <f t="shared" si="120"/>
        <v>3.4801799999999998</v>
      </c>
      <c r="B1947">
        <v>1945</v>
      </c>
      <c r="C1947" s="3" t="s">
        <v>1946</v>
      </c>
      <c r="D1947" s="3" t="s">
        <v>6055</v>
      </c>
      <c r="E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 s="22">
        <f t="shared" si="121"/>
        <v>41760.376041666663</v>
      </c>
      <c r="L1947">
        <v>1433224958</v>
      </c>
      <c r="M1947" s="22">
        <f t="shared" si="122"/>
        <v>41730.376041666663</v>
      </c>
      <c r="N1947" s="22" t="s">
        <v>9039</v>
      </c>
      <c r="O1947" s="24">
        <f t="shared" si="123"/>
        <v>2014</v>
      </c>
      <c r="P1947" t="b">
        <v>1</v>
      </c>
      <c r="Q1947">
        <v>680</v>
      </c>
      <c r="R1947" t="b">
        <v>1</v>
      </c>
      <c r="S1947" t="s">
        <v>8295</v>
      </c>
      <c r="T1947" s="7">
        <f>F1947/Q1947</f>
        <v>511.79117647058825</v>
      </c>
      <c r="U1947" t="s">
        <v>8317</v>
      </c>
      <c r="V1947" t="s">
        <v>8347</v>
      </c>
    </row>
    <row r="1948" spans="1:22" ht="43.2">
      <c r="A1948" s="5">
        <f t="shared" si="120"/>
        <v>1.4974666666666667</v>
      </c>
      <c r="B1948">
        <v>1946</v>
      </c>
      <c r="C1948" s="3" t="s">
        <v>1947</v>
      </c>
      <c r="D1948" s="3" t="s">
        <v>6056</v>
      </c>
      <c r="E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 s="22">
        <f t="shared" si="121"/>
        <v>42197.043495370366</v>
      </c>
      <c r="L1948">
        <v>1392780961</v>
      </c>
      <c r="M1948" s="22">
        <f t="shared" si="122"/>
        <v>42157.043495370366</v>
      </c>
      <c r="N1948" s="22" t="s">
        <v>8831</v>
      </c>
      <c r="O1948" s="24">
        <f t="shared" si="123"/>
        <v>2015</v>
      </c>
      <c r="P1948" t="b">
        <v>1</v>
      </c>
      <c r="Q1948">
        <v>70</v>
      </c>
      <c r="R1948" t="b">
        <v>1</v>
      </c>
      <c r="S1948" t="s">
        <v>8295</v>
      </c>
      <c r="T1948" s="7">
        <f>F1948/Q1948</f>
        <v>160.44285714285715</v>
      </c>
      <c r="U1948" t="s">
        <v>8317</v>
      </c>
      <c r="V1948" t="s">
        <v>8347</v>
      </c>
    </row>
    <row r="1949" spans="1:22" ht="57.6">
      <c r="A1949" s="5">
        <f t="shared" si="120"/>
        <v>1.0063375000000001</v>
      </c>
      <c r="B1949">
        <v>1947</v>
      </c>
      <c r="C1949" s="3" t="s">
        <v>1948</v>
      </c>
      <c r="D1949" s="3" t="s">
        <v>6057</v>
      </c>
      <c r="E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 s="22">
        <f t="shared" si="121"/>
        <v>41748.900011574071</v>
      </c>
      <c r="L1949">
        <v>1255730520</v>
      </c>
      <c r="M1949" s="22">
        <f t="shared" si="122"/>
        <v>41688.941678240742</v>
      </c>
      <c r="N1949" s="22" t="s">
        <v>9565</v>
      </c>
      <c r="O1949" s="24">
        <f t="shared" si="123"/>
        <v>2014</v>
      </c>
      <c r="P1949" t="b">
        <v>1</v>
      </c>
      <c r="Q1949">
        <v>23</v>
      </c>
      <c r="R1949" t="b">
        <v>1</v>
      </c>
      <c r="S1949" t="s">
        <v>8295</v>
      </c>
      <c r="T1949" s="7">
        <f>F1949/Q1949</f>
        <v>35.003043478260871</v>
      </c>
      <c r="U1949" t="s">
        <v>8317</v>
      </c>
      <c r="V1949" t="s">
        <v>8347</v>
      </c>
    </row>
    <row r="1950" spans="1:22" ht="28.8">
      <c r="A1950" s="5">
        <f t="shared" si="120"/>
        <v>8.0021100000000001</v>
      </c>
      <c r="B1950">
        <v>1948</v>
      </c>
      <c r="C1950" s="3" t="s">
        <v>1949</v>
      </c>
      <c r="D1950" s="3" t="s">
        <v>6058</v>
      </c>
      <c r="E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 s="22">
        <f t="shared" si="121"/>
        <v>40140.040972222218</v>
      </c>
      <c r="L1950">
        <v>1460557809</v>
      </c>
      <c r="M1950" s="22">
        <f t="shared" si="122"/>
        <v>40102.709722222222</v>
      </c>
      <c r="N1950" s="22" t="s">
        <v>9566</v>
      </c>
      <c r="O1950" s="24">
        <f t="shared" si="123"/>
        <v>2009</v>
      </c>
      <c r="P1950" t="b">
        <v>1</v>
      </c>
      <c r="Q1950">
        <v>4245</v>
      </c>
      <c r="R1950" t="b">
        <v>1</v>
      </c>
      <c r="S1950" t="s">
        <v>8295</v>
      </c>
      <c r="T1950" s="7">
        <f>F1950/Q1950</f>
        <v>188.50671378091872</v>
      </c>
      <c r="U1950" t="s">
        <v>8317</v>
      </c>
      <c r="V1950" t="s">
        <v>8347</v>
      </c>
    </row>
    <row r="1951" spans="1:22" ht="43.2">
      <c r="A1951" s="5">
        <f t="shared" si="120"/>
        <v>1.0600260000000001</v>
      </c>
      <c r="B1951">
        <v>1949</v>
      </c>
      <c r="C1951" s="3" t="s">
        <v>1950</v>
      </c>
      <c r="D1951" s="3" t="s">
        <v>6059</v>
      </c>
      <c r="E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 s="22">
        <f t="shared" si="121"/>
        <v>42527.501388888886</v>
      </c>
      <c r="L1951">
        <v>1402394951</v>
      </c>
      <c r="M1951" s="22">
        <f t="shared" si="122"/>
        <v>42473.395937499998</v>
      </c>
      <c r="N1951" s="22" t="s">
        <v>8661</v>
      </c>
      <c r="O1951" s="24">
        <f t="shared" si="123"/>
        <v>2016</v>
      </c>
      <c r="P1951" t="b">
        <v>1</v>
      </c>
      <c r="Q1951">
        <v>943</v>
      </c>
      <c r="R1951" t="b">
        <v>1</v>
      </c>
      <c r="S1951" t="s">
        <v>8295</v>
      </c>
      <c r="T1951" s="7">
        <f>F1951/Q1951</f>
        <v>56.204984093319197</v>
      </c>
      <c r="U1951" t="s">
        <v>8317</v>
      </c>
      <c r="V1951" t="s">
        <v>8347</v>
      </c>
    </row>
    <row r="1952" spans="1:22" ht="43.2">
      <c r="A1952" s="5">
        <f t="shared" si="120"/>
        <v>2.0051866666666669</v>
      </c>
      <c r="B1952">
        <v>1950</v>
      </c>
      <c r="C1952" s="3" t="s">
        <v>1951</v>
      </c>
      <c r="D1952" s="3" t="s">
        <v>6060</v>
      </c>
      <c r="E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 s="22">
        <f t="shared" si="121"/>
        <v>41830.21471064815</v>
      </c>
      <c r="L1952">
        <v>1300767673</v>
      </c>
      <c r="M1952" s="22">
        <f t="shared" si="122"/>
        <v>41800.21471064815</v>
      </c>
      <c r="N1952" s="22" t="s">
        <v>8776</v>
      </c>
      <c r="O1952" s="24">
        <f t="shared" si="123"/>
        <v>2014</v>
      </c>
      <c r="P1952" t="b">
        <v>1</v>
      </c>
      <c r="Q1952">
        <v>1876</v>
      </c>
      <c r="R1952" t="b">
        <v>1</v>
      </c>
      <c r="S1952" t="s">
        <v>8295</v>
      </c>
      <c r="T1952" s="7">
        <f>F1952/Q1952</f>
        <v>51.3054157782516</v>
      </c>
      <c r="U1952" t="s">
        <v>8317</v>
      </c>
      <c r="V1952" t="s">
        <v>8347</v>
      </c>
    </row>
    <row r="1953" spans="1:22" ht="43.2">
      <c r="A1953" s="5">
        <f t="shared" si="120"/>
        <v>2.1244399999999999</v>
      </c>
      <c r="B1953">
        <v>1951</v>
      </c>
      <c r="C1953" s="3" t="s">
        <v>1952</v>
      </c>
      <c r="D1953" s="3" t="s">
        <v>6061</v>
      </c>
      <c r="E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 s="22">
        <f t="shared" si="121"/>
        <v>40654.973067129627</v>
      </c>
      <c r="L1953">
        <v>1475921137</v>
      </c>
      <c r="M1953" s="22">
        <f t="shared" si="122"/>
        <v>40623.973067129627</v>
      </c>
      <c r="N1953" s="22" t="s">
        <v>9567</v>
      </c>
      <c r="O1953" s="24">
        <f t="shared" si="123"/>
        <v>2011</v>
      </c>
      <c r="P1953" t="b">
        <v>1</v>
      </c>
      <c r="Q1953">
        <v>834</v>
      </c>
      <c r="R1953" t="b">
        <v>1</v>
      </c>
      <c r="S1953" t="s">
        <v>8295</v>
      </c>
      <c r="T1953" s="7">
        <f>F1953/Q1953</f>
        <v>127.36450839328538</v>
      </c>
      <c r="U1953" t="s">
        <v>8317</v>
      </c>
      <c r="V1953" t="s">
        <v>8347</v>
      </c>
    </row>
    <row r="1954" spans="1:22" ht="43.2">
      <c r="A1954" s="5">
        <f t="shared" si="120"/>
        <v>1.9847237142857144</v>
      </c>
      <c r="B1954">
        <v>1952</v>
      </c>
      <c r="C1954" s="3" t="s">
        <v>1953</v>
      </c>
      <c r="D1954" s="3" t="s">
        <v>6062</v>
      </c>
      <c r="E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 s="22">
        <f t="shared" si="121"/>
        <v>42681.253900462958</v>
      </c>
      <c r="L1954">
        <v>1378737215</v>
      </c>
      <c r="M1954" s="22">
        <f t="shared" si="122"/>
        <v>42651.212233796294</v>
      </c>
      <c r="N1954" s="22" t="s">
        <v>9568</v>
      </c>
      <c r="O1954" s="24">
        <f t="shared" si="123"/>
        <v>2016</v>
      </c>
      <c r="P1954" t="b">
        <v>1</v>
      </c>
      <c r="Q1954">
        <v>682</v>
      </c>
      <c r="R1954" t="b">
        <v>1</v>
      </c>
      <c r="S1954" t="s">
        <v>8295</v>
      </c>
      <c r="T1954" s="7">
        <f>F1954/Q1954</f>
        <v>101.85532258064516</v>
      </c>
      <c r="U1954" t="s">
        <v>8317</v>
      </c>
      <c r="V1954" t="s">
        <v>8347</v>
      </c>
    </row>
    <row r="1955" spans="1:22" ht="43.2">
      <c r="A1955" s="5">
        <f t="shared" si="120"/>
        <v>2.2594666666666665</v>
      </c>
      <c r="B1955">
        <v>1953</v>
      </c>
      <c r="C1955" s="3" t="s">
        <v>1954</v>
      </c>
      <c r="D1955" s="3" t="s">
        <v>6063</v>
      </c>
      <c r="E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 s="22">
        <f t="shared" si="121"/>
        <v>41563.398321759254</v>
      </c>
      <c r="L1955">
        <v>1328158065</v>
      </c>
      <c r="M1955" s="22">
        <f t="shared" si="122"/>
        <v>41526.398321759254</v>
      </c>
      <c r="N1955" s="22" t="s">
        <v>8719</v>
      </c>
      <c r="O1955" s="24">
        <f t="shared" si="123"/>
        <v>2013</v>
      </c>
      <c r="P1955" t="b">
        <v>1</v>
      </c>
      <c r="Q1955">
        <v>147</v>
      </c>
      <c r="R1955" t="b">
        <v>1</v>
      </c>
      <c r="S1955" t="s">
        <v>8295</v>
      </c>
      <c r="T1955" s="7">
        <f>F1955/Q1955</f>
        <v>230.55782312925169</v>
      </c>
      <c r="U1955" t="s">
        <v>8317</v>
      </c>
      <c r="V1955" t="s">
        <v>8347</v>
      </c>
    </row>
    <row r="1956" spans="1:22" ht="28.8">
      <c r="A1956" s="5">
        <f t="shared" si="120"/>
        <v>6.9894800000000004</v>
      </c>
      <c r="B1956">
        <v>1954</v>
      </c>
      <c r="C1956" s="3" t="s">
        <v>1955</v>
      </c>
      <c r="D1956" s="3" t="s">
        <v>6064</v>
      </c>
      <c r="E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 s="22">
        <f t="shared" si="121"/>
        <v>40969.916666666664</v>
      </c>
      <c r="L1956">
        <v>1453730176</v>
      </c>
      <c r="M1956" s="22">
        <f t="shared" si="122"/>
        <v>40940.991493055553</v>
      </c>
      <c r="N1956" s="22" t="s">
        <v>9569</v>
      </c>
      <c r="O1956" s="24">
        <f t="shared" si="123"/>
        <v>2012</v>
      </c>
      <c r="P1956" t="b">
        <v>1</v>
      </c>
      <c r="Q1956">
        <v>415</v>
      </c>
      <c r="R1956" t="b">
        <v>1</v>
      </c>
      <c r="S1956" t="s">
        <v>8295</v>
      </c>
      <c r="T1956" s="7">
        <f>F1956/Q1956</f>
        <v>842.10602409638557</v>
      </c>
      <c r="U1956" t="s">
        <v>8317</v>
      </c>
      <c r="V1956" t="s">
        <v>8347</v>
      </c>
    </row>
    <row r="1957" spans="1:22" ht="43.2">
      <c r="A1957" s="5">
        <f t="shared" si="120"/>
        <v>3.9859528571428569</v>
      </c>
      <c r="B1957">
        <v>1955</v>
      </c>
      <c r="C1957" s="3" t="s">
        <v>1956</v>
      </c>
      <c r="D1957" s="3" t="s">
        <v>6065</v>
      </c>
      <c r="E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 s="22">
        <f t="shared" si="121"/>
        <v>42440.999999999993</v>
      </c>
      <c r="L1957">
        <v>1334989881</v>
      </c>
      <c r="M1957" s="22">
        <f t="shared" si="122"/>
        <v>42394.372407407405</v>
      </c>
      <c r="N1957" s="22" t="s">
        <v>9570</v>
      </c>
      <c r="O1957" s="24">
        <f t="shared" si="123"/>
        <v>2016</v>
      </c>
      <c r="P1957" t="b">
        <v>1</v>
      </c>
      <c r="Q1957">
        <v>290</v>
      </c>
      <c r="R1957" t="b">
        <v>1</v>
      </c>
      <c r="S1957" t="s">
        <v>8295</v>
      </c>
      <c r="T1957" s="7">
        <f>F1957/Q1957</f>
        <v>577.27593103448271</v>
      </c>
      <c r="U1957" t="s">
        <v>8317</v>
      </c>
      <c r="V1957" t="s">
        <v>8347</v>
      </c>
    </row>
    <row r="1958" spans="1:22" ht="43.2">
      <c r="A1958" s="5">
        <f t="shared" si="120"/>
        <v>2.9403333333333332</v>
      </c>
      <c r="B1958">
        <v>1956</v>
      </c>
      <c r="C1958" s="3" t="s">
        <v>1957</v>
      </c>
      <c r="D1958" s="3" t="s">
        <v>6066</v>
      </c>
      <c r="E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 s="22">
        <f t="shared" si="121"/>
        <v>41052.583333333328</v>
      </c>
      <c r="L1958">
        <v>1425507005</v>
      </c>
      <c r="M1958" s="22">
        <f t="shared" si="122"/>
        <v>41020.063437500001</v>
      </c>
      <c r="N1958" s="22" t="s">
        <v>9571</v>
      </c>
      <c r="O1958" s="24">
        <f t="shared" si="123"/>
        <v>2012</v>
      </c>
      <c r="P1958" t="b">
        <v>1</v>
      </c>
      <c r="Q1958">
        <v>365</v>
      </c>
      <c r="R1958" t="b">
        <v>1</v>
      </c>
      <c r="S1958" t="s">
        <v>8295</v>
      </c>
      <c r="T1958" s="7">
        <f>F1958/Q1958</f>
        <v>483.34246575342468</v>
      </c>
      <c r="U1958" t="s">
        <v>8317</v>
      </c>
      <c r="V1958" t="s">
        <v>8347</v>
      </c>
    </row>
    <row r="1959" spans="1:22" ht="28.8">
      <c r="A1959" s="5">
        <f t="shared" si="120"/>
        <v>1.6750470000000002</v>
      </c>
      <c r="B1959">
        <v>1957</v>
      </c>
      <c r="C1959" s="3" t="s">
        <v>1958</v>
      </c>
      <c r="D1959" s="3" t="s">
        <v>6067</v>
      </c>
      <c r="E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 s="22">
        <f t="shared" si="121"/>
        <v>42112.673668981479</v>
      </c>
      <c r="L1959">
        <v>1348712513</v>
      </c>
      <c r="M1959" s="22">
        <f t="shared" si="122"/>
        <v>42067.71533564815</v>
      </c>
      <c r="N1959" s="22" t="s">
        <v>8493</v>
      </c>
      <c r="O1959" s="24">
        <f t="shared" si="123"/>
        <v>2015</v>
      </c>
      <c r="P1959" t="b">
        <v>1</v>
      </c>
      <c r="Q1959">
        <v>660</v>
      </c>
      <c r="R1959" t="b">
        <v>1</v>
      </c>
      <c r="S1959" t="s">
        <v>8295</v>
      </c>
      <c r="T1959" s="7">
        <f>F1959/Q1959</f>
        <v>76.138500000000008</v>
      </c>
      <c r="U1959" t="s">
        <v>8317</v>
      </c>
      <c r="V1959" t="s">
        <v>8347</v>
      </c>
    </row>
    <row r="1960" spans="1:22" ht="43.2">
      <c r="A1960" s="5">
        <f t="shared" si="120"/>
        <v>14.355717142857143</v>
      </c>
      <c r="B1960">
        <v>1958</v>
      </c>
      <c r="C1960" s="3" t="s">
        <v>1959</v>
      </c>
      <c r="D1960" s="3" t="s">
        <v>6068</v>
      </c>
      <c r="E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 s="22">
        <f t="shared" si="121"/>
        <v>41208.890196759261</v>
      </c>
      <c r="L1960">
        <v>1361490161</v>
      </c>
      <c r="M1960" s="22">
        <f t="shared" si="122"/>
        <v>41178.890196759261</v>
      </c>
      <c r="N1960" s="22" t="s">
        <v>9572</v>
      </c>
      <c r="O1960" s="24">
        <f t="shared" si="123"/>
        <v>2012</v>
      </c>
      <c r="P1960" t="b">
        <v>1</v>
      </c>
      <c r="Q1960">
        <v>1356</v>
      </c>
      <c r="R1960" t="b">
        <v>1</v>
      </c>
      <c r="S1960" t="s">
        <v>8295</v>
      </c>
      <c r="T1960" s="7">
        <f>F1960/Q1960</f>
        <v>74.107684365781708</v>
      </c>
      <c r="U1960" t="s">
        <v>8317</v>
      </c>
      <c r="V1960" t="s">
        <v>8347</v>
      </c>
    </row>
    <row r="1961" spans="1:22" ht="57.6">
      <c r="A1961" s="5">
        <f t="shared" si="120"/>
        <v>1.5673440000000001</v>
      </c>
      <c r="B1961">
        <v>1959</v>
      </c>
      <c r="C1961" s="3" t="s">
        <v>1960</v>
      </c>
      <c r="D1961" s="3" t="s">
        <v>6069</v>
      </c>
      <c r="E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 s="22">
        <f t="shared" si="121"/>
        <v>41356.737974537034</v>
      </c>
      <c r="L1961">
        <v>1408565860</v>
      </c>
      <c r="M1961" s="22">
        <f t="shared" si="122"/>
        <v>41326.779641203699</v>
      </c>
      <c r="N1961" s="22" t="s">
        <v>9368</v>
      </c>
      <c r="O1961" s="24">
        <f t="shared" si="123"/>
        <v>2013</v>
      </c>
      <c r="P1961" t="b">
        <v>1</v>
      </c>
      <c r="Q1961">
        <v>424</v>
      </c>
      <c r="R1961" t="b">
        <v>1</v>
      </c>
      <c r="S1961" t="s">
        <v>8295</v>
      </c>
      <c r="T1961" s="7">
        <f>F1961/Q1961</f>
        <v>36.965660377358489</v>
      </c>
      <c r="U1961" t="s">
        <v>8317</v>
      </c>
      <c r="V1961" t="s">
        <v>8347</v>
      </c>
    </row>
    <row r="1962" spans="1:22" ht="43.2">
      <c r="A1962" s="5">
        <f t="shared" si="120"/>
        <v>1.1790285714285715</v>
      </c>
      <c r="B1962">
        <v>1960</v>
      </c>
      <c r="C1962" s="3" t="s">
        <v>1961</v>
      </c>
      <c r="D1962" s="3" t="s">
        <v>6070</v>
      </c>
      <c r="E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 s="22">
        <f t="shared" si="121"/>
        <v>41912.791666666664</v>
      </c>
      <c r="L1962">
        <v>1416559341</v>
      </c>
      <c r="M1962" s="22">
        <f t="shared" si="122"/>
        <v>41871.637268518512</v>
      </c>
      <c r="N1962" s="22" t="s">
        <v>9224</v>
      </c>
      <c r="O1962" s="24">
        <f t="shared" si="123"/>
        <v>2014</v>
      </c>
      <c r="P1962" t="b">
        <v>1</v>
      </c>
      <c r="Q1962">
        <v>33</v>
      </c>
      <c r="R1962" t="b">
        <v>1</v>
      </c>
      <c r="S1962" t="s">
        <v>8295</v>
      </c>
      <c r="T1962" s="7">
        <f>F1962/Q1962</f>
        <v>2500.969696969697</v>
      </c>
      <c r="U1962" t="s">
        <v>8317</v>
      </c>
      <c r="V1962" t="s">
        <v>8347</v>
      </c>
    </row>
    <row r="1963" spans="1:22" ht="43.2">
      <c r="A1963" s="5">
        <f t="shared" si="120"/>
        <v>11.053811999999999</v>
      </c>
      <c r="B1963">
        <v>1961</v>
      </c>
      <c r="C1963" s="3" t="s">
        <v>1962</v>
      </c>
      <c r="D1963" s="3" t="s">
        <v>6071</v>
      </c>
      <c r="E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 s="22">
        <f t="shared" si="121"/>
        <v>41994.154409722221</v>
      </c>
      <c r="L1963">
        <v>1346042417</v>
      </c>
      <c r="M1963" s="22">
        <f t="shared" si="122"/>
        <v>41964.154409722221</v>
      </c>
      <c r="N1963" s="22" t="s">
        <v>9396</v>
      </c>
      <c r="O1963" s="24">
        <f t="shared" si="123"/>
        <v>2014</v>
      </c>
      <c r="P1963" t="b">
        <v>1</v>
      </c>
      <c r="Q1963">
        <v>1633</v>
      </c>
      <c r="R1963" t="b">
        <v>1</v>
      </c>
      <c r="S1963" t="s">
        <v>8295</v>
      </c>
      <c r="T1963" s="7">
        <f>F1963/Q1963</f>
        <v>67.690214329454989</v>
      </c>
      <c r="U1963" t="s">
        <v>8317</v>
      </c>
      <c r="V1963" t="s">
        <v>8347</v>
      </c>
    </row>
    <row r="1964" spans="1:22" ht="43.2">
      <c r="A1964" s="5">
        <f t="shared" si="120"/>
        <v>1.9292499999999999</v>
      </c>
      <c r="B1964">
        <v>1962</v>
      </c>
      <c r="C1964" s="3" t="s">
        <v>1963</v>
      </c>
      <c r="D1964" s="3" t="s">
        <v>6072</v>
      </c>
      <c r="E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 s="22">
        <f t="shared" si="121"/>
        <v>41187.957638888889</v>
      </c>
      <c r="L1964">
        <v>1397414636</v>
      </c>
      <c r="M1964" s="22">
        <f t="shared" si="122"/>
        <v>41147.986307870371</v>
      </c>
      <c r="N1964" s="22" t="s">
        <v>9573</v>
      </c>
      <c r="O1964" s="24">
        <f t="shared" si="123"/>
        <v>2012</v>
      </c>
      <c r="P1964" t="b">
        <v>1</v>
      </c>
      <c r="Q1964">
        <v>306</v>
      </c>
      <c r="R1964" t="b">
        <v>1</v>
      </c>
      <c r="S1964" t="s">
        <v>8295</v>
      </c>
      <c r="T1964" s="7">
        <f>F1964/Q1964</f>
        <v>63.04738562091503</v>
      </c>
      <c r="U1964" t="s">
        <v>8317</v>
      </c>
      <c r="V1964" t="s">
        <v>8347</v>
      </c>
    </row>
    <row r="1965" spans="1:22" ht="43.2">
      <c r="A1965" s="5">
        <f t="shared" si="120"/>
        <v>1.268842105263158</v>
      </c>
      <c r="B1965">
        <v>1963</v>
      </c>
      <c r="C1965" s="3" t="s">
        <v>1964</v>
      </c>
      <c r="D1965" s="3" t="s">
        <v>6073</v>
      </c>
      <c r="E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 s="22">
        <f t="shared" si="121"/>
        <v>41772.572175925925</v>
      </c>
      <c r="L1965">
        <v>1407838734</v>
      </c>
      <c r="M1965" s="22">
        <f t="shared" si="122"/>
        <v>41742.572175925925</v>
      </c>
      <c r="N1965" s="22" t="s">
        <v>9574</v>
      </c>
      <c r="O1965" s="24">
        <f t="shared" si="123"/>
        <v>2014</v>
      </c>
      <c r="P1965" t="b">
        <v>1</v>
      </c>
      <c r="Q1965">
        <v>205</v>
      </c>
      <c r="R1965" t="b">
        <v>1</v>
      </c>
      <c r="S1965" t="s">
        <v>8295</v>
      </c>
      <c r="T1965" s="7">
        <f>F1965/Q1965</f>
        <v>117.6</v>
      </c>
      <c r="U1965" t="s">
        <v>8317</v>
      </c>
      <c r="V1965" t="s">
        <v>8347</v>
      </c>
    </row>
    <row r="1966" spans="1:22" ht="43.2">
      <c r="A1966" s="5">
        <f t="shared" si="120"/>
        <v>2.5957748878923765</v>
      </c>
      <c r="B1966">
        <v>1964</v>
      </c>
      <c r="C1966" s="3" t="s">
        <v>1965</v>
      </c>
      <c r="D1966" s="3" t="s">
        <v>6074</v>
      </c>
      <c r="E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 s="22">
        <f t="shared" si="121"/>
        <v>41898.221458333333</v>
      </c>
      <c r="L1966">
        <v>1458714772</v>
      </c>
      <c r="M1966" s="22">
        <f t="shared" si="122"/>
        <v>41863.221458333333</v>
      </c>
      <c r="N1966" s="22" t="s">
        <v>8740</v>
      </c>
      <c r="O1966" s="24">
        <f t="shared" si="123"/>
        <v>2014</v>
      </c>
      <c r="P1966" t="b">
        <v>1</v>
      </c>
      <c r="Q1966">
        <v>1281</v>
      </c>
      <c r="R1966" t="b">
        <v>1</v>
      </c>
      <c r="S1966" t="s">
        <v>8295</v>
      </c>
      <c r="T1966" s="7">
        <f>F1966/Q1966</f>
        <v>180.75185011709601</v>
      </c>
      <c r="U1966" t="s">
        <v>8317</v>
      </c>
      <c r="V1966" t="s">
        <v>8347</v>
      </c>
    </row>
    <row r="1967" spans="1:22" ht="43.2">
      <c r="A1967" s="5">
        <f t="shared" si="120"/>
        <v>2.6227999999999998</v>
      </c>
      <c r="B1967">
        <v>1965</v>
      </c>
      <c r="C1967" s="3" t="s">
        <v>1966</v>
      </c>
      <c r="D1967" s="3" t="s">
        <v>6075</v>
      </c>
      <c r="E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 s="22">
        <f t="shared" si="121"/>
        <v>42482.064490740733</v>
      </c>
      <c r="L1967">
        <v>1324433310</v>
      </c>
      <c r="M1967" s="22">
        <f t="shared" si="122"/>
        <v>42452.064490740733</v>
      </c>
      <c r="N1967" s="22" t="s">
        <v>9047</v>
      </c>
      <c r="O1967" s="24">
        <f t="shared" si="123"/>
        <v>2016</v>
      </c>
      <c r="P1967" t="b">
        <v>1</v>
      </c>
      <c r="Q1967">
        <v>103</v>
      </c>
      <c r="R1967" t="b">
        <v>1</v>
      </c>
      <c r="S1967" t="s">
        <v>8295</v>
      </c>
      <c r="T1967" s="7">
        <f>F1967/Q1967</f>
        <v>127.32038834951456</v>
      </c>
      <c r="U1967" t="s">
        <v>8317</v>
      </c>
      <c r="V1967" t="s">
        <v>8347</v>
      </c>
    </row>
    <row r="1968" spans="1:22" ht="43.2">
      <c r="A1968" s="5">
        <f t="shared" si="120"/>
        <v>2.0674309000000002</v>
      </c>
      <c r="B1968">
        <v>1966</v>
      </c>
      <c r="C1968" s="3" t="s">
        <v>1967</v>
      </c>
      <c r="D1968" s="3" t="s">
        <v>6076</v>
      </c>
      <c r="E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 s="22">
        <f t="shared" si="121"/>
        <v>40919.833333333328</v>
      </c>
      <c r="L1968">
        <v>1405429098</v>
      </c>
      <c r="M1968" s="22">
        <f t="shared" si="122"/>
        <v>40897.880902777775</v>
      </c>
      <c r="N1968" s="22" t="s">
        <v>9575</v>
      </c>
      <c r="O1968" s="24">
        <f t="shared" si="123"/>
        <v>2011</v>
      </c>
      <c r="P1968" t="b">
        <v>1</v>
      </c>
      <c r="Q1968">
        <v>1513</v>
      </c>
      <c r="R1968" t="b">
        <v>1</v>
      </c>
      <c r="S1968" t="s">
        <v>8295</v>
      </c>
      <c r="T1968" s="7">
        <f>F1968/Q1968</f>
        <v>136.6444745538665</v>
      </c>
      <c r="U1968" t="s">
        <v>8317</v>
      </c>
      <c r="V1968" t="s">
        <v>8347</v>
      </c>
    </row>
    <row r="1969" spans="1:22" ht="43.2">
      <c r="A1969" s="5">
        <f t="shared" si="120"/>
        <v>3.7012999999999998</v>
      </c>
      <c r="B1969">
        <v>1967</v>
      </c>
      <c r="C1969" s="3" t="s">
        <v>1968</v>
      </c>
      <c r="D1969" s="3" t="s">
        <v>6077</v>
      </c>
      <c r="E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 s="22">
        <f t="shared" si="121"/>
        <v>41865.332152777773</v>
      </c>
      <c r="L1969">
        <v>1396367729</v>
      </c>
      <c r="M1969" s="22">
        <f t="shared" si="122"/>
        <v>41835.332152777773</v>
      </c>
      <c r="N1969" s="22" t="s">
        <v>8431</v>
      </c>
      <c r="O1969" s="24">
        <f t="shared" si="123"/>
        <v>2014</v>
      </c>
      <c r="P1969" t="b">
        <v>1</v>
      </c>
      <c r="Q1969">
        <v>405</v>
      </c>
      <c r="R1969" t="b">
        <v>1</v>
      </c>
      <c r="S1969" t="s">
        <v>8295</v>
      </c>
      <c r="T1969" s="7">
        <f>F1969/Q1969</f>
        <v>182.78024691358024</v>
      </c>
      <c r="U1969" t="s">
        <v>8317</v>
      </c>
      <c r="V1969" t="s">
        <v>8347</v>
      </c>
    </row>
    <row r="1970" spans="1:22" ht="28.8">
      <c r="A1970" s="5">
        <f t="shared" si="120"/>
        <v>2.8496600000000001</v>
      </c>
      <c r="B1970">
        <v>1968</v>
      </c>
      <c r="C1970" s="3" t="s">
        <v>1969</v>
      </c>
      <c r="D1970" s="3" t="s">
        <v>6078</v>
      </c>
      <c r="E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 s="22">
        <f t="shared" si="121"/>
        <v>41760.455196759256</v>
      </c>
      <c r="L1970">
        <v>1478095515</v>
      </c>
      <c r="M1970" s="22">
        <f t="shared" si="122"/>
        <v>41730.455196759256</v>
      </c>
      <c r="N1970" s="22" t="s">
        <v>9039</v>
      </c>
      <c r="O1970" s="24">
        <f t="shared" si="123"/>
        <v>2014</v>
      </c>
      <c r="P1970" t="b">
        <v>1</v>
      </c>
      <c r="Q1970">
        <v>510</v>
      </c>
      <c r="R1970" t="b">
        <v>1</v>
      </c>
      <c r="S1970" t="s">
        <v>8295</v>
      </c>
      <c r="T1970" s="7">
        <f>F1970/Q1970</f>
        <v>279.37843137254902</v>
      </c>
      <c r="U1970" t="s">
        <v>8317</v>
      </c>
      <c r="V1970" t="s">
        <v>8347</v>
      </c>
    </row>
    <row r="1971" spans="1:22" ht="43.2">
      <c r="A1971" s="5">
        <f t="shared" si="120"/>
        <v>5.7907999999999999</v>
      </c>
      <c r="B1971">
        <v>1969</v>
      </c>
      <c r="C1971" s="3" t="s">
        <v>1970</v>
      </c>
      <c r="D1971" s="3" t="s">
        <v>6079</v>
      </c>
      <c r="E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 s="22">
        <f t="shared" si="121"/>
        <v>42707.420312499999</v>
      </c>
      <c r="L1971">
        <v>1467831668</v>
      </c>
      <c r="M1971" s="22">
        <f t="shared" si="122"/>
        <v>42676.378645833327</v>
      </c>
      <c r="N1971" s="22" t="s">
        <v>8850</v>
      </c>
      <c r="O1971" s="24">
        <f t="shared" si="123"/>
        <v>2016</v>
      </c>
      <c r="P1971" t="b">
        <v>1</v>
      </c>
      <c r="Q1971">
        <v>1887</v>
      </c>
      <c r="R1971" t="b">
        <v>1</v>
      </c>
      <c r="S1971" t="s">
        <v>8295</v>
      </c>
      <c r="T1971" s="7">
        <f>F1971/Q1971</f>
        <v>61.375728669846318</v>
      </c>
      <c r="U1971" t="s">
        <v>8317</v>
      </c>
      <c r="V1971" t="s">
        <v>8347</v>
      </c>
    </row>
    <row r="1972" spans="1:22" ht="43.2">
      <c r="A1972" s="5">
        <f t="shared" si="120"/>
        <v>11.318</v>
      </c>
      <c r="B1972">
        <v>1970</v>
      </c>
      <c r="C1972" s="3" t="s">
        <v>1971</v>
      </c>
      <c r="D1972" s="3" t="s">
        <v>6080</v>
      </c>
      <c r="E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 s="22">
        <f t="shared" si="121"/>
        <v>42587.584120370368</v>
      </c>
      <c r="L1972">
        <v>1361248701</v>
      </c>
      <c r="M1972" s="22">
        <f t="shared" si="122"/>
        <v>42557.584120370368</v>
      </c>
      <c r="N1972" s="22" t="s">
        <v>9576</v>
      </c>
      <c r="O1972" s="24">
        <f t="shared" si="123"/>
        <v>2016</v>
      </c>
      <c r="P1972" t="b">
        <v>1</v>
      </c>
      <c r="Q1972">
        <v>701</v>
      </c>
      <c r="R1972" t="b">
        <v>1</v>
      </c>
      <c r="S1972" t="s">
        <v>8295</v>
      </c>
      <c r="T1972" s="7">
        <f>F1972/Q1972</f>
        <v>80.727532097004286</v>
      </c>
      <c r="U1972" t="s">
        <v>8317</v>
      </c>
      <c r="V1972" t="s">
        <v>8347</v>
      </c>
    </row>
    <row r="1973" spans="1:22" ht="43.2">
      <c r="A1973" s="5">
        <f t="shared" si="120"/>
        <v>2.6302771750000002</v>
      </c>
      <c r="B1973">
        <v>1971</v>
      </c>
      <c r="C1973" s="3" t="s">
        <v>1972</v>
      </c>
      <c r="D1973" s="3" t="s">
        <v>6081</v>
      </c>
      <c r="E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 s="22">
        <f t="shared" si="121"/>
        <v>41383.943298611106</v>
      </c>
      <c r="L1973">
        <v>1381752061</v>
      </c>
      <c r="M1973" s="22">
        <f t="shared" si="122"/>
        <v>41323.984965277778</v>
      </c>
      <c r="N1973" s="22" t="s">
        <v>9577</v>
      </c>
      <c r="O1973" s="24">
        <f t="shared" si="123"/>
        <v>2013</v>
      </c>
      <c r="P1973" t="b">
        <v>1</v>
      </c>
      <c r="Q1973">
        <v>3863</v>
      </c>
      <c r="R1973" t="b">
        <v>1</v>
      </c>
      <c r="S1973" t="s">
        <v>8295</v>
      </c>
      <c r="T1973" s="7">
        <f>F1973/Q1973</f>
        <v>272.35590732591254</v>
      </c>
      <c r="U1973" t="s">
        <v>8317</v>
      </c>
      <c r="V1973" t="s">
        <v>8347</v>
      </c>
    </row>
    <row r="1974" spans="1:22" ht="43.2">
      <c r="A1974" s="5">
        <f t="shared" si="120"/>
        <v>6.7447999999999997</v>
      </c>
      <c r="B1974">
        <v>1972</v>
      </c>
      <c r="C1974" s="3" t="s">
        <v>1973</v>
      </c>
      <c r="D1974" s="3" t="s">
        <v>6082</v>
      </c>
      <c r="E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 s="22">
        <f t="shared" si="121"/>
        <v>41592.958333333328</v>
      </c>
      <c r="L1974">
        <v>1350605844</v>
      </c>
      <c r="M1974" s="22">
        <f t="shared" si="122"/>
        <v>41561.29237268518</v>
      </c>
      <c r="N1974" s="22" t="s">
        <v>9288</v>
      </c>
      <c r="O1974" s="24">
        <f t="shared" si="123"/>
        <v>2013</v>
      </c>
      <c r="P1974" t="b">
        <v>1</v>
      </c>
      <c r="Q1974">
        <v>238</v>
      </c>
      <c r="R1974" t="b">
        <v>1</v>
      </c>
      <c r="S1974" t="s">
        <v>8295</v>
      </c>
      <c r="T1974" s="7">
        <f>F1974/Q1974</f>
        <v>70.848739495798313</v>
      </c>
      <c r="U1974" t="s">
        <v>8317</v>
      </c>
      <c r="V1974" t="s">
        <v>8347</v>
      </c>
    </row>
    <row r="1975" spans="1:22" ht="43.2">
      <c r="A1975" s="5">
        <f t="shared" si="120"/>
        <v>2.5683081313131315</v>
      </c>
      <c r="B1975">
        <v>1973</v>
      </c>
      <c r="C1975" s="3" t="s">
        <v>1974</v>
      </c>
      <c r="D1975" s="3" t="s">
        <v>6083</v>
      </c>
      <c r="E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 s="22">
        <f t="shared" si="121"/>
        <v>41230.845416666663</v>
      </c>
      <c r="L1975">
        <v>1467134464</v>
      </c>
      <c r="M1975" s="22">
        <f t="shared" si="122"/>
        <v>41200.803749999999</v>
      </c>
      <c r="N1975" s="22" t="s">
        <v>9578</v>
      </c>
      <c r="O1975" s="24">
        <f t="shared" si="123"/>
        <v>2012</v>
      </c>
      <c r="P1975" t="b">
        <v>1</v>
      </c>
      <c r="Q1975">
        <v>2051</v>
      </c>
      <c r="R1975" t="b">
        <v>1</v>
      </c>
      <c r="S1975" t="s">
        <v>8295</v>
      </c>
      <c r="T1975" s="7">
        <f>F1975/Q1975</f>
        <v>247.94003412969283</v>
      </c>
      <c r="U1975" t="s">
        <v>8317</v>
      </c>
      <c r="V1975" t="s">
        <v>8347</v>
      </c>
    </row>
    <row r="1976" spans="1:22" ht="43.2">
      <c r="A1976" s="5">
        <f t="shared" si="120"/>
        <v>3.7549600000000001</v>
      </c>
      <c r="B1976">
        <v>1974</v>
      </c>
      <c r="C1976" s="3" t="s">
        <v>1975</v>
      </c>
      <c r="D1976" s="3" t="s">
        <v>6084</v>
      </c>
      <c r="E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 s="22">
        <f t="shared" si="121"/>
        <v>42588.083333333336</v>
      </c>
      <c r="L1976">
        <v>1371715269</v>
      </c>
      <c r="M1976" s="22">
        <f t="shared" si="122"/>
        <v>42549.514629629623</v>
      </c>
      <c r="N1976" s="22" t="s">
        <v>9412</v>
      </c>
      <c r="O1976" s="24">
        <f t="shared" si="123"/>
        <v>2016</v>
      </c>
      <c r="P1976" t="b">
        <v>1</v>
      </c>
      <c r="Q1976">
        <v>402</v>
      </c>
      <c r="R1976" t="b">
        <v>1</v>
      </c>
      <c r="S1976" t="s">
        <v>8295</v>
      </c>
      <c r="T1976" s="7">
        <f>F1976/Q1976</f>
        <v>186.81393034825871</v>
      </c>
      <c r="U1976" t="s">
        <v>8317</v>
      </c>
      <c r="V1976" t="s">
        <v>8347</v>
      </c>
    </row>
    <row r="1977" spans="1:22" ht="28.8">
      <c r="A1977" s="5">
        <f t="shared" si="120"/>
        <v>2.0870837499999997</v>
      </c>
      <c r="B1977">
        <v>1975</v>
      </c>
      <c r="C1977" s="3" t="s">
        <v>1976</v>
      </c>
      <c r="D1977" s="3" t="s">
        <v>6085</v>
      </c>
      <c r="E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 s="22">
        <f t="shared" si="121"/>
        <v>41505.125798611109</v>
      </c>
      <c r="L1977">
        <v>1360346851</v>
      </c>
      <c r="M1977" s="22">
        <f t="shared" si="122"/>
        <v>41445.125798611109</v>
      </c>
      <c r="N1977" s="22" t="s">
        <v>9182</v>
      </c>
      <c r="O1977" s="24">
        <f t="shared" si="123"/>
        <v>2013</v>
      </c>
      <c r="P1977" t="b">
        <v>1</v>
      </c>
      <c r="Q1977">
        <v>253</v>
      </c>
      <c r="R1977" t="b">
        <v>1</v>
      </c>
      <c r="S1977" t="s">
        <v>8295</v>
      </c>
      <c r="T1977" s="7">
        <f>F1977/Q1977</f>
        <v>131.98948616600788</v>
      </c>
      <c r="U1977" t="s">
        <v>8317</v>
      </c>
      <c r="V1977" t="s">
        <v>8347</v>
      </c>
    </row>
    <row r="1978" spans="1:22" ht="28.8">
      <c r="A1978" s="5">
        <f t="shared" si="120"/>
        <v>3.4660000000000002</v>
      </c>
      <c r="B1978">
        <v>1976</v>
      </c>
      <c r="C1978" s="3" t="s">
        <v>1977</v>
      </c>
      <c r="D1978" s="3" t="s">
        <v>6086</v>
      </c>
      <c r="E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 s="22">
        <f t="shared" si="121"/>
        <v>41343.54688657407</v>
      </c>
      <c r="L1978">
        <v>1371159325</v>
      </c>
      <c r="M1978" s="22">
        <f t="shared" si="122"/>
        <v>41313.54688657407</v>
      </c>
      <c r="N1978" s="22" t="s">
        <v>8629</v>
      </c>
      <c r="O1978" s="24">
        <f t="shared" si="123"/>
        <v>2013</v>
      </c>
      <c r="P1978" t="b">
        <v>1</v>
      </c>
      <c r="Q1978">
        <v>473</v>
      </c>
      <c r="R1978" t="b">
        <v>1</v>
      </c>
      <c r="S1978" t="s">
        <v>8295</v>
      </c>
      <c r="T1978" s="7">
        <f>F1978/Q1978</f>
        <v>29.310782241014799</v>
      </c>
      <c r="U1978" t="s">
        <v>8317</v>
      </c>
      <c r="V1978" t="s">
        <v>8347</v>
      </c>
    </row>
    <row r="1979" spans="1:22" ht="43.2">
      <c r="A1979" s="5">
        <f t="shared" si="120"/>
        <v>4.0232999999999999</v>
      </c>
      <c r="B1979">
        <v>1977</v>
      </c>
      <c r="C1979" s="3" t="s">
        <v>1978</v>
      </c>
      <c r="D1979" s="3" t="s">
        <v>6087</v>
      </c>
      <c r="E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 s="22">
        <f t="shared" si="121"/>
        <v>41468.691261574073</v>
      </c>
      <c r="L1979">
        <v>1446527540</v>
      </c>
      <c r="M1979" s="22">
        <f t="shared" si="122"/>
        <v>41438.691261574073</v>
      </c>
      <c r="N1979" s="22" t="s">
        <v>9579</v>
      </c>
      <c r="O1979" s="24">
        <f t="shared" si="123"/>
        <v>2013</v>
      </c>
      <c r="P1979" t="b">
        <v>1</v>
      </c>
      <c r="Q1979">
        <v>821</v>
      </c>
      <c r="R1979" t="b">
        <v>1</v>
      </c>
      <c r="S1979" t="s">
        <v>8295</v>
      </c>
      <c r="T1979" s="7">
        <f>F1979/Q1979</f>
        <v>245.02436053593178</v>
      </c>
      <c r="U1979" t="s">
        <v>8317</v>
      </c>
      <c r="V1979" t="s">
        <v>8347</v>
      </c>
    </row>
    <row r="1980" spans="1:22" ht="43.2">
      <c r="A1980" s="5">
        <f t="shared" si="120"/>
        <v>10.2684514</v>
      </c>
      <c r="B1980">
        <v>1978</v>
      </c>
      <c r="C1980" s="3" t="s">
        <v>1979</v>
      </c>
      <c r="D1980" s="3" t="s">
        <v>6088</v>
      </c>
      <c r="E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 s="22">
        <f t="shared" si="121"/>
        <v>42357.124305555553</v>
      </c>
      <c r="L1980">
        <v>1336627492</v>
      </c>
      <c r="M1980" s="22">
        <f t="shared" si="122"/>
        <v>42311.008564814816</v>
      </c>
      <c r="N1980" s="22" t="s">
        <v>9365</v>
      </c>
      <c r="O1980" s="24">
        <f t="shared" si="123"/>
        <v>2015</v>
      </c>
      <c r="P1980" t="b">
        <v>1</v>
      </c>
      <c r="Q1980">
        <v>388</v>
      </c>
      <c r="R1980" t="b">
        <v>1</v>
      </c>
      <c r="S1980" t="s">
        <v>8295</v>
      </c>
      <c r="T1980" s="7">
        <f>F1980/Q1980</f>
        <v>1323.2540463917526</v>
      </c>
      <c r="U1980" t="s">
        <v>8317</v>
      </c>
      <c r="V1980" t="s">
        <v>8347</v>
      </c>
    </row>
    <row r="1981" spans="1:22" ht="43.2">
      <c r="A1981" s="5">
        <f t="shared" si="120"/>
        <v>1.14901155</v>
      </c>
      <c r="B1981">
        <v>1979</v>
      </c>
      <c r="C1981" s="3" t="s">
        <v>1980</v>
      </c>
      <c r="D1981" s="3" t="s">
        <v>6089</v>
      </c>
      <c r="E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 s="22">
        <f t="shared" si="121"/>
        <v>41072.083333333328</v>
      </c>
      <c r="L1981">
        <v>1444734146</v>
      </c>
      <c r="M1981" s="22">
        <f t="shared" si="122"/>
        <v>41039.017268518517</v>
      </c>
      <c r="N1981" s="22" t="s">
        <v>9457</v>
      </c>
      <c r="O1981" s="24">
        <f t="shared" si="123"/>
        <v>2012</v>
      </c>
      <c r="P1981" t="b">
        <v>1</v>
      </c>
      <c r="Q1981">
        <v>813</v>
      </c>
      <c r="R1981" t="b">
        <v>1</v>
      </c>
      <c r="S1981" t="s">
        <v>8295</v>
      </c>
      <c r="T1981" s="7">
        <f>F1981/Q1981</f>
        <v>282.65966789667897</v>
      </c>
      <c r="U1981" t="s">
        <v>8317</v>
      </c>
      <c r="V1981" t="s">
        <v>8347</v>
      </c>
    </row>
    <row r="1982" spans="1:22" ht="28.8">
      <c r="A1982" s="5">
        <f t="shared" si="120"/>
        <v>3.5482402000000004</v>
      </c>
      <c r="B1982">
        <v>1980</v>
      </c>
      <c r="C1982" s="3" t="s">
        <v>1981</v>
      </c>
      <c r="D1982" s="3" t="s">
        <v>6090</v>
      </c>
      <c r="E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 s="22">
        <f t="shared" si="121"/>
        <v>42326.999305555553</v>
      </c>
      <c r="L1982">
        <v>1456232462</v>
      </c>
      <c r="M1982" s="22">
        <f t="shared" si="122"/>
        <v>42290.25168981481</v>
      </c>
      <c r="N1982" s="22" t="s">
        <v>9580</v>
      </c>
      <c r="O1982" s="24">
        <f t="shared" si="123"/>
        <v>2015</v>
      </c>
      <c r="P1982" t="b">
        <v>1</v>
      </c>
      <c r="Q1982">
        <v>1945</v>
      </c>
      <c r="R1982" t="b">
        <v>1</v>
      </c>
      <c r="S1982" t="s">
        <v>8295</v>
      </c>
      <c r="T1982" s="7">
        <f>F1982/Q1982</f>
        <v>91.214401028277635</v>
      </c>
      <c r="U1982" t="s">
        <v>8317</v>
      </c>
      <c r="V1982" t="s">
        <v>8347</v>
      </c>
    </row>
    <row r="1983" spans="1:22" ht="43.2">
      <c r="A1983" s="5">
        <f t="shared" si="120"/>
        <v>5.0799999999999998E-2</v>
      </c>
      <c r="B1983">
        <v>1981</v>
      </c>
      <c r="C1983" s="3" t="s">
        <v>1982</v>
      </c>
      <c r="D1983" s="3" t="s">
        <v>6091</v>
      </c>
      <c r="E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 s="22">
        <f t="shared" si="121"/>
        <v>42463.292384259257</v>
      </c>
      <c r="L1983">
        <v>1402334665</v>
      </c>
      <c r="M1983" s="22">
        <f t="shared" si="122"/>
        <v>42423.334050925921</v>
      </c>
      <c r="N1983" s="22" t="s">
        <v>8755</v>
      </c>
      <c r="O1983" s="24">
        <f t="shared" si="123"/>
        <v>2016</v>
      </c>
      <c r="P1983" t="b">
        <v>0</v>
      </c>
      <c r="Q1983">
        <v>12</v>
      </c>
      <c r="R1983" t="b">
        <v>0</v>
      </c>
      <c r="S1983" t="s">
        <v>8296</v>
      </c>
      <c r="T1983" s="7">
        <f>F1983/Q1983</f>
        <v>31.75</v>
      </c>
      <c r="U1983" t="s">
        <v>8336</v>
      </c>
      <c r="V1983" t="s">
        <v>8348</v>
      </c>
    </row>
    <row r="1984" spans="1:22" ht="43.2">
      <c r="A1984" s="5">
        <f t="shared" si="120"/>
        <v>0</v>
      </c>
      <c r="B1984">
        <v>1982</v>
      </c>
      <c r="C1984" s="3" t="s">
        <v>1983</v>
      </c>
      <c r="D1984" s="3" t="s">
        <v>6092</v>
      </c>
      <c r="E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 s="22">
        <f t="shared" si="121"/>
        <v>41829.516956018517</v>
      </c>
      <c r="L1984">
        <v>1478268287</v>
      </c>
      <c r="M1984" s="22">
        <f t="shared" si="122"/>
        <v>41799.516956018517</v>
      </c>
      <c r="N1984" s="22" t="s">
        <v>8799</v>
      </c>
      <c r="O1984" s="24">
        <f t="shared" si="123"/>
        <v>2014</v>
      </c>
      <c r="P1984" t="b">
        <v>0</v>
      </c>
      <c r="Q1984">
        <v>0</v>
      </c>
      <c r="R1984" t="b">
        <v>0</v>
      </c>
      <c r="S1984" t="s">
        <v>8296</v>
      </c>
      <c r="T1984" s="7" t="e">
        <f>F1984/Q1984</f>
        <v>#DIV/0!</v>
      </c>
      <c r="U1984" t="s">
        <v>8336</v>
      </c>
      <c r="V1984" t="s">
        <v>8348</v>
      </c>
    </row>
    <row r="1985" spans="1:22" ht="43.2">
      <c r="A1985" s="5">
        <f t="shared" si="120"/>
        <v>4.2999999999999997E-2</v>
      </c>
      <c r="B1985">
        <v>1983</v>
      </c>
      <c r="C1985" s="3" t="s">
        <v>1984</v>
      </c>
      <c r="D1985" s="3" t="s">
        <v>6093</v>
      </c>
      <c r="E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 s="22">
        <f t="shared" si="121"/>
        <v>42708.419988425921</v>
      </c>
      <c r="L1985">
        <v>1470874618</v>
      </c>
      <c r="M1985" s="22">
        <f t="shared" si="122"/>
        <v>42678.378321759257</v>
      </c>
      <c r="N1985" s="22" t="s">
        <v>8950</v>
      </c>
      <c r="O1985" s="24">
        <f t="shared" si="123"/>
        <v>2016</v>
      </c>
      <c r="P1985" t="b">
        <v>0</v>
      </c>
      <c r="Q1985">
        <v>16</v>
      </c>
      <c r="R1985" t="b">
        <v>0</v>
      </c>
      <c r="S1985" t="s">
        <v>8296</v>
      </c>
      <c r="T1985" s="7">
        <f>F1985/Q1985</f>
        <v>88.6875</v>
      </c>
      <c r="U1985" t="s">
        <v>8336</v>
      </c>
      <c r="V1985" t="s">
        <v>8348</v>
      </c>
    </row>
    <row r="1986" spans="1:22" ht="57.6">
      <c r="A1986" s="5">
        <f t="shared" si="120"/>
        <v>0.21146666666666666</v>
      </c>
      <c r="B1986">
        <v>1984</v>
      </c>
      <c r="C1986" s="3" t="s">
        <v>1985</v>
      </c>
      <c r="D1986" s="3" t="s">
        <v>6094</v>
      </c>
      <c r="E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 s="22">
        <f t="shared" si="121"/>
        <v>42615.083333333336</v>
      </c>
      <c r="L1986">
        <v>1412189881</v>
      </c>
      <c r="M1986" s="22">
        <f t="shared" si="122"/>
        <v>42592.803449074076</v>
      </c>
      <c r="N1986" s="22" t="s">
        <v>9117</v>
      </c>
      <c r="O1986" s="24">
        <f t="shared" si="123"/>
        <v>2016</v>
      </c>
      <c r="P1986" t="b">
        <v>0</v>
      </c>
      <c r="Q1986">
        <v>7</v>
      </c>
      <c r="R1986" t="b">
        <v>0</v>
      </c>
      <c r="S1986" t="s">
        <v>8296</v>
      </c>
      <c r="T1986" s="7">
        <f>F1986/Q1986</f>
        <v>453.14285714285717</v>
      </c>
      <c r="U1986" t="s">
        <v>8336</v>
      </c>
      <c r="V1986" t="s">
        <v>8348</v>
      </c>
    </row>
    <row r="1987" spans="1:22" ht="43.2">
      <c r="A1987" s="5">
        <f t="shared" ref="A1987:A2050" si="124">F1987/E1987</f>
        <v>3.1875000000000001E-2</v>
      </c>
      <c r="B1987">
        <v>1985</v>
      </c>
      <c r="C1987" s="3" t="s">
        <v>1986</v>
      </c>
      <c r="D1987" s="3" t="s">
        <v>6095</v>
      </c>
      <c r="E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 s="22">
        <f t="shared" ref="K1987:K2050" si="125">(J1986/86400)+25569+(-5/24)</f>
        <v>41973.623622685183</v>
      </c>
      <c r="L1987">
        <v>1467650771</v>
      </c>
      <c r="M1987" s="22">
        <f t="shared" ref="M1987:M2050" si="126">(L1986/86400)+25569+(-5/24)</f>
        <v>41913.581956018512</v>
      </c>
      <c r="N1987" s="22" t="s">
        <v>8839</v>
      </c>
      <c r="O1987" s="24">
        <f t="shared" si="123"/>
        <v>2014</v>
      </c>
      <c r="P1987" t="b">
        <v>0</v>
      </c>
      <c r="Q1987">
        <v>4</v>
      </c>
      <c r="R1987" t="b">
        <v>0</v>
      </c>
      <c r="S1987" t="s">
        <v>8296</v>
      </c>
      <c r="T1987" s="7">
        <f>F1987/Q1987</f>
        <v>12.75</v>
      </c>
      <c r="U1987" t="s">
        <v>8336</v>
      </c>
      <c r="V1987" t="s">
        <v>8348</v>
      </c>
    </row>
    <row r="1988" spans="1:22" ht="43.2">
      <c r="A1988" s="5">
        <f t="shared" si="124"/>
        <v>5.0000000000000001E-4</v>
      </c>
      <c r="B1988">
        <v>1986</v>
      </c>
      <c r="C1988" s="3" t="s">
        <v>1987</v>
      </c>
      <c r="D1988" s="3" t="s">
        <v>6096</v>
      </c>
      <c r="E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 s="22">
        <f t="shared" si="125"/>
        <v>42584.749999999993</v>
      </c>
      <c r="L1988">
        <v>1455359083</v>
      </c>
      <c r="M1988" s="22">
        <f t="shared" si="126"/>
        <v>42555.490405092591</v>
      </c>
      <c r="N1988" s="22" t="s">
        <v>9581</v>
      </c>
      <c r="O1988" s="24">
        <f t="shared" ref="O1988:O2051" si="127">YEAR(N1988)</f>
        <v>2016</v>
      </c>
      <c r="P1988" t="b">
        <v>0</v>
      </c>
      <c r="Q1988">
        <v>1</v>
      </c>
      <c r="R1988" t="b">
        <v>0</v>
      </c>
      <c r="S1988" t="s">
        <v>8296</v>
      </c>
      <c r="T1988" s="7">
        <f>F1988/Q1988</f>
        <v>1</v>
      </c>
      <c r="U1988" t="s">
        <v>8336</v>
      </c>
      <c r="V1988" t="s">
        <v>8348</v>
      </c>
    </row>
    <row r="1989" spans="1:22" ht="28.8">
      <c r="A1989" s="5">
        <f t="shared" si="124"/>
        <v>0.42472727272727273</v>
      </c>
      <c r="B1989">
        <v>1987</v>
      </c>
      <c r="C1989" s="3" t="s">
        <v>1988</v>
      </c>
      <c r="D1989" s="3" t="s">
        <v>6097</v>
      </c>
      <c r="E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 s="22">
        <f t="shared" si="125"/>
        <v>42443.183831018519</v>
      </c>
      <c r="L1989">
        <v>1422631276</v>
      </c>
      <c r="M1989" s="22">
        <f t="shared" si="126"/>
        <v>42413.225497685184</v>
      </c>
      <c r="N1989" s="22" t="s">
        <v>9194</v>
      </c>
      <c r="O1989" s="24">
        <f t="shared" si="127"/>
        <v>2016</v>
      </c>
      <c r="P1989" t="b">
        <v>0</v>
      </c>
      <c r="Q1989">
        <v>28</v>
      </c>
      <c r="R1989" t="b">
        <v>0</v>
      </c>
      <c r="S1989" t="s">
        <v>8296</v>
      </c>
      <c r="T1989" s="7">
        <f>F1989/Q1989</f>
        <v>83.428571428571431</v>
      </c>
      <c r="U1989" t="s">
        <v>8336</v>
      </c>
      <c r="V1989" t="s">
        <v>8348</v>
      </c>
    </row>
    <row r="1990" spans="1:22">
      <c r="A1990" s="5">
        <f t="shared" si="124"/>
        <v>4.1666666666666666E-3</v>
      </c>
      <c r="B1990">
        <v>1988</v>
      </c>
      <c r="C1990" s="3" t="s">
        <v>1989</v>
      </c>
      <c r="D1990" s="3" t="s">
        <v>6098</v>
      </c>
      <c r="E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 s="22">
        <f t="shared" si="125"/>
        <v>42064.431435185186</v>
      </c>
      <c r="L1990">
        <v>1437502742</v>
      </c>
      <c r="M1990" s="22">
        <f t="shared" si="126"/>
        <v>42034.431435185186</v>
      </c>
      <c r="N1990" s="22" t="s">
        <v>9238</v>
      </c>
      <c r="O1990" s="24">
        <f t="shared" si="127"/>
        <v>2015</v>
      </c>
      <c r="P1990" t="b">
        <v>0</v>
      </c>
      <c r="Q1990">
        <v>1</v>
      </c>
      <c r="R1990" t="b">
        <v>0</v>
      </c>
      <c r="S1990" t="s">
        <v>8296</v>
      </c>
      <c r="T1990" s="7">
        <f>F1990/Q1990</f>
        <v>25</v>
      </c>
      <c r="U1990" t="s">
        <v>8336</v>
      </c>
      <c r="V1990" t="s">
        <v>8348</v>
      </c>
    </row>
    <row r="1991" spans="1:22" ht="43.2">
      <c r="A1991" s="5">
        <f t="shared" si="124"/>
        <v>0.01</v>
      </c>
      <c r="B1991">
        <v>1989</v>
      </c>
      <c r="C1991" s="3" t="s">
        <v>1990</v>
      </c>
      <c r="D1991" s="3" t="s">
        <v>6099</v>
      </c>
      <c r="E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 s="22">
        <f t="shared" si="125"/>
        <v>42236.554884259262</v>
      </c>
      <c r="L1991">
        <v>1478881208</v>
      </c>
      <c r="M1991" s="22">
        <f t="shared" si="126"/>
        <v>42206.554884259262</v>
      </c>
      <c r="N1991" s="22" t="s">
        <v>9582</v>
      </c>
      <c r="O1991" s="24">
        <f t="shared" si="127"/>
        <v>2015</v>
      </c>
      <c r="P1991" t="b">
        <v>0</v>
      </c>
      <c r="Q1991">
        <v>1</v>
      </c>
      <c r="R1991" t="b">
        <v>0</v>
      </c>
      <c r="S1991" t="s">
        <v>8296</v>
      </c>
      <c r="T1991" s="7">
        <f>F1991/Q1991</f>
        <v>50</v>
      </c>
      <c r="U1991" t="s">
        <v>8336</v>
      </c>
      <c r="V1991" t="s">
        <v>8348</v>
      </c>
    </row>
    <row r="1992" spans="1:22" ht="43.2">
      <c r="A1992" s="5">
        <f t="shared" si="124"/>
        <v>0.16966666666666666</v>
      </c>
      <c r="B1992">
        <v>1990</v>
      </c>
      <c r="C1992" s="3" t="s">
        <v>1991</v>
      </c>
      <c r="D1992" s="3" t="s">
        <v>6100</v>
      </c>
      <c r="E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 s="22">
        <f t="shared" si="125"/>
        <v>42715.472314814811</v>
      </c>
      <c r="L1992">
        <v>1454042532</v>
      </c>
      <c r="M1992" s="22">
        <f t="shared" si="126"/>
        <v>42685.472314814811</v>
      </c>
      <c r="N1992" s="22" t="s">
        <v>9583</v>
      </c>
      <c r="O1992" s="24">
        <f t="shared" si="127"/>
        <v>2016</v>
      </c>
      <c r="P1992" t="b">
        <v>0</v>
      </c>
      <c r="Q1992">
        <v>5</v>
      </c>
      <c r="R1992" t="b">
        <v>0</v>
      </c>
      <c r="S1992" t="s">
        <v>8296</v>
      </c>
      <c r="T1992" s="7">
        <f>F1992/Q1992</f>
        <v>101.8</v>
      </c>
      <c r="U1992" t="s">
        <v>8336</v>
      </c>
      <c r="V1992" t="s">
        <v>8348</v>
      </c>
    </row>
    <row r="1993" spans="1:22" ht="28.8">
      <c r="A1993" s="5">
        <f t="shared" si="124"/>
        <v>7.0000000000000007E-2</v>
      </c>
      <c r="B1993">
        <v>1991</v>
      </c>
      <c r="C1993" s="3" t="s">
        <v>1992</v>
      </c>
      <c r="D1993" s="3" t="s">
        <v>6101</v>
      </c>
      <c r="E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 s="22">
        <f t="shared" si="125"/>
        <v>42412.987638888888</v>
      </c>
      <c r="L1993">
        <v>1434144386</v>
      </c>
      <c r="M1993" s="22">
        <f t="shared" si="126"/>
        <v>42397.987638888888</v>
      </c>
      <c r="N1993" s="22" t="s">
        <v>8512</v>
      </c>
      <c r="O1993" s="24">
        <f t="shared" si="127"/>
        <v>2016</v>
      </c>
      <c r="P1993" t="b">
        <v>0</v>
      </c>
      <c r="Q1993">
        <v>3</v>
      </c>
      <c r="R1993" t="b">
        <v>0</v>
      </c>
      <c r="S1993" t="s">
        <v>8296</v>
      </c>
      <c r="T1993" s="7">
        <f>F1993/Q1993</f>
        <v>46.666666666666664</v>
      </c>
      <c r="U1993" t="s">
        <v>8336</v>
      </c>
      <c r="V1993" t="s">
        <v>8348</v>
      </c>
    </row>
    <row r="1994" spans="1:22" ht="28.8">
      <c r="A1994" s="5">
        <f t="shared" si="124"/>
        <v>1.3333333333333333E-3</v>
      </c>
      <c r="B1994">
        <v>1992</v>
      </c>
      <c r="C1994" s="3" t="s">
        <v>1993</v>
      </c>
      <c r="D1994" s="3" t="s">
        <v>6102</v>
      </c>
      <c r="E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 s="22">
        <f t="shared" si="125"/>
        <v>42188.685023148144</v>
      </c>
      <c r="L1994">
        <v>1421637991</v>
      </c>
      <c r="M1994" s="22">
        <f t="shared" si="126"/>
        <v>42167.685023148144</v>
      </c>
      <c r="N1994" s="22" t="s">
        <v>9584</v>
      </c>
      <c r="O1994" s="24">
        <f t="shared" si="127"/>
        <v>2015</v>
      </c>
      <c r="P1994" t="b">
        <v>0</v>
      </c>
      <c r="Q1994">
        <v>2</v>
      </c>
      <c r="R1994" t="b">
        <v>0</v>
      </c>
      <c r="S1994" t="s">
        <v>8296</v>
      </c>
      <c r="T1994" s="7">
        <f>F1994/Q1994</f>
        <v>1</v>
      </c>
      <c r="U1994" t="s">
        <v>8336</v>
      </c>
      <c r="V1994" t="s">
        <v>8348</v>
      </c>
    </row>
    <row r="1995" spans="1:22" ht="43.2">
      <c r="A1995" s="5">
        <f t="shared" si="124"/>
        <v>0</v>
      </c>
      <c r="B1995">
        <v>1993</v>
      </c>
      <c r="C1995" s="3" t="s">
        <v>1994</v>
      </c>
      <c r="D1995" s="3" t="s">
        <v>6103</v>
      </c>
      <c r="E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 s="22">
        <f t="shared" si="125"/>
        <v>42052.935081018521</v>
      </c>
      <c r="L1995">
        <v>1448114837</v>
      </c>
      <c r="M1995" s="22">
        <f t="shared" si="126"/>
        <v>42022.935081018521</v>
      </c>
      <c r="N1995" s="22" t="s">
        <v>9585</v>
      </c>
      <c r="O1995" s="24">
        <f t="shared" si="127"/>
        <v>2015</v>
      </c>
      <c r="P1995" t="b">
        <v>0</v>
      </c>
      <c r="Q1995">
        <v>0</v>
      </c>
      <c r="R1995" t="b">
        <v>0</v>
      </c>
      <c r="S1995" t="s">
        <v>8296</v>
      </c>
      <c r="T1995" s="7" t="e">
        <f>F1995/Q1995</f>
        <v>#DIV/0!</v>
      </c>
      <c r="U1995" t="s">
        <v>8336</v>
      </c>
      <c r="V1995" t="s">
        <v>8348</v>
      </c>
    </row>
    <row r="1996" spans="1:22" ht="57.6">
      <c r="A1996" s="5">
        <f t="shared" si="124"/>
        <v>0</v>
      </c>
      <c r="B1996">
        <v>1994</v>
      </c>
      <c r="C1996" s="3" t="s">
        <v>1995</v>
      </c>
      <c r="D1996" s="3" t="s">
        <v>6104</v>
      </c>
      <c r="E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 s="22">
        <f t="shared" si="125"/>
        <v>42359.380057870367</v>
      </c>
      <c r="L1996">
        <v>1475885342</v>
      </c>
      <c r="M1996" s="22">
        <f t="shared" si="126"/>
        <v>42329.380057870367</v>
      </c>
      <c r="N1996" s="22" t="s">
        <v>9586</v>
      </c>
      <c r="O1996" s="24">
        <f t="shared" si="127"/>
        <v>2015</v>
      </c>
      <c r="P1996" t="b">
        <v>0</v>
      </c>
      <c r="Q1996">
        <v>0</v>
      </c>
      <c r="R1996" t="b">
        <v>0</v>
      </c>
      <c r="S1996" t="s">
        <v>8296</v>
      </c>
      <c r="T1996" s="7" t="e">
        <f>F1996/Q1996</f>
        <v>#DIV/0!</v>
      </c>
      <c r="U1996" t="s">
        <v>8336</v>
      </c>
      <c r="V1996" t="s">
        <v>8348</v>
      </c>
    </row>
    <row r="1997" spans="1:22" ht="43.2">
      <c r="A1997" s="5">
        <f t="shared" si="124"/>
        <v>7.8E-2</v>
      </c>
      <c r="B1997">
        <v>1995</v>
      </c>
      <c r="C1997" s="3" t="s">
        <v>1996</v>
      </c>
      <c r="D1997" s="3" t="s">
        <v>6105</v>
      </c>
      <c r="E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 s="22">
        <f t="shared" si="125"/>
        <v>42710.839606481481</v>
      </c>
      <c r="L1997">
        <v>1435354736</v>
      </c>
      <c r="M1997" s="22">
        <f t="shared" si="126"/>
        <v>42650.797939814809</v>
      </c>
      <c r="N1997" s="22" t="s">
        <v>9587</v>
      </c>
      <c r="O1997" s="24">
        <f t="shared" si="127"/>
        <v>2016</v>
      </c>
      <c r="P1997" t="b">
        <v>0</v>
      </c>
      <c r="Q1997">
        <v>3</v>
      </c>
      <c r="R1997" t="b">
        <v>0</v>
      </c>
      <c r="S1997" t="s">
        <v>8296</v>
      </c>
      <c r="T1997" s="7">
        <f>F1997/Q1997</f>
        <v>26</v>
      </c>
      <c r="U1997" t="s">
        <v>8336</v>
      </c>
      <c r="V1997" t="s">
        <v>8348</v>
      </c>
    </row>
    <row r="1998" spans="1:22" ht="57.6">
      <c r="A1998" s="5">
        <f t="shared" si="124"/>
        <v>0</v>
      </c>
      <c r="B1998">
        <v>1996</v>
      </c>
      <c r="C1998" s="3" t="s">
        <v>1997</v>
      </c>
      <c r="D1998" s="3" t="s">
        <v>6106</v>
      </c>
      <c r="E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 s="22">
        <f t="shared" si="125"/>
        <v>42201.693703703706</v>
      </c>
      <c r="L1998">
        <v>1402429211</v>
      </c>
      <c r="M1998" s="22">
        <f t="shared" si="126"/>
        <v>42181.693703703706</v>
      </c>
      <c r="N1998" s="22" t="s">
        <v>9111</v>
      </c>
      <c r="O1998" s="24">
        <f t="shared" si="127"/>
        <v>2015</v>
      </c>
      <c r="P1998" t="b">
        <v>0</v>
      </c>
      <c r="Q1998">
        <v>0</v>
      </c>
      <c r="R1998" t="b">
        <v>0</v>
      </c>
      <c r="S1998" t="s">
        <v>8296</v>
      </c>
      <c r="T1998" s="7" t="e">
        <f>F1998/Q1998</f>
        <v>#DIV/0!</v>
      </c>
      <c r="U1998" t="s">
        <v>8336</v>
      </c>
      <c r="V1998" t="s">
        <v>8348</v>
      </c>
    </row>
    <row r="1999" spans="1:22" ht="43.2">
      <c r="A1999" s="5">
        <f t="shared" si="124"/>
        <v>0</v>
      </c>
      <c r="B1999">
        <v>1997</v>
      </c>
      <c r="C1999" s="3" t="s">
        <v>1998</v>
      </c>
      <c r="D1999" s="3" t="s">
        <v>6107</v>
      </c>
      <c r="E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 s="22">
        <f t="shared" si="125"/>
        <v>41830.611238425925</v>
      </c>
      <c r="L1999">
        <v>1406499612</v>
      </c>
      <c r="M1999" s="22">
        <f t="shared" si="126"/>
        <v>41800.611238425925</v>
      </c>
      <c r="N1999" s="22" t="s">
        <v>8776</v>
      </c>
      <c r="O1999" s="24">
        <f t="shared" si="127"/>
        <v>2014</v>
      </c>
      <c r="P1999" t="b">
        <v>0</v>
      </c>
      <c r="Q1999">
        <v>0</v>
      </c>
      <c r="R1999" t="b">
        <v>0</v>
      </c>
      <c r="S1999" t="s">
        <v>8296</v>
      </c>
      <c r="T1999" s="7" t="e">
        <f>F1999/Q1999</f>
        <v>#DIV/0!</v>
      </c>
      <c r="U1999" t="s">
        <v>8336</v>
      </c>
      <c r="V1999" t="s">
        <v>8348</v>
      </c>
    </row>
    <row r="2000" spans="1:22" ht="43.2">
      <c r="A2000" s="5">
        <f t="shared" si="124"/>
        <v>0.26200000000000001</v>
      </c>
      <c r="B2000">
        <v>1998</v>
      </c>
      <c r="C2000" s="3" t="s">
        <v>1999</v>
      </c>
      <c r="D2000" s="3" t="s">
        <v>6108</v>
      </c>
      <c r="E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 s="22">
        <f t="shared" si="125"/>
        <v>41877.722361111111</v>
      </c>
      <c r="L2000">
        <v>1402973438</v>
      </c>
      <c r="M2000" s="22">
        <f t="shared" si="126"/>
        <v>41847.722361111111</v>
      </c>
      <c r="N2000" s="22" t="s">
        <v>9588</v>
      </c>
      <c r="O2000" s="24">
        <f t="shared" si="127"/>
        <v>2014</v>
      </c>
      <c r="P2000" t="b">
        <v>0</v>
      </c>
      <c r="Q2000">
        <v>3</v>
      </c>
      <c r="R2000" t="b">
        <v>0</v>
      </c>
      <c r="S2000" t="s">
        <v>8296</v>
      </c>
      <c r="T2000" s="7">
        <f>F2000/Q2000</f>
        <v>218.33333333333334</v>
      </c>
      <c r="U2000" t="s">
        <v>8336</v>
      </c>
      <c r="V2000" t="s">
        <v>8348</v>
      </c>
    </row>
    <row r="2001" spans="1:22" ht="43.2">
      <c r="A2001" s="5">
        <f t="shared" si="124"/>
        <v>7.6129032258064515E-3</v>
      </c>
      <c r="B2001">
        <v>1999</v>
      </c>
      <c r="C2001" s="3" t="s">
        <v>2000</v>
      </c>
      <c r="D2001" s="3" t="s">
        <v>6109</v>
      </c>
      <c r="E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 s="22">
        <f t="shared" si="125"/>
        <v>41851.910162037035</v>
      </c>
      <c r="L2001">
        <v>1413286508</v>
      </c>
      <c r="M2001" s="22">
        <f t="shared" si="126"/>
        <v>41806.910162037035</v>
      </c>
      <c r="N2001" s="22" t="s">
        <v>9392</v>
      </c>
      <c r="O2001" s="24">
        <f t="shared" si="127"/>
        <v>2014</v>
      </c>
      <c r="P2001" t="b">
        <v>0</v>
      </c>
      <c r="Q2001">
        <v>7</v>
      </c>
      <c r="R2001" t="b">
        <v>0</v>
      </c>
      <c r="S2001" t="s">
        <v>8296</v>
      </c>
      <c r="T2001" s="7">
        <f>F2001/Q2001</f>
        <v>33.714285714285715</v>
      </c>
      <c r="U2001" t="s">
        <v>8336</v>
      </c>
      <c r="V2001" t="s">
        <v>8348</v>
      </c>
    </row>
    <row r="2002" spans="1:22" ht="43.2">
      <c r="A2002" s="5">
        <f t="shared" si="124"/>
        <v>0.125</v>
      </c>
      <c r="B2002">
        <v>2000</v>
      </c>
      <c r="C2002" s="3" t="s">
        <v>2001</v>
      </c>
      <c r="D2002" s="3" t="s">
        <v>6110</v>
      </c>
      <c r="E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 s="22">
        <f t="shared" si="125"/>
        <v>41956.316064814811</v>
      </c>
      <c r="L2002">
        <v>1449528613</v>
      </c>
      <c r="M2002" s="22">
        <f t="shared" si="126"/>
        <v>41926.274398148147</v>
      </c>
      <c r="N2002" s="22" t="s">
        <v>8678</v>
      </c>
      <c r="O2002" s="24">
        <f t="shared" si="127"/>
        <v>2014</v>
      </c>
      <c r="P2002" t="b">
        <v>0</v>
      </c>
      <c r="Q2002">
        <v>25</v>
      </c>
      <c r="R2002" t="b">
        <v>0</v>
      </c>
      <c r="S2002" t="s">
        <v>8296</v>
      </c>
      <c r="T2002" s="7">
        <f>F2002/Q2002</f>
        <v>25</v>
      </c>
      <c r="U2002" t="s">
        <v>8336</v>
      </c>
      <c r="V2002" t="s">
        <v>8348</v>
      </c>
    </row>
    <row r="2003" spans="1:22" ht="43.2">
      <c r="A2003" s="5">
        <f t="shared" si="124"/>
        <v>3.8212909090909091</v>
      </c>
      <c r="B2003">
        <v>2001</v>
      </c>
      <c r="C2003" s="3" t="s">
        <v>2002</v>
      </c>
      <c r="D2003" s="3" t="s">
        <v>6111</v>
      </c>
      <c r="E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 s="22">
        <f t="shared" si="125"/>
        <v>42375.743206018517</v>
      </c>
      <c r="L2003">
        <v>1431406916</v>
      </c>
      <c r="M2003" s="22">
        <f t="shared" si="126"/>
        <v>42345.743206018517</v>
      </c>
      <c r="N2003" s="22" t="s">
        <v>8849</v>
      </c>
      <c r="O2003" s="24">
        <f t="shared" si="127"/>
        <v>2015</v>
      </c>
      <c r="P2003" t="b">
        <v>1</v>
      </c>
      <c r="Q2003">
        <v>1637</v>
      </c>
      <c r="R2003" t="b">
        <v>1</v>
      </c>
      <c r="S2003" t="s">
        <v>8295</v>
      </c>
      <c r="T2003" s="7">
        <f>F2003/Q2003</f>
        <v>128.38790470372632</v>
      </c>
      <c r="U2003" t="s">
        <v>8317</v>
      </c>
      <c r="V2003" t="s">
        <v>8347</v>
      </c>
    </row>
    <row r="2004" spans="1:22" ht="43.2">
      <c r="A2004" s="5">
        <f t="shared" si="124"/>
        <v>2.1679422000000002</v>
      </c>
      <c r="B2004">
        <v>2002</v>
      </c>
      <c r="C2004" s="3" t="s">
        <v>2003</v>
      </c>
      <c r="D2004" s="3" t="s">
        <v>6112</v>
      </c>
      <c r="E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 s="22">
        <f t="shared" si="125"/>
        <v>42167.624999999993</v>
      </c>
      <c r="L2004">
        <v>1482599143</v>
      </c>
      <c r="M2004" s="22">
        <f t="shared" si="126"/>
        <v>42136.001342592594</v>
      </c>
      <c r="N2004" s="22" t="s">
        <v>9589</v>
      </c>
      <c r="O2004" s="24">
        <f t="shared" si="127"/>
        <v>2015</v>
      </c>
      <c r="P2004" t="b">
        <v>1</v>
      </c>
      <c r="Q2004">
        <v>1375</v>
      </c>
      <c r="R2004" t="b">
        <v>1</v>
      </c>
      <c r="S2004" t="s">
        <v>8295</v>
      </c>
      <c r="T2004" s="7">
        <f>F2004/Q2004</f>
        <v>78.834261818181815</v>
      </c>
      <c r="U2004" t="s">
        <v>8317</v>
      </c>
      <c r="V2004" t="s">
        <v>8347</v>
      </c>
    </row>
    <row r="2005" spans="1:22" ht="57.6">
      <c r="A2005" s="5">
        <f t="shared" si="124"/>
        <v>3.12</v>
      </c>
      <c r="B2005">
        <v>2003</v>
      </c>
      <c r="C2005" s="3" t="s">
        <v>2004</v>
      </c>
      <c r="D2005" s="3" t="s">
        <v>6113</v>
      </c>
      <c r="E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 s="22">
        <f t="shared" si="125"/>
        <v>42758.503969907404</v>
      </c>
      <c r="L2005">
        <v>1276830052</v>
      </c>
      <c r="M2005" s="22">
        <f t="shared" si="126"/>
        <v>42728.503969907404</v>
      </c>
      <c r="N2005" s="22" t="s">
        <v>9239</v>
      </c>
      <c r="O2005" s="24">
        <f t="shared" si="127"/>
        <v>2016</v>
      </c>
      <c r="P2005" t="b">
        <v>1</v>
      </c>
      <c r="Q2005">
        <v>17</v>
      </c>
      <c r="R2005" t="b">
        <v>1</v>
      </c>
      <c r="S2005" t="s">
        <v>8295</v>
      </c>
      <c r="T2005" s="7">
        <f>F2005/Q2005</f>
        <v>91.764705882352942</v>
      </c>
      <c r="U2005" t="s">
        <v>8317</v>
      </c>
      <c r="V2005" t="s">
        <v>8347</v>
      </c>
    </row>
    <row r="2006" spans="1:22" ht="43.2">
      <c r="A2006" s="5">
        <f t="shared" si="124"/>
        <v>2.3442048</v>
      </c>
      <c r="B2006">
        <v>2004</v>
      </c>
      <c r="C2006" s="3" t="s">
        <v>2005</v>
      </c>
      <c r="D2006" s="3" t="s">
        <v>6114</v>
      </c>
      <c r="E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 s="22">
        <f t="shared" si="125"/>
        <v>40361.75</v>
      </c>
      <c r="L2006">
        <v>1402410663</v>
      </c>
      <c r="M2006" s="22">
        <f t="shared" si="126"/>
        <v>40346.917268518519</v>
      </c>
      <c r="N2006" s="22" t="s">
        <v>9590</v>
      </c>
      <c r="O2006" s="24">
        <f t="shared" si="127"/>
        <v>2010</v>
      </c>
      <c r="P2006" t="b">
        <v>1</v>
      </c>
      <c r="Q2006">
        <v>354</v>
      </c>
      <c r="R2006" t="b">
        <v>1</v>
      </c>
      <c r="S2006" t="s">
        <v>8295</v>
      </c>
      <c r="T2006" s="7">
        <f>F2006/Q2006</f>
        <v>331.10237288135596</v>
      </c>
      <c r="U2006" t="s">
        <v>8317</v>
      </c>
      <c r="V2006" t="s">
        <v>8347</v>
      </c>
    </row>
    <row r="2007" spans="1:22" ht="43.2">
      <c r="A2007" s="5">
        <f t="shared" si="124"/>
        <v>1.236801</v>
      </c>
      <c r="B2007">
        <v>2005</v>
      </c>
      <c r="C2007" s="3" t="s">
        <v>2006</v>
      </c>
      <c r="D2007" s="3" t="s">
        <v>6115</v>
      </c>
      <c r="E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 s="22">
        <f t="shared" si="125"/>
        <v>41830.396562499998</v>
      </c>
      <c r="L2007">
        <v>1379532618</v>
      </c>
      <c r="M2007" s="22">
        <f t="shared" si="126"/>
        <v>41800.396562499998</v>
      </c>
      <c r="N2007" s="22" t="s">
        <v>8776</v>
      </c>
      <c r="O2007" s="24">
        <f t="shared" si="127"/>
        <v>2014</v>
      </c>
      <c r="P2007" t="b">
        <v>1</v>
      </c>
      <c r="Q2007">
        <v>191</v>
      </c>
      <c r="R2007" t="b">
        <v>1</v>
      </c>
      <c r="S2007" t="s">
        <v>8295</v>
      </c>
      <c r="T2007" s="7">
        <f>F2007/Q2007</f>
        <v>194.26193717277485</v>
      </c>
      <c r="U2007" t="s">
        <v>8317</v>
      </c>
      <c r="V2007" t="s">
        <v>8347</v>
      </c>
    </row>
    <row r="2008" spans="1:22" ht="57.6">
      <c r="A2008" s="5">
        <f t="shared" si="124"/>
        <v>2.4784000000000002</v>
      </c>
      <c r="B2008">
        <v>2006</v>
      </c>
      <c r="C2008" s="3" t="s">
        <v>2007</v>
      </c>
      <c r="D2008" s="3" t="s">
        <v>6116</v>
      </c>
      <c r="E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 s="22">
        <f t="shared" si="125"/>
        <v>41562.957638888889</v>
      </c>
      <c r="L2008">
        <v>1414584045</v>
      </c>
      <c r="M2008" s="22">
        <f t="shared" si="126"/>
        <v>41535.604374999995</v>
      </c>
      <c r="N2008" s="22" t="s">
        <v>9554</v>
      </c>
      <c r="O2008" s="24">
        <f t="shared" si="127"/>
        <v>2013</v>
      </c>
      <c r="P2008" t="b">
        <v>1</v>
      </c>
      <c r="Q2008">
        <v>303</v>
      </c>
      <c r="R2008" t="b">
        <v>1</v>
      </c>
      <c r="S2008" t="s">
        <v>8295</v>
      </c>
      <c r="T2008" s="7">
        <f>F2008/Q2008</f>
        <v>408.97689768976898</v>
      </c>
      <c r="U2008" t="s">
        <v>8317</v>
      </c>
      <c r="V2008" t="s">
        <v>8347</v>
      </c>
    </row>
    <row r="2009" spans="1:22" ht="57.6">
      <c r="A2009" s="5">
        <f t="shared" si="124"/>
        <v>1.157092</v>
      </c>
      <c r="B2009">
        <v>2007</v>
      </c>
      <c r="C2009" s="3" t="s">
        <v>2008</v>
      </c>
      <c r="D2009" s="3" t="s">
        <v>6117</v>
      </c>
      <c r="E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 s="22">
        <f t="shared" si="125"/>
        <v>41976.333854166667</v>
      </c>
      <c r="L2009">
        <v>1276891586</v>
      </c>
      <c r="M2009" s="22">
        <f t="shared" si="126"/>
        <v>41941.292187499996</v>
      </c>
      <c r="N2009" s="22" t="s">
        <v>9348</v>
      </c>
      <c r="O2009" s="24">
        <f t="shared" si="127"/>
        <v>2014</v>
      </c>
      <c r="P2009" t="b">
        <v>1</v>
      </c>
      <c r="Q2009">
        <v>137</v>
      </c>
      <c r="R2009" t="b">
        <v>1</v>
      </c>
      <c r="S2009" t="s">
        <v>8295</v>
      </c>
      <c r="T2009" s="7">
        <f>F2009/Q2009</f>
        <v>84.459270072992695</v>
      </c>
      <c r="U2009" t="s">
        <v>8317</v>
      </c>
      <c r="V2009" t="s">
        <v>8347</v>
      </c>
    </row>
    <row r="2010" spans="1:22" ht="43.2">
      <c r="A2010" s="5">
        <f t="shared" si="124"/>
        <v>1.1707484768810599</v>
      </c>
      <c r="B2010">
        <v>2008</v>
      </c>
      <c r="C2010" s="3" t="s">
        <v>2009</v>
      </c>
      <c r="D2010" s="3" t="s">
        <v>6118</v>
      </c>
      <c r="E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 s="22">
        <f t="shared" si="125"/>
        <v>40413.958333333328</v>
      </c>
      <c r="L2010">
        <v>1312641022</v>
      </c>
      <c r="M2010" s="22">
        <f t="shared" si="126"/>
        <v>40347.629467592589</v>
      </c>
      <c r="N2010" s="22" t="s">
        <v>9591</v>
      </c>
      <c r="O2010" s="24">
        <f t="shared" si="127"/>
        <v>2010</v>
      </c>
      <c r="P2010" t="b">
        <v>1</v>
      </c>
      <c r="Q2010">
        <v>41</v>
      </c>
      <c r="R2010" t="b">
        <v>1</v>
      </c>
      <c r="S2010" t="s">
        <v>8295</v>
      </c>
      <c r="T2010" s="7">
        <f>F2010/Q2010</f>
        <v>44.853658536585364</v>
      </c>
      <c r="U2010" t="s">
        <v>8317</v>
      </c>
      <c r="V2010" t="s">
        <v>8347</v>
      </c>
    </row>
    <row r="2011" spans="1:22" ht="43.2">
      <c r="A2011" s="5">
        <f t="shared" si="124"/>
        <v>3.05158</v>
      </c>
      <c r="B2011">
        <v>2009</v>
      </c>
      <c r="C2011" s="3" t="s">
        <v>2010</v>
      </c>
      <c r="D2011" s="3" t="s">
        <v>6119</v>
      </c>
      <c r="E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 s="22">
        <f t="shared" si="125"/>
        <v>40805.396087962959</v>
      </c>
      <c r="L2011">
        <v>1476776743</v>
      </c>
      <c r="M2011" s="22">
        <f t="shared" si="126"/>
        <v>40761.396087962959</v>
      </c>
      <c r="N2011" s="22" t="s">
        <v>9592</v>
      </c>
      <c r="O2011" s="24">
        <f t="shared" si="127"/>
        <v>2011</v>
      </c>
      <c r="P2011" t="b">
        <v>1</v>
      </c>
      <c r="Q2011">
        <v>398</v>
      </c>
      <c r="R2011" t="b">
        <v>1</v>
      </c>
      <c r="S2011" t="s">
        <v>8295</v>
      </c>
      <c r="T2011" s="7">
        <f>F2011/Q2011</f>
        <v>383.3643216080402</v>
      </c>
      <c r="U2011" t="s">
        <v>8317</v>
      </c>
      <c r="V2011" t="s">
        <v>8347</v>
      </c>
    </row>
    <row r="2012" spans="1:22" ht="28.8">
      <c r="A2012" s="5">
        <f t="shared" si="124"/>
        <v>3.2005299999999997</v>
      </c>
      <c r="B2012">
        <v>2010</v>
      </c>
      <c r="C2012" s="3" t="s">
        <v>2011</v>
      </c>
      <c r="D2012" s="3" t="s">
        <v>6120</v>
      </c>
      <c r="E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 s="22">
        <f t="shared" si="125"/>
        <v>42697.156747685185</v>
      </c>
      <c r="L2012">
        <v>1468972491</v>
      </c>
      <c r="M2012" s="22">
        <f t="shared" si="126"/>
        <v>42661.115081018514</v>
      </c>
      <c r="N2012" s="22" t="s">
        <v>9593</v>
      </c>
      <c r="O2012" s="24">
        <f t="shared" si="127"/>
        <v>2016</v>
      </c>
      <c r="P2012" t="b">
        <v>1</v>
      </c>
      <c r="Q2012">
        <v>1737</v>
      </c>
      <c r="R2012" t="b">
        <v>1</v>
      </c>
      <c r="S2012" t="s">
        <v>8295</v>
      </c>
      <c r="T2012" s="7">
        <f>F2012/Q2012</f>
        <v>55.276856649395505</v>
      </c>
      <c r="U2012" t="s">
        <v>8317</v>
      </c>
      <c r="V2012" t="s">
        <v>8347</v>
      </c>
    </row>
    <row r="2013" spans="1:22" ht="43.2">
      <c r="A2013" s="5">
        <f t="shared" si="124"/>
        <v>8.1956399999999991</v>
      </c>
      <c r="B2013">
        <v>2011</v>
      </c>
      <c r="C2013" s="3" t="s">
        <v>2012</v>
      </c>
      <c r="D2013" s="3" t="s">
        <v>6121</v>
      </c>
      <c r="E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 s="22">
        <f t="shared" si="125"/>
        <v>42600.788090277776</v>
      </c>
      <c r="L2013">
        <v>1449650173</v>
      </c>
      <c r="M2013" s="22">
        <f t="shared" si="126"/>
        <v>42570.788090277776</v>
      </c>
      <c r="N2013" s="22" t="s">
        <v>8541</v>
      </c>
      <c r="O2013" s="24">
        <f t="shared" si="127"/>
        <v>2016</v>
      </c>
      <c r="P2013" t="b">
        <v>1</v>
      </c>
      <c r="Q2013">
        <v>971</v>
      </c>
      <c r="R2013" t="b">
        <v>1</v>
      </c>
      <c r="S2013" t="s">
        <v>8295</v>
      </c>
      <c r="T2013" s="7">
        <f>F2013/Q2013</f>
        <v>422.02059732234807</v>
      </c>
      <c r="U2013" t="s">
        <v>8317</v>
      </c>
      <c r="V2013" t="s">
        <v>8347</v>
      </c>
    </row>
    <row r="2014" spans="1:22" ht="43.2">
      <c r="A2014" s="5">
        <f t="shared" si="124"/>
        <v>2.3490000000000002</v>
      </c>
      <c r="B2014">
        <v>2012</v>
      </c>
      <c r="C2014" s="3" t="s">
        <v>2013</v>
      </c>
      <c r="D2014" s="3" t="s">
        <v>6122</v>
      </c>
      <c r="E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 s="22">
        <f t="shared" si="125"/>
        <v>42380.749999999993</v>
      </c>
      <c r="L2014">
        <v>1420573441</v>
      </c>
      <c r="M2014" s="22">
        <f t="shared" si="126"/>
        <v>42347.150150462963</v>
      </c>
      <c r="N2014" s="22" t="s">
        <v>9594</v>
      </c>
      <c r="O2014" s="24">
        <f t="shared" si="127"/>
        <v>2015</v>
      </c>
      <c r="P2014" t="b">
        <v>1</v>
      </c>
      <c r="Q2014">
        <v>183</v>
      </c>
      <c r="R2014" t="b">
        <v>1</v>
      </c>
      <c r="S2014" t="s">
        <v>8295</v>
      </c>
      <c r="T2014" s="7">
        <f>F2014/Q2014</f>
        <v>64.180327868852459</v>
      </c>
      <c r="U2014" t="s">
        <v>8317</v>
      </c>
      <c r="V2014" t="s">
        <v>8347</v>
      </c>
    </row>
    <row r="2015" spans="1:22" ht="43.2">
      <c r="A2015" s="5">
        <f t="shared" si="124"/>
        <v>4.9491375</v>
      </c>
      <c r="B2015">
        <v>2013</v>
      </c>
      <c r="C2015" s="3" t="s">
        <v>2014</v>
      </c>
      <c r="D2015" s="3" t="s">
        <v>6123</v>
      </c>
      <c r="E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 s="22">
        <f t="shared" si="125"/>
        <v>42040.613900462959</v>
      </c>
      <c r="L2015">
        <v>1462835014</v>
      </c>
      <c r="M2015" s="22">
        <f t="shared" si="126"/>
        <v>42010.613900462959</v>
      </c>
      <c r="N2015" s="22" t="s">
        <v>9509</v>
      </c>
      <c r="O2015" s="24">
        <f t="shared" si="127"/>
        <v>2015</v>
      </c>
      <c r="P2015" t="b">
        <v>1</v>
      </c>
      <c r="Q2015">
        <v>4562</v>
      </c>
      <c r="R2015" t="b">
        <v>1</v>
      </c>
      <c r="S2015" t="s">
        <v>8295</v>
      </c>
      <c r="T2015" s="7">
        <f>F2015/Q2015</f>
        <v>173.57781674704077</v>
      </c>
      <c r="U2015" t="s">
        <v>8317</v>
      </c>
      <c r="V2015" t="s">
        <v>8347</v>
      </c>
    </row>
    <row r="2016" spans="1:22" ht="43.2">
      <c r="A2016" s="5">
        <f t="shared" si="124"/>
        <v>78.137822333333332</v>
      </c>
      <c r="B2016">
        <v>2014</v>
      </c>
      <c r="C2016" s="3" t="s">
        <v>2015</v>
      </c>
      <c r="D2016" s="3" t="s">
        <v>6124</v>
      </c>
      <c r="E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 s="22">
        <f t="shared" si="125"/>
        <v>42559.752476851849</v>
      </c>
      <c r="L2016">
        <v>1361250539</v>
      </c>
      <c r="M2016" s="22">
        <f t="shared" si="126"/>
        <v>42499.752476851849</v>
      </c>
      <c r="N2016" s="22" t="s">
        <v>9595</v>
      </c>
      <c r="O2016" s="24">
        <f t="shared" si="127"/>
        <v>2016</v>
      </c>
      <c r="P2016" t="b">
        <v>1</v>
      </c>
      <c r="Q2016">
        <v>26457</v>
      </c>
      <c r="R2016" t="b">
        <v>1</v>
      </c>
      <c r="S2016" t="s">
        <v>8295</v>
      </c>
      <c r="T2016" s="7">
        <f>F2016/Q2016</f>
        <v>88.601680840609291</v>
      </c>
      <c r="U2016" t="s">
        <v>8317</v>
      </c>
      <c r="V2016" t="s">
        <v>8347</v>
      </c>
    </row>
    <row r="2017" spans="1:22" ht="43.2">
      <c r="A2017" s="5">
        <f t="shared" si="124"/>
        <v>1.1300013888888889</v>
      </c>
      <c r="B2017">
        <v>2015</v>
      </c>
      <c r="C2017" s="3" t="s">
        <v>2016</v>
      </c>
      <c r="D2017" s="3" t="s">
        <v>6125</v>
      </c>
      <c r="E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 s="22">
        <f t="shared" si="125"/>
        <v>41357.964571759258</v>
      </c>
      <c r="L2017">
        <v>1313010163</v>
      </c>
      <c r="M2017" s="22">
        <f t="shared" si="126"/>
        <v>41324.006238425922</v>
      </c>
      <c r="N2017" s="22" t="s">
        <v>9596</v>
      </c>
      <c r="O2017" s="24">
        <f t="shared" si="127"/>
        <v>2013</v>
      </c>
      <c r="P2017" t="b">
        <v>1</v>
      </c>
      <c r="Q2017">
        <v>162</v>
      </c>
      <c r="R2017" t="b">
        <v>1</v>
      </c>
      <c r="S2017" t="s">
        <v>8295</v>
      </c>
      <c r="T2017" s="7">
        <f>F2017/Q2017</f>
        <v>50.222283950617282</v>
      </c>
      <c r="U2017" t="s">
        <v>8317</v>
      </c>
      <c r="V2017" t="s">
        <v>8347</v>
      </c>
    </row>
    <row r="2018" spans="1:22" ht="28.8">
      <c r="A2018" s="5">
        <f t="shared" si="124"/>
        <v>9.2154220000000002</v>
      </c>
      <c r="B2018">
        <v>2016</v>
      </c>
      <c r="C2018" s="3" t="s">
        <v>2017</v>
      </c>
      <c r="D2018" s="3" t="s">
        <v>6126</v>
      </c>
      <c r="E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 s="22">
        <f t="shared" si="125"/>
        <v>40795.668553240735</v>
      </c>
      <c r="L2018">
        <v>1360271299</v>
      </c>
      <c r="M2018" s="22">
        <f t="shared" si="126"/>
        <v>40765.668553240735</v>
      </c>
      <c r="N2018" s="22" t="s">
        <v>9374</v>
      </c>
      <c r="O2018" s="24">
        <f t="shared" si="127"/>
        <v>2011</v>
      </c>
      <c r="P2018" t="b">
        <v>1</v>
      </c>
      <c r="Q2018">
        <v>479</v>
      </c>
      <c r="R2018" t="b">
        <v>1</v>
      </c>
      <c r="S2018" t="s">
        <v>8295</v>
      </c>
      <c r="T2018" s="7">
        <f>F2018/Q2018</f>
        <v>192.38876826722338</v>
      </c>
      <c r="U2018" t="s">
        <v>8317</v>
      </c>
      <c r="V2018" t="s">
        <v>8347</v>
      </c>
    </row>
    <row r="2019" spans="1:22" ht="43.2">
      <c r="A2019" s="5">
        <f t="shared" si="124"/>
        <v>1.2510239999999999</v>
      </c>
      <c r="B2019">
        <v>2017</v>
      </c>
      <c r="C2019" s="3" t="s">
        <v>2018</v>
      </c>
      <c r="D2019" s="3" t="s">
        <v>6127</v>
      </c>
      <c r="E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 s="22">
        <f t="shared" si="125"/>
        <v>41342.672442129631</v>
      </c>
      <c r="L2019">
        <v>1329873755</v>
      </c>
      <c r="M2019" s="22">
        <f t="shared" si="126"/>
        <v>41312.672442129631</v>
      </c>
      <c r="N2019" s="22" t="s">
        <v>8642</v>
      </c>
      <c r="O2019" s="24">
        <f t="shared" si="127"/>
        <v>2013</v>
      </c>
      <c r="P2019" t="b">
        <v>1</v>
      </c>
      <c r="Q2019">
        <v>426</v>
      </c>
      <c r="R2019" t="b">
        <v>1</v>
      </c>
      <c r="S2019" t="s">
        <v>8295</v>
      </c>
      <c r="T2019" s="7">
        <f>F2019/Q2019</f>
        <v>73.416901408450698</v>
      </c>
      <c r="U2019" t="s">
        <v>8317</v>
      </c>
      <c r="V2019" t="s">
        <v>8347</v>
      </c>
    </row>
    <row r="2020" spans="1:22" ht="43.2">
      <c r="A2020" s="5">
        <f t="shared" si="124"/>
        <v>1.0224343076923077</v>
      </c>
      <c r="B2020">
        <v>2018</v>
      </c>
      <c r="C2020" s="3" t="s">
        <v>2019</v>
      </c>
      <c r="D2020" s="3" t="s">
        <v>6128</v>
      </c>
      <c r="E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 s="22">
        <f t="shared" si="125"/>
        <v>40991.958333333328</v>
      </c>
      <c r="L2020">
        <v>1436863609</v>
      </c>
      <c r="M2020" s="22">
        <f t="shared" si="126"/>
        <v>40960.849016203698</v>
      </c>
      <c r="N2020" s="22" t="s">
        <v>9556</v>
      </c>
      <c r="O2020" s="24">
        <f t="shared" si="127"/>
        <v>2012</v>
      </c>
      <c r="P2020" t="b">
        <v>1</v>
      </c>
      <c r="Q2020">
        <v>450</v>
      </c>
      <c r="R2020" t="b">
        <v>1</v>
      </c>
      <c r="S2020" t="s">
        <v>8295</v>
      </c>
      <c r="T2020" s="7">
        <f>F2020/Q2020</f>
        <v>147.68495555555555</v>
      </c>
      <c r="U2020" t="s">
        <v>8317</v>
      </c>
      <c r="V2020" t="s">
        <v>8347</v>
      </c>
    </row>
    <row r="2021" spans="1:22" ht="57.6">
      <c r="A2021" s="5">
        <f t="shared" si="124"/>
        <v>4.8490975000000001</v>
      </c>
      <c r="B2021">
        <v>2019</v>
      </c>
      <c r="C2021" s="3" t="s">
        <v>2020</v>
      </c>
      <c r="D2021" s="3" t="s">
        <v>6129</v>
      </c>
      <c r="E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 s="22">
        <f t="shared" si="125"/>
        <v>42229.157511574071</v>
      </c>
      <c r="L2021">
        <v>1471971621</v>
      </c>
      <c r="M2021" s="22">
        <f t="shared" si="126"/>
        <v>42199.157511574071</v>
      </c>
      <c r="N2021" s="22" t="s">
        <v>8912</v>
      </c>
      <c r="O2021" s="24">
        <f t="shared" si="127"/>
        <v>2015</v>
      </c>
      <c r="P2021" t="b">
        <v>1</v>
      </c>
      <c r="Q2021">
        <v>1780</v>
      </c>
      <c r="R2021" t="b">
        <v>1</v>
      </c>
      <c r="S2021" t="s">
        <v>8295</v>
      </c>
      <c r="T2021" s="7">
        <f>F2021/Q2021</f>
        <v>108.96848314606741</v>
      </c>
      <c r="U2021" t="s">
        <v>8317</v>
      </c>
      <c r="V2021" t="s">
        <v>8347</v>
      </c>
    </row>
    <row r="2022" spans="1:22" ht="43.2">
      <c r="A2022" s="5">
        <f t="shared" si="124"/>
        <v>1.9233333333333333</v>
      </c>
      <c r="B2022">
        <v>2020</v>
      </c>
      <c r="C2022" s="3" t="s">
        <v>2021</v>
      </c>
      <c r="D2022" s="3" t="s">
        <v>6130</v>
      </c>
      <c r="E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 s="22">
        <f t="shared" si="125"/>
        <v>42635.500243055554</v>
      </c>
      <c r="L2022">
        <v>1396923624</v>
      </c>
      <c r="M2022" s="22">
        <f t="shared" si="126"/>
        <v>42605.500243055554</v>
      </c>
      <c r="N2022" s="22" t="s">
        <v>8867</v>
      </c>
      <c r="O2022" s="24">
        <f t="shared" si="127"/>
        <v>2016</v>
      </c>
      <c r="P2022" t="b">
        <v>1</v>
      </c>
      <c r="Q2022">
        <v>122</v>
      </c>
      <c r="R2022" t="b">
        <v>1</v>
      </c>
      <c r="S2022" t="s">
        <v>8295</v>
      </c>
      <c r="T2022" s="7">
        <f>F2022/Q2022</f>
        <v>23.647540983606557</v>
      </c>
      <c r="U2022" t="s">
        <v>8317</v>
      </c>
      <c r="V2022" t="s">
        <v>8347</v>
      </c>
    </row>
    <row r="2023" spans="1:22" ht="43.2">
      <c r="A2023" s="5">
        <f t="shared" si="124"/>
        <v>2.8109999999999999</v>
      </c>
      <c r="B2023">
        <v>2021</v>
      </c>
      <c r="C2023" s="3" t="s">
        <v>2022</v>
      </c>
      <c r="D2023" s="3" t="s">
        <v>6131</v>
      </c>
      <c r="E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 s="22">
        <f t="shared" si="125"/>
        <v>41773.75277777778</v>
      </c>
      <c r="L2023">
        <v>1407634897</v>
      </c>
      <c r="M2023" s="22">
        <f t="shared" si="126"/>
        <v>41736.889166666668</v>
      </c>
      <c r="N2023" s="22" t="s">
        <v>9257</v>
      </c>
      <c r="O2023" s="24">
        <f t="shared" si="127"/>
        <v>2014</v>
      </c>
      <c r="P2023" t="b">
        <v>1</v>
      </c>
      <c r="Q2023">
        <v>95</v>
      </c>
      <c r="R2023" t="b">
        <v>1</v>
      </c>
      <c r="S2023" t="s">
        <v>8295</v>
      </c>
      <c r="T2023" s="7">
        <f>F2023/Q2023</f>
        <v>147.94736842105263</v>
      </c>
      <c r="U2023" t="s">
        <v>8317</v>
      </c>
      <c r="V2023" t="s">
        <v>8347</v>
      </c>
    </row>
    <row r="2024" spans="1:22" ht="43.2">
      <c r="A2024" s="5">
        <f t="shared" si="124"/>
        <v>1.2513700000000001</v>
      </c>
      <c r="B2024">
        <v>2022</v>
      </c>
      <c r="C2024" s="3" t="s">
        <v>2023</v>
      </c>
      <c r="D2024" s="3" t="s">
        <v>6132</v>
      </c>
      <c r="E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 s="22">
        <f t="shared" si="125"/>
        <v>41905.862233796295</v>
      </c>
      <c r="L2024">
        <v>1463060372</v>
      </c>
      <c r="M2024" s="22">
        <f t="shared" si="126"/>
        <v>41860.862233796295</v>
      </c>
      <c r="N2024" s="22" t="s">
        <v>9516</v>
      </c>
      <c r="O2024" s="24">
        <f t="shared" si="127"/>
        <v>2014</v>
      </c>
      <c r="P2024" t="b">
        <v>1</v>
      </c>
      <c r="Q2024">
        <v>325</v>
      </c>
      <c r="R2024" t="b">
        <v>1</v>
      </c>
      <c r="S2024" t="s">
        <v>8295</v>
      </c>
      <c r="T2024" s="7">
        <f>F2024/Q2024</f>
        <v>385.03692307692307</v>
      </c>
      <c r="U2024" t="s">
        <v>8317</v>
      </c>
      <c r="V2024" t="s">
        <v>8347</v>
      </c>
    </row>
    <row r="2025" spans="1:22" ht="57.6">
      <c r="A2025" s="5">
        <f t="shared" si="124"/>
        <v>1.61459</v>
      </c>
      <c r="B2025">
        <v>2023</v>
      </c>
      <c r="C2025" s="3" t="s">
        <v>2024</v>
      </c>
      <c r="D2025" s="3" t="s">
        <v>6133</v>
      </c>
      <c r="E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 s="22">
        <f t="shared" si="125"/>
        <v>42532.36078703704</v>
      </c>
      <c r="L2025">
        <v>1431425153</v>
      </c>
      <c r="M2025" s="22">
        <f t="shared" si="126"/>
        <v>42502.36078703704</v>
      </c>
      <c r="N2025" s="22" t="s">
        <v>9325</v>
      </c>
      <c r="O2025" s="24">
        <f t="shared" si="127"/>
        <v>2016</v>
      </c>
      <c r="P2025" t="b">
        <v>1</v>
      </c>
      <c r="Q2025">
        <v>353</v>
      </c>
      <c r="R2025" t="b">
        <v>1</v>
      </c>
      <c r="S2025" t="s">
        <v>8295</v>
      </c>
      <c r="T2025" s="7">
        <f>F2025/Q2025</f>
        <v>457.39093484419266</v>
      </c>
      <c r="U2025" t="s">
        <v>8317</v>
      </c>
      <c r="V2025" t="s">
        <v>8347</v>
      </c>
    </row>
    <row r="2026" spans="1:22" ht="43.2">
      <c r="A2026" s="5">
        <f t="shared" si="124"/>
        <v>5.8535000000000004</v>
      </c>
      <c r="B2026">
        <v>2024</v>
      </c>
      <c r="C2026" s="3" t="s">
        <v>2025</v>
      </c>
      <c r="D2026" s="3" t="s">
        <v>6134</v>
      </c>
      <c r="E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 s="22">
        <f t="shared" si="125"/>
        <v>42166.212418981479</v>
      </c>
      <c r="L2026">
        <v>1341875544</v>
      </c>
      <c r="M2026" s="22">
        <f t="shared" si="126"/>
        <v>42136.212418981479</v>
      </c>
      <c r="N2026" s="22" t="s">
        <v>9589</v>
      </c>
      <c r="O2026" s="24">
        <f t="shared" si="127"/>
        <v>2015</v>
      </c>
      <c r="P2026" t="b">
        <v>1</v>
      </c>
      <c r="Q2026">
        <v>105</v>
      </c>
      <c r="R2026" t="b">
        <v>1</v>
      </c>
      <c r="S2026" t="s">
        <v>8295</v>
      </c>
      <c r="T2026" s="7">
        <f>F2026/Q2026</f>
        <v>222.99047619047619</v>
      </c>
      <c r="U2026" t="s">
        <v>8317</v>
      </c>
      <c r="V2026" t="s">
        <v>8347</v>
      </c>
    </row>
    <row r="2027" spans="1:22" ht="43.2">
      <c r="A2027" s="5">
        <f t="shared" si="124"/>
        <v>2.0114999999999998</v>
      </c>
      <c r="B2027">
        <v>2025</v>
      </c>
      <c r="C2027" s="3" t="s">
        <v>2026</v>
      </c>
      <c r="D2027" s="3" t="s">
        <v>6135</v>
      </c>
      <c r="E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 s="22">
        <f t="shared" si="125"/>
        <v>41133.916666666664</v>
      </c>
      <c r="L2027">
        <v>1431404746</v>
      </c>
      <c r="M2027" s="22">
        <f t="shared" si="126"/>
        <v>41099.758611111109</v>
      </c>
      <c r="N2027" s="22" t="s">
        <v>8447</v>
      </c>
      <c r="O2027" s="24">
        <f t="shared" si="127"/>
        <v>2012</v>
      </c>
      <c r="P2027" t="b">
        <v>1</v>
      </c>
      <c r="Q2027">
        <v>729</v>
      </c>
      <c r="R2027" t="b">
        <v>1</v>
      </c>
      <c r="S2027" t="s">
        <v>8295</v>
      </c>
      <c r="T2027" s="7">
        <f>F2027/Q2027</f>
        <v>220.74074074074073</v>
      </c>
      <c r="U2027" t="s">
        <v>8317</v>
      </c>
      <c r="V2027" t="s">
        <v>8347</v>
      </c>
    </row>
    <row r="2028" spans="1:22" ht="28.8">
      <c r="A2028" s="5">
        <f t="shared" si="124"/>
        <v>1.3348307999999998</v>
      </c>
      <c r="B2028">
        <v>2026</v>
      </c>
      <c r="C2028" s="3" t="s">
        <v>2027</v>
      </c>
      <c r="D2028" s="3" t="s">
        <v>6136</v>
      </c>
      <c r="E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 s="22">
        <f t="shared" si="125"/>
        <v>42165.976226851846</v>
      </c>
      <c r="L2028">
        <v>1394127585</v>
      </c>
      <c r="M2028" s="22">
        <f t="shared" si="126"/>
        <v>42135.976226851846</v>
      </c>
      <c r="N2028" s="22" t="s">
        <v>8492</v>
      </c>
      <c r="O2028" s="24">
        <f t="shared" si="127"/>
        <v>2015</v>
      </c>
      <c r="P2028" t="b">
        <v>1</v>
      </c>
      <c r="Q2028">
        <v>454</v>
      </c>
      <c r="R2028" t="b">
        <v>1</v>
      </c>
      <c r="S2028" t="s">
        <v>8295</v>
      </c>
      <c r="T2028" s="7">
        <f>F2028/Q2028</f>
        <v>73.503898678414089</v>
      </c>
      <c r="U2028" t="s">
        <v>8317</v>
      </c>
      <c r="V2028" t="s">
        <v>8347</v>
      </c>
    </row>
    <row r="2029" spans="1:22" ht="43.2">
      <c r="A2029" s="5">
        <f t="shared" si="124"/>
        <v>1.2024900000000001</v>
      </c>
      <c r="B2029">
        <v>2027</v>
      </c>
      <c r="C2029" s="3" t="s">
        <v>2028</v>
      </c>
      <c r="D2029" s="3" t="s">
        <v>6137</v>
      </c>
      <c r="E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 s="22">
        <f t="shared" si="125"/>
        <v>41749.957638888889</v>
      </c>
      <c r="L2029">
        <v>1423855919</v>
      </c>
      <c r="M2029" s="22">
        <f t="shared" si="126"/>
        <v>41704.527604166666</v>
      </c>
      <c r="N2029" s="22" t="s">
        <v>9597</v>
      </c>
      <c r="O2029" s="24">
        <f t="shared" si="127"/>
        <v>2014</v>
      </c>
      <c r="P2029" t="b">
        <v>1</v>
      </c>
      <c r="Q2029">
        <v>539</v>
      </c>
      <c r="R2029" t="b">
        <v>1</v>
      </c>
      <c r="S2029" t="s">
        <v>8295</v>
      </c>
      <c r="T2029" s="7">
        <f>F2029/Q2029</f>
        <v>223.09647495361781</v>
      </c>
      <c r="U2029" t="s">
        <v>8317</v>
      </c>
      <c r="V2029" t="s">
        <v>8347</v>
      </c>
    </row>
    <row r="2030" spans="1:22" ht="28.8">
      <c r="A2030" s="5">
        <f t="shared" si="124"/>
        <v>1.2616666666666667</v>
      </c>
      <c r="B2030">
        <v>2028</v>
      </c>
      <c r="C2030" s="3" t="s">
        <v>2029</v>
      </c>
      <c r="D2030" s="3" t="s">
        <v>6138</v>
      </c>
      <c r="E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 s="22">
        <f t="shared" si="125"/>
        <v>42093.563877314817</v>
      </c>
      <c r="L2030">
        <v>1265493806</v>
      </c>
      <c r="M2030" s="22">
        <f t="shared" si="126"/>
        <v>42048.605543981474</v>
      </c>
      <c r="N2030" s="22" t="s">
        <v>9598</v>
      </c>
      <c r="O2030" s="24">
        <f t="shared" si="127"/>
        <v>2015</v>
      </c>
      <c r="P2030" t="b">
        <v>1</v>
      </c>
      <c r="Q2030">
        <v>79</v>
      </c>
      <c r="R2030" t="b">
        <v>1</v>
      </c>
      <c r="S2030" t="s">
        <v>8295</v>
      </c>
      <c r="T2030" s="7">
        <f>F2030/Q2030</f>
        <v>47.911392405063289</v>
      </c>
      <c r="U2030" t="s">
        <v>8317</v>
      </c>
      <c r="V2030" t="s">
        <v>8347</v>
      </c>
    </row>
    <row r="2031" spans="1:22" ht="43.2">
      <c r="A2031" s="5">
        <f t="shared" si="124"/>
        <v>3.6120000000000001</v>
      </c>
      <c r="B2031">
        <v>2029</v>
      </c>
      <c r="C2031" s="3" t="s">
        <v>2030</v>
      </c>
      <c r="D2031" s="3" t="s">
        <v>6139</v>
      </c>
      <c r="E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 s="22">
        <f t="shared" si="125"/>
        <v>40252.704861111109</v>
      </c>
      <c r="L2031">
        <v>1406507481</v>
      </c>
      <c r="M2031" s="22">
        <f t="shared" si="126"/>
        <v>40215.710717592592</v>
      </c>
      <c r="N2031" s="22" t="s">
        <v>9599</v>
      </c>
      <c r="O2031" s="24">
        <f t="shared" si="127"/>
        <v>2010</v>
      </c>
      <c r="P2031" t="b">
        <v>1</v>
      </c>
      <c r="Q2031">
        <v>94</v>
      </c>
      <c r="R2031" t="b">
        <v>1</v>
      </c>
      <c r="S2031" t="s">
        <v>8295</v>
      </c>
      <c r="T2031" s="7">
        <f>F2031/Q2031</f>
        <v>96.063829787234042</v>
      </c>
      <c r="U2031" t="s">
        <v>8317</v>
      </c>
      <c r="V2031" t="s">
        <v>8347</v>
      </c>
    </row>
    <row r="2032" spans="1:22" ht="43.2">
      <c r="A2032" s="5">
        <f t="shared" si="124"/>
        <v>2.26239013671875</v>
      </c>
      <c r="B2032">
        <v>2030</v>
      </c>
      <c r="C2032" s="3" t="s">
        <v>2031</v>
      </c>
      <c r="D2032" s="3" t="s">
        <v>6140</v>
      </c>
      <c r="E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 s="22">
        <f t="shared" si="125"/>
        <v>41877.813437500001</v>
      </c>
      <c r="L2032">
        <v>1351641296</v>
      </c>
      <c r="M2032" s="22">
        <f t="shared" si="126"/>
        <v>41847.813437500001</v>
      </c>
      <c r="N2032" s="22" t="s">
        <v>9588</v>
      </c>
      <c r="O2032" s="24">
        <f t="shared" si="127"/>
        <v>2014</v>
      </c>
      <c r="P2032" t="b">
        <v>1</v>
      </c>
      <c r="Q2032">
        <v>625</v>
      </c>
      <c r="R2032" t="b">
        <v>1</v>
      </c>
      <c r="S2032" t="s">
        <v>8295</v>
      </c>
      <c r="T2032" s="7">
        <f>F2032/Q2032</f>
        <v>118.6144</v>
      </c>
      <c r="U2032" t="s">
        <v>8317</v>
      </c>
      <c r="V2032" t="s">
        <v>8347</v>
      </c>
    </row>
    <row r="2033" spans="1:22" ht="43.2">
      <c r="A2033" s="5">
        <f t="shared" si="124"/>
        <v>1.2035</v>
      </c>
      <c r="B2033">
        <v>2031</v>
      </c>
      <c r="C2033" s="3" t="s">
        <v>2032</v>
      </c>
      <c r="D2033" s="3" t="s">
        <v>6141</v>
      </c>
      <c r="E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 s="22">
        <f t="shared" si="125"/>
        <v>41242.788148148145</v>
      </c>
      <c r="L2033">
        <v>1417506853</v>
      </c>
      <c r="M2033" s="22">
        <f t="shared" si="126"/>
        <v>41212.788148148145</v>
      </c>
      <c r="N2033" s="22" t="s">
        <v>9600</v>
      </c>
      <c r="O2033" s="24">
        <f t="shared" si="127"/>
        <v>2012</v>
      </c>
      <c r="P2033" t="b">
        <v>1</v>
      </c>
      <c r="Q2033">
        <v>508</v>
      </c>
      <c r="R2033" t="b">
        <v>1</v>
      </c>
      <c r="S2033" t="s">
        <v>8295</v>
      </c>
      <c r="T2033" s="7">
        <f>F2033/Q2033</f>
        <v>118.45472440944881</v>
      </c>
      <c r="U2033" t="s">
        <v>8317</v>
      </c>
      <c r="V2033" t="s">
        <v>8347</v>
      </c>
    </row>
    <row r="2034" spans="1:22" ht="43.2">
      <c r="A2034" s="5">
        <f t="shared" si="124"/>
        <v>3.0418799999999999</v>
      </c>
      <c r="B2034">
        <v>2032</v>
      </c>
      <c r="C2034" s="3" t="s">
        <v>2033</v>
      </c>
      <c r="D2034" s="3" t="s">
        <v>6142</v>
      </c>
      <c r="E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 s="22">
        <f t="shared" si="125"/>
        <v>42012.833333333336</v>
      </c>
      <c r="L2034">
        <v>1479216874</v>
      </c>
      <c r="M2034" s="22">
        <f t="shared" si="126"/>
        <v>41975.120983796289</v>
      </c>
      <c r="N2034" s="22" t="s">
        <v>8858</v>
      </c>
      <c r="O2034" s="24">
        <f t="shared" si="127"/>
        <v>2014</v>
      </c>
      <c r="P2034" t="b">
        <v>1</v>
      </c>
      <c r="Q2034">
        <v>531</v>
      </c>
      <c r="R2034" t="b">
        <v>1</v>
      </c>
      <c r="S2034" t="s">
        <v>8295</v>
      </c>
      <c r="T2034" s="7">
        <f>F2034/Q2034</f>
        <v>143.21468926553672</v>
      </c>
      <c r="U2034" t="s">
        <v>8317</v>
      </c>
      <c r="V2034" t="s">
        <v>8347</v>
      </c>
    </row>
    <row r="2035" spans="1:22" ht="43.2">
      <c r="A2035" s="5">
        <f t="shared" si="124"/>
        <v>1.7867599999999999</v>
      </c>
      <c r="B2035">
        <v>2033</v>
      </c>
      <c r="C2035" s="3" t="s">
        <v>2034</v>
      </c>
      <c r="D2035" s="3" t="s">
        <v>6143</v>
      </c>
      <c r="E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 s="22">
        <f t="shared" si="125"/>
        <v>42718.999999999993</v>
      </c>
      <c r="L2035">
        <v>1395885518</v>
      </c>
      <c r="M2035" s="22">
        <f t="shared" si="126"/>
        <v>42689.35733796296</v>
      </c>
      <c r="N2035" s="22" t="s">
        <v>9510</v>
      </c>
      <c r="O2035" s="24">
        <f t="shared" si="127"/>
        <v>2016</v>
      </c>
      <c r="P2035" t="b">
        <v>1</v>
      </c>
      <c r="Q2035">
        <v>158</v>
      </c>
      <c r="R2035" t="b">
        <v>1</v>
      </c>
      <c r="S2035" t="s">
        <v>8295</v>
      </c>
      <c r="T2035" s="7">
        <f>F2035/Q2035</f>
        <v>282.71518987341773</v>
      </c>
      <c r="U2035" t="s">
        <v>8317</v>
      </c>
      <c r="V2035" t="s">
        <v>8347</v>
      </c>
    </row>
    <row r="2036" spans="1:22" ht="57.6">
      <c r="A2036" s="5">
        <f t="shared" si="124"/>
        <v>3.868199871794872</v>
      </c>
      <c r="B2036">
        <v>2034</v>
      </c>
      <c r="C2036" s="3" t="s">
        <v>2035</v>
      </c>
      <c r="D2036" s="3" t="s">
        <v>6144</v>
      </c>
      <c r="E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 s="22">
        <f t="shared" si="125"/>
        <v>41754.874050925922</v>
      </c>
      <c r="L2036">
        <v>1426216033</v>
      </c>
      <c r="M2036" s="22">
        <f t="shared" si="126"/>
        <v>41724.874050925922</v>
      </c>
      <c r="N2036" s="22" t="s">
        <v>8445</v>
      </c>
      <c r="O2036" s="24">
        <f t="shared" si="127"/>
        <v>2014</v>
      </c>
      <c r="P2036" t="b">
        <v>1</v>
      </c>
      <c r="Q2036">
        <v>508</v>
      </c>
      <c r="R2036" t="b">
        <v>1</v>
      </c>
      <c r="S2036" t="s">
        <v>8295</v>
      </c>
      <c r="T2036" s="7">
        <f>F2036/Q2036</f>
        <v>593.93620078740162</v>
      </c>
      <c r="U2036" t="s">
        <v>8317</v>
      </c>
      <c r="V2036" t="s">
        <v>8347</v>
      </c>
    </row>
    <row r="2037" spans="1:22" ht="43.2">
      <c r="A2037" s="5">
        <f t="shared" si="124"/>
        <v>2.1103642500000004</v>
      </c>
      <c r="B2037">
        <v>2035</v>
      </c>
      <c r="C2037" s="3" t="s">
        <v>2036</v>
      </c>
      <c r="D2037" s="3" t="s">
        <v>6145</v>
      </c>
      <c r="E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 s="22">
        <f t="shared" si="125"/>
        <v>42131.081944444442</v>
      </c>
      <c r="L2037">
        <v>1446562807</v>
      </c>
      <c r="M2037" s="22">
        <f t="shared" si="126"/>
        <v>42075.921678240738</v>
      </c>
      <c r="N2037" s="22" t="s">
        <v>8907</v>
      </c>
      <c r="O2037" s="24">
        <f t="shared" si="127"/>
        <v>2015</v>
      </c>
      <c r="P2037" t="b">
        <v>1</v>
      </c>
      <c r="Q2037">
        <v>644</v>
      </c>
      <c r="R2037" t="b">
        <v>1</v>
      </c>
      <c r="S2037" t="s">
        <v>8295</v>
      </c>
      <c r="T2037" s="7">
        <f>F2037/Q2037</f>
        <v>262.15704968944101</v>
      </c>
      <c r="U2037" t="s">
        <v>8317</v>
      </c>
      <c r="V2037" t="s">
        <v>8347</v>
      </c>
    </row>
    <row r="2038" spans="1:22" ht="43.2">
      <c r="A2038" s="5">
        <f t="shared" si="124"/>
        <v>1.3166833333333334</v>
      </c>
      <c r="B2038">
        <v>2036</v>
      </c>
      <c r="C2038" s="3" t="s">
        <v>2037</v>
      </c>
      <c r="D2038" s="3" t="s">
        <v>6146</v>
      </c>
      <c r="E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 s="22">
        <f t="shared" si="125"/>
        <v>42356.833333333336</v>
      </c>
      <c r="L2038">
        <v>1397076319</v>
      </c>
      <c r="M2038" s="22">
        <f t="shared" si="126"/>
        <v>42311.41674768518</v>
      </c>
      <c r="N2038" s="22" t="s">
        <v>9365</v>
      </c>
      <c r="O2038" s="24">
        <f t="shared" si="127"/>
        <v>2015</v>
      </c>
      <c r="P2038" t="b">
        <v>1</v>
      </c>
      <c r="Q2038">
        <v>848</v>
      </c>
      <c r="R2038" t="b">
        <v>1</v>
      </c>
      <c r="S2038" t="s">
        <v>8295</v>
      </c>
      <c r="T2038" s="7">
        <f>F2038/Q2038</f>
        <v>46.580778301886795</v>
      </c>
      <c r="U2038" t="s">
        <v>8317</v>
      </c>
      <c r="V2038" t="s">
        <v>8347</v>
      </c>
    </row>
    <row r="2039" spans="1:22" ht="43.2">
      <c r="A2039" s="5">
        <f t="shared" si="124"/>
        <v>3.0047639999999998</v>
      </c>
      <c r="B2039">
        <v>2037</v>
      </c>
      <c r="C2039" s="3" t="s">
        <v>2038</v>
      </c>
      <c r="D2039" s="3" t="s">
        <v>6147</v>
      </c>
      <c r="E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 s="22">
        <f t="shared" si="125"/>
        <v>41768.656469907401</v>
      </c>
      <c r="L2039">
        <v>1383195753</v>
      </c>
      <c r="M2039" s="22">
        <f t="shared" si="126"/>
        <v>41738.656469907401</v>
      </c>
      <c r="N2039" s="22" t="s">
        <v>9601</v>
      </c>
      <c r="O2039" s="24">
        <f t="shared" si="127"/>
        <v>2014</v>
      </c>
      <c r="P2039" t="b">
        <v>1</v>
      </c>
      <c r="Q2039">
        <v>429</v>
      </c>
      <c r="R2039" t="b">
        <v>1</v>
      </c>
      <c r="S2039" t="s">
        <v>8295</v>
      </c>
      <c r="T2039" s="7">
        <f>F2039/Q2039</f>
        <v>70.041118881118877</v>
      </c>
      <c r="U2039" t="s">
        <v>8317</v>
      </c>
      <c r="V2039" t="s">
        <v>8347</v>
      </c>
    </row>
    <row r="2040" spans="1:22" ht="43.2">
      <c r="A2040" s="5">
        <f t="shared" si="124"/>
        <v>4.2051249999999998</v>
      </c>
      <c r="B2040">
        <v>2038</v>
      </c>
      <c r="C2040" s="3" t="s">
        <v>2039</v>
      </c>
      <c r="D2040" s="3" t="s">
        <v>6148</v>
      </c>
      <c r="E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 s="22">
        <f t="shared" si="125"/>
        <v>41638.043437499997</v>
      </c>
      <c r="L2040">
        <v>1369895421</v>
      </c>
      <c r="M2040" s="22">
        <f t="shared" si="126"/>
        <v>41578.001770833333</v>
      </c>
      <c r="N2040" s="22" t="s">
        <v>9602</v>
      </c>
      <c r="O2040" s="24">
        <f t="shared" si="127"/>
        <v>2013</v>
      </c>
      <c r="P2040" t="b">
        <v>1</v>
      </c>
      <c r="Q2040">
        <v>204</v>
      </c>
      <c r="R2040" t="b">
        <v>1</v>
      </c>
      <c r="S2040" t="s">
        <v>8295</v>
      </c>
      <c r="T2040" s="7">
        <f>F2040/Q2040</f>
        <v>164.90686274509804</v>
      </c>
      <c r="U2040" t="s">
        <v>8317</v>
      </c>
      <c r="V2040" t="s">
        <v>8347</v>
      </c>
    </row>
    <row r="2041" spans="1:22" ht="28.8">
      <c r="A2041" s="5">
        <f t="shared" si="124"/>
        <v>1.362168</v>
      </c>
      <c r="B2041">
        <v>2039</v>
      </c>
      <c r="C2041" s="3" t="s">
        <v>2040</v>
      </c>
      <c r="D2041" s="3" t="s">
        <v>6149</v>
      </c>
      <c r="E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 s="22">
        <f t="shared" si="125"/>
        <v>41456.541666666664</v>
      </c>
      <c r="L2041">
        <v>1477996325</v>
      </c>
      <c r="M2041" s="22">
        <f t="shared" si="126"/>
        <v>41424.062743055554</v>
      </c>
      <c r="N2041" s="22" t="s">
        <v>9603</v>
      </c>
      <c r="O2041" s="24">
        <f t="shared" si="127"/>
        <v>2013</v>
      </c>
      <c r="P2041" t="b">
        <v>1</v>
      </c>
      <c r="Q2041">
        <v>379</v>
      </c>
      <c r="R2041" t="b">
        <v>1</v>
      </c>
      <c r="S2041" t="s">
        <v>8295</v>
      </c>
      <c r="T2041" s="7">
        <f>F2041/Q2041</f>
        <v>449.26385224274406</v>
      </c>
      <c r="U2041" t="s">
        <v>8317</v>
      </c>
      <c r="V2041" t="s">
        <v>8347</v>
      </c>
    </row>
    <row r="2042" spans="1:22" ht="28.8">
      <c r="A2042" s="5">
        <f t="shared" si="124"/>
        <v>2.4817133333333334</v>
      </c>
      <c r="B2042">
        <v>2040</v>
      </c>
      <c r="C2042" s="3" t="s">
        <v>2041</v>
      </c>
      <c r="D2042" s="3" t="s">
        <v>6150</v>
      </c>
      <c r="E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 s="22">
        <f t="shared" si="125"/>
        <v>42704.999305555553</v>
      </c>
      <c r="L2042">
        <v>1383257703</v>
      </c>
      <c r="M2042" s="22">
        <f t="shared" si="126"/>
        <v>42675.23061342592</v>
      </c>
      <c r="N2042" s="22" t="s">
        <v>8832</v>
      </c>
      <c r="O2042" s="24">
        <f t="shared" si="127"/>
        <v>2016</v>
      </c>
      <c r="P2042" t="b">
        <v>1</v>
      </c>
      <c r="Q2042">
        <v>271</v>
      </c>
      <c r="R2042" t="b">
        <v>1</v>
      </c>
      <c r="S2042" t="s">
        <v>8295</v>
      </c>
      <c r="T2042" s="7">
        <f>F2042/Q2042</f>
        <v>27.472841328413285</v>
      </c>
      <c r="U2042" t="s">
        <v>8317</v>
      </c>
      <c r="V2042" t="s">
        <v>8347</v>
      </c>
    </row>
    <row r="2043" spans="1:22" ht="43.2">
      <c r="A2043" s="5">
        <f t="shared" si="124"/>
        <v>1.8186315789473684</v>
      </c>
      <c r="B2043">
        <v>2041</v>
      </c>
      <c r="C2043" s="3" t="s">
        <v>2042</v>
      </c>
      <c r="D2043" s="3" t="s">
        <v>6151</v>
      </c>
      <c r="E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 s="22">
        <f t="shared" si="125"/>
        <v>41593.760451388887</v>
      </c>
      <c r="L2043">
        <v>1476189427</v>
      </c>
      <c r="M2043" s="22">
        <f t="shared" si="126"/>
        <v>41578.718784722216</v>
      </c>
      <c r="N2043" s="22" t="s">
        <v>9602</v>
      </c>
      <c r="O2043" s="24">
        <f t="shared" si="127"/>
        <v>2013</v>
      </c>
      <c r="P2043" t="b">
        <v>0</v>
      </c>
      <c r="Q2043">
        <v>120</v>
      </c>
      <c r="R2043" t="b">
        <v>1</v>
      </c>
      <c r="S2043" t="s">
        <v>8295</v>
      </c>
      <c r="T2043" s="7">
        <f>F2043/Q2043</f>
        <v>143.97499999999999</v>
      </c>
      <c r="U2043" t="s">
        <v>8317</v>
      </c>
      <c r="V2043" t="s">
        <v>8347</v>
      </c>
    </row>
    <row r="2044" spans="1:22" ht="43.2">
      <c r="A2044" s="5">
        <f t="shared" si="124"/>
        <v>1.2353000000000001</v>
      </c>
      <c r="B2044">
        <v>2042</v>
      </c>
      <c r="C2044" s="3" t="s">
        <v>2043</v>
      </c>
      <c r="D2044" s="3" t="s">
        <v>6152</v>
      </c>
      <c r="E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 s="22">
        <f t="shared" si="125"/>
        <v>42684.359108796292</v>
      </c>
      <c r="L2044">
        <v>1448297974</v>
      </c>
      <c r="M2044" s="22">
        <f t="shared" si="126"/>
        <v>42654.317442129628</v>
      </c>
      <c r="N2044" s="22" t="s">
        <v>9604</v>
      </c>
      <c r="O2044" s="24">
        <f t="shared" si="127"/>
        <v>2016</v>
      </c>
      <c r="P2044" t="b">
        <v>0</v>
      </c>
      <c r="Q2044">
        <v>140</v>
      </c>
      <c r="R2044" t="b">
        <v>1</v>
      </c>
      <c r="S2044" t="s">
        <v>8295</v>
      </c>
      <c r="T2044" s="7">
        <f>F2044/Q2044</f>
        <v>88.23571428571428</v>
      </c>
      <c r="U2044" t="s">
        <v>8317</v>
      </c>
      <c r="V2044" t="s">
        <v>8347</v>
      </c>
    </row>
    <row r="2045" spans="1:22" ht="43.2">
      <c r="A2045" s="5">
        <f t="shared" si="124"/>
        <v>5.0620938628158845</v>
      </c>
      <c r="B2045">
        <v>2043</v>
      </c>
      <c r="C2045" s="3" t="s">
        <v>2044</v>
      </c>
      <c r="D2045" s="3" t="s">
        <v>6153</v>
      </c>
      <c r="E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 s="22">
        <f t="shared" si="125"/>
        <v>42391.499699074069</v>
      </c>
      <c r="L2045">
        <v>1476764077</v>
      </c>
      <c r="M2045" s="22">
        <f t="shared" si="126"/>
        <v>42331.499699074069</v>
      </c>
      <c r="N2045" s="22" t="s">
        <v>8659</v>
      </c>
      <c r="O2045" s="24">
        <f t="shared" si="127"/>
        <v>2015</v>
      </c>
      <c r="P2045" t="b">
        <v>0</v>
      </c>
      <c r="Q2045">
        <v>193</v>
      </c>
      <c r="R2045" t="b">
        <v>1</v>
      </c>
      <c r="S2045" t="s">
        <v>8295</v>
      </c>
      <c r="T2045" s="7">
        <f>F2045/Q2045</f>
        <v>36.326424870466319</v>
      </c>
      <c r="U2045" t="s">
        <v>8317</v>
      </c>
      <c r="V2045" t="s">
        <v>8347</v>
      </c>
    </row>
    <row r="2046" spans="1:22" ht="43.2">
      <c r="A2046" s="5">
        <f t="shared" si="124"/>
        <v>1.0821333333333334</v>
      </c>
      <c r="B2046">
        <v>2044</v>
      </c>
      <c r="C2046" s="3" t="s">
        <v>2045</v>
      </c>
      <c r="D2046" s="3" t="s">
        <v>6154</v>
      </c>
      <c r="E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 s="22">
        <f t="shared" si="125"/>
        <v>42714.999305555553</v>
      </c>
      <c r="L2046">
        <v>1431620714</v>
      </c>
      <c r="M2046" s="22">
        <f t="shared" si="126"/>
        <v>42660.968483796292</v>
      </c>
      <c r="N2046" s="22" t="s">
        <v>9124</v>
      </c>
      <c r="O2046" s="24">
        <f t="shared" si="127"/>
        <v>2016</v>
      </c>
      <c r="P2046" t="b">
        <v>0</v>
      </c>
      <c r="Q2046">
        <v>180</v>
      </c>
      <c r="R2046" t="b">
        <v>1</v>
      </c>
      <c r="S2046" t="s">
        <v>8295</v>
      </c>
      <c r="T2046" s="7">
        <f>F2046/Q2046</f>
        <v>90.177777777777777</v>
      </c>
      <c r="U2046" t="s">
        <v>8317</v>
      </c>
      <c r="V2046" t="s">
        <v>8347</v>
      </c>
    </row>
    <row r="2047" spans="1:22" ht="43.2">
      <c r="A2047" s="5">
        <f t="shared" si="124"/>
        <v>8.1918387755102042</v>
      </c>
      <c r="B2047">
        <v>2045</v>
      </c>
      <c r="C2047" s="3" t="s">
        <v>2046</v>
      </c>
      <c r="D2047" s="3" t="s">
        <v>6155</v>
      </c>
      <c r="E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 s="22">
        <f t="shared" si="125"/>
        <v>42168.475856481477</v>
      </c>
      <c r="L2047">
        <v>1339207647</v>
      </c>
      <c r="M2047" s="22">
        <f t="shared" si="126"/>
        <v>42138.475856481477</v>
      </c>
      <c r="N2047" s="22" t="s">
        <v>8864</v>
      </c>
      <c r="O2047" s="24">
        <f t="shared" si="127"/>
        <v>2015</v>
      </c>
      <c r="P2047" t="b">
        <v>0</v>
      </c>
      <c r="Q2047">
        <v>263</v>
      </c>
      <c r="R2047" t="b">
        <v>1</v>
      </c>
      <c r="S2047" t="s">
        <v>8295</v>
      </c>
      <c r="T2047" s="7">
        <f>F2047/Q2047</f>
        <v>152.62361216730039</v>
      </c>
      <c r="U2047" t="s">
        <v>8317</v>
      </c>
      <c r="V2047" t="s">
        <v>8347</v>
      </c>
    </row>
    <row r="2048" spans="1:22" ht="43.2">
      <c r="A2048" s="5">
        <f t="shared" si="124"/>
        <v>1.2110000000000001</v>
      </c>
      <c r="B2048">
        <v>2046</v>
      </c>
      <c r="C2048" s="3" t="s">
        <v>2047</v>
      </c>
      <c r="D2048" s="3" t="s">
        <v>6156</v>
      </c>
      <c r="E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 s="22">
        <f t="shared" si="125"/>
        <v>41098.880173611113</v>
      </c>
      <c r="L2048">
        <v>1366690044</v>
      </c>
      <c r="M2048" s="22">
        <f t="shared" si="126"/>
        <v>41068.880173611113</v>
      </c>
      <c r="N2048" s="22" t="s">
        <v>9605</v>
      </c>
      <c r="O2048" s="24">
        <f t="shared" si="127"/>
        <v>2012</v>
      </c>
      <c r="P2048" t="b">
        <v>0</v>
      </c>
      <c r="Q2048">
        <v>217</v>
      </c>
      <c r="R2048" t="b">
        <v>1</v>
      </c>
      <c r="S2048" t="s">
        <v>8295</v>
      </c>
      <c r="T2048" s="7">
        <f>F2048/Q2048</f>
        <v>55.806451612903224</v>
      </c>
      <c r="U2048" t="s">
        <v>8317</v>
      </c>
      <c r="V2048" t="s">
        <v>8347</v>
      </c>
    </row>
    <row r="2049" spans="1:22" ht="43.2">
      <c r="A2049" s="5">
        <f t="shared" si="124"/>
        <v>1.0299897959183673</v>
      </c>
      <c r="B2049">
        <v>2047</v>
      </c>
      <c r="C2049" s="3" t="s">
        <v>2048</v>
      </c>
      <c r="D2049" s="3" t="s">
        <v>6157</v>
      </c>
      <c r="E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 s="22">
        <f t="shared" si="125"/>
        <v>41416.963472222218</v>
      </c>
      <c r="L2049">
        <v>1426714870</v>
      </c>
      <c r="M2049" s="22">
        <f t="shared" si="126"/>
        <v>41386.963472222218</v>
      </c>
      <c r="N2049" s="22" t="s">
        <v>9606</v>
      </c>
      <c r="O2049" s="24">
        <f t="shared" si="127"/>
        <v>2013</v>
      </c>
      <c r="P2049" t="b">
        <v>0</v>
      </c>
      <c r="Q2049">
        <v>443</v>
      </c>
      <c r="R2049" t="b">
        <v>1</v>
      </c>
      <c r="S2049" t="s">
        <v>8295</v>
      </c>
      <c r="T2049" s="7">
        <f>F2049/Q2049</f>
        <v>227.85327313769753</v>
      </c>
      <c r="U2049" t="s">
        <v>8317</v>
      </c>
      <c r="V2049" t="s">
        <v>8347</v>
      </c>
    </row>
    <row r="2050" spans="1:22" ht="43.2">
      <c r="A2050" s="5">
        <f t="shared" si="124"/>
        <v>1.4833229411764706</v>
      </c>
      <c r="B2050">
        <v>2048</v>
      </c>
      <c r="C2050" s="3" t="s">
        <v>2049</v>
      </c>
      <c r="D2050" s="3" t="s">
        <v>6158</v>
      </c>
      <c r="E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 s="22">
        <f t="shared" si="125"/>
        <v>42110.791666666664</v>
      </c>
      <c r="L2050">
        <v>1366731491</v>
      </c>
      <c r="M2050" s="22">
        <f t="shared" si="126"/>
        <v>42081.695254629631</v>
      </c>
      <c r="N2050" s="22" t="s">
        <v>9530</v>
      </c>
      <c r="O2050" s="24">
        <f t="shared" si="127"/>
        <v>2015</v>
      </c>
      <c r="P2050" t="b">
        <v>0</v>
      </c>
      <c r="Q2050">
        <v>1373</v>
      </c>
      <c r="R2050" t="b">
        <v>1</v>
      </c>
      <c r="S2050" t="s">
        <v>8295</v>
      </c>
      <c r="T2050" s="7">
        <f>F2050/Q2050</f>
        <v>91.82989803350327</v>
      </c>
      <c r="U2050" t="s">
        <v>8317</v>
      </c>
      <c r="V2050" t="s">
        <v>8347</v>
      </c>
    </row>
    <row r="2051" spans="1:22">
      <c r="A2051" s="5">
        <f t="shared" ref="A2051:A2114" si="128">F2051/E2051</f>
        <v>1.2019070000000001</v>
      </c>
      <c r="B2051">
        <v>2049</v>
      </c>
      <c r="C2051" s="3" t="s">
        <v>2050</v>
      </c>
      <c r="D2051" s="3" t="s">
        <v>6159</v>
      </c>
      <c r="E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 s="22">
        <f t="shared" ref="K2051:K2114" si="129">(J2050/86400)+25569+(-5/24)</f>
        <v>41417.443182870367</v>
      </c>
      <c r="L2051">
        <v>1382963963</v>
      </c>
      <c r="M2051" s="22">
        <f t="shared" ref="M2051:M2114" si="130">(L2050/86400)+25569+(-5/24)</f>
        <v>41387.443182870367</v>
      </c>
      <c r="N2051" s="22" t="s">
        <v>9531</v>
      </c>
      <c r="O2051" s="24">
        <f t="shared" si="127"/>
        <v>2013</v>
      </c>
      <c r="P2051" t="b">
        <v>0</v>
      </c>
      <c r="Q2051">
        <v>742</v>
      </c>
      <c r="R2051" t="b">
        <v>1</v>
      </c>
      <c r="S2051" t="s">
        <v>8295</v>
      </c>
      <c r="T2051" s="7">
        <f>F2051/Q2051</f>
        <v>80.991037735849048</v>
      </c>
      <c r="U2051" t="s">
        <v>8317</v>
      </c>
      <c r="V2051" t="s">
        <v>8347</v>
      </c>
    </row>
    <row r="2052" spans="1:22" ht="43.2">
      <c r="A2052" s="5">
        <f t="shared" si="128"/>
        <v>4.7327000000000004</v>
      </c>
      <c r="B2052">
        <v>2050</v>
      </c>
      <c r="C2052" s="3" t="s">
        <v>2051</v>
      </c>
      <c r="D2052" s="3" t="s">
        <v>6160</v>
      </c>
      <c r="E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 s="22">
        <f t="shared" si="129"/>
        <v>41610.749305555553</v>
      </c>
      <c r="L2052">
        <v>1429580578</v>
      </c>
      <c r="M2052" s="22">
        <f t="shared" si="130"/>
        <v>41575.319016203699</v>
      </c>
      <c r="N2052" s="22" t="s">
        <v>9099</v>
      </c>
      <c r="O2052" s="24">
        <f t="shared" ref="O2052:O2115" si="131">YEAR(N2052)</f>
        <v>2013</v>
      </c>
      <c r="P2052" t="b">
        <v>0</v>
      </c>
      <c r="Q2052">
        <v>170</v>
      </c>
      <c r="R2052" t="b">
        <v>1</v>
      </c>
      <c r="S2052" t="s">
        <v>8295</v>
      </c>
      <c r="T2052" s="7">
        <f>F2052/Q2052</f>
        <v>278.39411764705881</v>
      </c>
      <c r="U2052" t="s">
        <v>8317</v>
      </c>
      <c r="V2052" t="s">
        <v>8347</v>
      </c>
    </row>
    <row r="2053" spans="1:22" ht="43.2">
      <c r="A2053" s="5">
        <f t="shared" si="128"/>
        <v>1.303625</v>
      </c>
      <c r="B2053">
        <v>2051</v>
      </c>
      <c r="C2053" s="3" t="s">
        <v>2052</v>
      </c>
      <c r="D2053" s="3" t="s">
        <v>6161</v>
      </c>
      <c r="E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 s="22">
        <f t="shared" si="129"/>
        <v>42154.863171296289</v>
      </c>
      <c r="L2053">
        <v>1385425937</v>
      </c>
      <c r="M2053" s="22">
        <f t="shared" si="130"/>
        <v>42114.863171296289</v>
      </c>
      <c r="N2053" s="22" t="s">
        <v>8490</v>
      </c>
      <c r="O2053" s="24">
        <f t="shared" si="131"/>
        <v>2015</v>
      </c>
      <c r="P2053" t="b">
        <v>0</v>
      </c>
      <c r="Q2053">
        <v>242</v>
      </c>
      <c r="R2053" t="b">
        <v>1</v>
      </c>
      <c r="S2053" t="s">
        <v>8295</v>
      </c>
      <c r="T2053" s="7">
        <f>F2053/Q2053</f>
        <v>43.095041322314053</v>
      </c>
      <c r="U2053" t="s">
        <v>8317</v>
      </c>
      <c r="V2053" t="s">
        <v>8347</v>
      </c>
    </row>
    <row r="2054" spans="1:22" ht="43.2">
      <c r="A2054" s="5">
        <f t="shared" si="128"/>
        <v>3.5304799999999998</v>
      </c>
      <c r="B2054">
        <v>2052</v>
      </c>
      <c r="C2054" s="3" t="s">
        <v>2053</v>
      </c>
      <c r="D2054" s="3" t="s">
        <v>6162</v>
      </c>
      <c r="E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 s="22">
        <f t="shared" si="129"/>
        <v>41633.814085648148</v>
      </c>
      <c r="L2054">
        <v>1452045653</v>
      </c>
      <c r="M2054" s="22">
        <f t="shared" si="130"/>
        <v>41603.814085648148</v>
      </c>
      <c r="N2054" s="22" t="s">
        <v>9607</v>
      </c>
      <c r="O2054" s="24">
        <f t="shared" si="131"/>
        <v>2013</v>
      </c>
      <c r="P2054" t="b">
        <v>0</v>
      </c>
      <c r="Q2054">
        <v>541</v>
      </c>
      <c r="R2054" t="b">
        <v>1</v>
      </c>
      <c r="S2054" t="s">
        <v>8295</v>
      </c>
      <c r="T2054" s="7">
        <f>F2054/Q2054</f>
        <v>326.29205175600737</v>
      </c>
      <c r="U2054" t="s">
        <v>8317</v>
      </c>
      <c r="V2054" t="s">
        <v>8347</v>
      </c>
    </row>
    <row r="2055" spans="1:22" ht="43.2">
      <c r="A2055" s="5">
        <f t="shared" si="128"/>
        <v>1.0102</v>
      </c>
      <c r="B2055">
        <v>2053</v>
      </c>
      <c r="C2055" s="3" t="s">
        <v>2054</v>
      </c>
      <c r="D2055" s="3" t="s">
        <v>6163</v>
      </c>
      <c r="E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 s="22">
        <f t="shared" si="129"/>
        <v>42419.875613425924</v>
      </c>
      <c r="L2055">
        <v>1445870951</v>
      </c>
      <c r="M2055" s="22">
        <f t="shared" si="130"/>
        <v>42374.875613425924</v>
      </c>
      <c r="N2055" s="22" t="s">
        <v>9608</v>
      </c>
      <c r="O2055" s="24">
        <f t="shared" si="131"/>
        <v>2016</v>
      </c>
      <c r="P2055" t="b">
        <v>0</v>
      </c>
      <c r="Q2055">
        <v>121</v>
      </c>
      <c r="R2055" t="b">
        <v>1</v>
      </c>
      <c r="S2055" t="s">
        <v>8295</v>
      </c>
      <c r="T2055" s="7">
        <f>F2055/Q2055</f>
        <v>41.743801652892564</v>
      </c>
      <c r="U2055" t="s">
        <v>8317</v>
      </c>
      <c r="V2055" t="s">
        <v>8347</v>
      </c>
    </row>
    <row r="2056" spans="1:22" ht="43.2">
      <c r="A2056" s="5">
        <f t="shared" si="128"/>
        <v>1.1359142857142857</v>
      </c>
      <c r="B2056">
        <v>2054</v>
      </c>
      <c r="C2056" s="3" t="s">
        <v>2055</v>
      </c>
      <c r="D2056" s="3" t="s">
        <v>6164</v>
      </c>
      <c r="E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 s="22">
        <f t="shared" si="129"/>
        <v>42333.450821759259</v>
      </c>
      <c r="L2056">
        <v>1396441810</v>
      </c>
      <c r="M2056" s="22">
        <f t="shared" si="130"/>
        <v>42303.409155092588</v>
      </c>
      <c r="N2056" s="22" t="s">
        <v>8906</v>
      </c>
      <c r="O2056" s="24">
        <f t="shared" si="131"/>
        <v>2015</v>
      </c>
      <c r="P2056" t="b">
        <v>0</v>
      </c>
      <c r="Q2056">
        <v>621</v>
      </c>
      <c r="R2056" t="b">
        <v>1</v>
      </c>
      <c r="S2056" t="s">
        <v>8295</v>
      </c>
      <c r="T2056" s="7">
        <f>F2056/Q2056</f>
        <v>64.020933977455712</v>
      </c>
      <c r="U2056" t="s">
        <v>8317</v>
      </c>
      <c r="V2056" t="s">
        <v>8347</v>
      </c>
    </row>
    <row r="2057" spans="1:22" ht="43.2">
      <c r="A2057" s="5">
        <f t="shared" si="128"/>
        <v>1.6741666666666666</v>
      </c>
      <c r="B2057">
        <v>2055</v>
      </c>
      <c r="C2057" s="3" t="s">
        <v>2056</v>
      </c>
      <c r="D2057" s="3" t="s">
        <v>6165</v>
      </c>
      <c r="E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 s="22">
        <f t="shared" si="129"/>
        <v>41761.312615740739</v>
      </c>
      <c r="L2057">
        <v>1415031043</v>
      </c>
      <c r="M2057" s="22">
        <f t="shared" si="130"/>
        <v>41731.312615740739</v>
      </c>
      <c r="N2057" s="22" t="s">
        <v>9609</v>
      </c>
      <c r="O2057" s="24">
        <f t="shared" si="131"/>
        <v>2014</v>
      </c>
      <c r="P2057" t="b">
        <v>0</v>
      </c>
      <c r="Q2057">
        <v>101</v>
      </c>
      <c r="R2057" t="b">
        <v>1</v>
      </c>
      <c r="S2057" t="s">
        <v>8295</v>
      </c>
      <c r="T2057" s="7">
        <f>F2057/Q2057</f>
        <v>99.455445544554451</v>
      </c>
      <c r="U2057" t="s">
        <v>8317</v>
      </c>
      <c r="V2057" t="s">
        <v>8347</v>
      </c>
    </row>
    <row r="2058" spans="1:22" ht="43.2">
      <c r="A2058" s="5">
        <f t="shared" si="128"/>
        <v>1.5345200000000001</v>
      </c>
      <c r="B2058">
        <v>2056</v>
      </c>
      <c r="C2058" s="3" t="s">
        <v>2057</v>
      </c>
      <c r="D2058" s="3" t="s">
        <v>6166</v>
      </c>
      <c r="E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 s="22">
        <f t="shared" si="129"/>
        <v>41975.958333333336</v>
      </c>
      <c r="L2058">
        <v>1363630542</v>
      </c>
      <c r="M2058" s="22">
        <f t="shared" si="130"/>
        <v>41946.465775462959</v>
      </c>
      <c r="N2058" s="22" t="s">
        <v>8873</v>
      </c>
      <c r="O2058" s="24">
        <f t="shared" si="131"/>
        <v>2014</v>
      </c>
      <c r="P2058" t="b">
        <v>0</v>
      </c>
      <c r="Q2058">
        <v>554</v>
      </c>
      <c r="R2058" t="b">
        <v>1</v>
      </c>
      <c r="S2058" t="s">
        <v>8295</v>
      </c>
      <c r="T2058" s="7">
        <f>F2058/Q2058</f>
        <v>138.49458483754512</v>
      </c>
      <c r="U2058" t="s">
        <v>8317</v>
      </c>
      <c r="V2058" t="s">
        <v>8347</v>
      </c>
    </row>
    <row r="2059" spans="1:22" ht="57.6">
      <c r="A2059" s="5">
        <f t="shared" si="128"/>
        <v>2.022322</v>
      </c>
      <c r="B2059">
        <v>2057</v>
      </c>
      <c r="C2059" s="3" t="s">
        <v>2058</v>
      </c>
      <c r="D2059" s="3" t="s">
        <v>6167</v>
      </c>
      <c r="E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 s="22">
        <f t="shared" si="129"/>
        <v>41381.552569444444</v>
      </c>
      <c r="L2059">
        <v>1453895532</v>
      </c>
      <c r="M2059" s="22">
        <f t="shared" si="130"/>
        <v>41351.552569444444</v>
      </c>
      <c r="N2059" s="22" t="s">
        <v>9610</v>
      </c>
      <c r="O2059" s="24">
        <f t="shared" si="131"/>
        <v>2013</v>
      </c>
      <c r="P2059" t="b">
        <v>0</v>
      </c>
      <c r="Q2059">
        <v>666</v>
      </c>
      <c r="R2059" t="b">
        <v>1</v>
      </c>
      <c r="S2059" t="s">
        <v>8295</v>
      </c>
      <c r="T2059" s="7">
        <f>F2059/Q2059</f>
        <v>45.547792792792798</v>
      </c>
      <c r="U2059" t="s">
        <v>8317</v>
      </c>
      <c r="V2059" t="s">
        <v>8347</v>
      </c>
    </row>
    <row r="2060" spans="1:22" ht="28.8">
      <c r="A2060" s="5">
        <f t="shared" si="128"/>
        <v>1.6828125</v>
      </c>
      <c r="B2060">
        <v>2058</v>
      </c>
      <c r="C2060" s="3" t="s">
        <v>2059</v>
      </c>
      <c r="D2060" s="3" t="s">
        <v>6168</v>
      </c>
      <c r="E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 s="22">
        <f t="shared" si="129"/>
        <v>42426.286249999997</v>
      </c>
      <c r="L2060">
        <v>1421916830</v>
      </c>
      <c r="M2060" s="22">
        <f t="shared" si="130"/>
        <v>42396.286249999997</v>
      </c>
      <c r="N2060" s="22" t="s">
        <v>8519</v>
      </c>
      <c r="O2060" s="24">
        <f t="shared" si="131"/>
        <v>2016</v>
      </c>
      <c r="P2060" t="b">
        <v>0</v>
      </c>
      <c r="Q2060">
        <v>410</v>
      </c>
      <c r="R2060" t="b">
        <v>1</v>
      </c>
      <c r="S2060" t="s">
        <v>8295</v>
      </c>
      <c r="T2060" s="7">
        <f>F2060/Q2060</f>
        <v>10.507317073170732</v>
      </c>
      <c r="U2060" t="s">
        <v>8317</v>
      </c>
      <c r="V2060" t="s">
        <v>8347</v>
      </c>
    </row>
    <row r="2061" spans="1:22" ht="43.2">
      <c r="A2061" s="5">
        <f t="shared" si="128"/>
        <v>1.4345666666666668</v>
      </c>
      <c r="B2061">
        <v>2059</v>
      </c>
      <c r="C2061" s="3" t="s">
        <v>2060</v>
      </c>
      <c r="D2061" s="3" t="s">
        <v>6169</v>
      </c>
      <c r="E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 s="22">
        <f t="shared" si="129"/>
        <v>42065.624999999993</v>
      </c>
      <c r="L2061">
        <v>1450880854</v>
      </c>
      <c r="M2061" s="22">
        <f t="shared" si="130"/>
        <v>42026.16238425926</v>
      </c>
      <c r="N2061" s="22" t="s">
        <v>9494</v>
      </c>
      <c r="O2061" s="24">
        <f t="shared" si="131"/>
        <v>2015</v>
      </c>
      <c r="P2061" t="b">
        <v>0</v>
      </c>
      <c r="Q2061">
        <v>375</v>
      </c>
      <c r="R2061" t="b">
        <v>1</v>
      </c>
      <c r="S2061" t="s">
        <v>8295</v>
      </c>
      <c r="T2061" s="7">
        <f>F2061/Q2061</f>
        <v>114.76533333333333</v>
      </c>
      <c r="U2061" t="s">
        <v>8317</v>
      </c>
      <c r="V2061" t="s">
        <v>8347</v>
      </c>
    </row>
    <row r="2062" spans="1:22" ht="43.2">
      <c r="A2062" s="5">
        <f t="shared" si="128"/>
        <v>1.964</v>
      </c>
      <c r="B2062">
        <v>2060</v>
      </c>
      <c r="C2062" s="3" t="s">
        <v>2061</v>
      </c>
      <c r="D2062" s="3" t="s">
        <v>6170</v>
      </c>
      <c r="E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 s="22">
        <f t="shared" si="129"/>
        <v>42400.707638888889</v>
      </c>
      <c r="L2062">
        <v>1400945150</v>
      </c>
      <c r="M2062" s="22">
        <f t="shared" si="130"/>
        <v>42361.394143518519</v>
      </c>
      <c r="N2062" s="22" t="s">
        <v>9611</v>
      </c>
      <c r="O2062" s="24">
        <f t="shared" si="131"/>
        <v>2015</v>
      </c>
      <c r="P2062" t="b">
        <v>0</v>
      </c>
      <c r="Q2062">
        <v>1364</v>
      </c>
      <c r="R2062" t="b">
        <v>1</v>
      </c>
      <c r="S2062" t="s">
        <v>8295</v>
      </c>
      <c r="T2062" s="7">
        <f>F2062/Q2062</f>
        <v>35.997067448680355</v>
      </c>
      <c r="U2062" t="s">
        <v>8317</v>
      </c>
      <c r="V2062" t="s">
        <v>8347</v>
      </c>
    </row>
    <row r="2063" spans="1:22" ht="43.2">
      <c r="A2063" s="5">
        <f t="shared" si="128"/>
        <v>1.0791999999999999</v>
      </c>
      <c r="B2063">
        <v>2061</v>
      </c>
      <c r="C2063" s="3" t="s">
        <v>2062</v>
      </c>
      <c r="D2063" s="3" t="s">
        <v>6171</v>
      </c>
      <c r="E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 s="22">
        <f t="shared" si="129"/>
        <v>41843.434606481482</v>
      </c>
      <c r="L2063">
        <v>1480616454</v>
      </c>
      <c r="M2063" s="22">
        <f t="shared" si="130"/>
        <v>41783.434606481482</v>
      </c>
      <c r="N2063" s="22" t="s">
        <v>9612</v>
      </c>
      <c r="O2063" s="24">
        <f t="shared" si="131"/>
        <v>2014</v>
      </c>
      <c r="P2063" t="b">
        <v>0</v>
      </c>
      <c r="Q2063">
        <v>35</v>
      </c>
      <c r="R2063" t="b">
        <v>1</v>
      </c>
      <c r="S2063" t="s">
        <v>8295</v>
      </c>
      <c r="T2063" s="7">
        <f>F2063/Q2063</f>
        <v>154.17142857142858</v>
      </c>
      <c r="U2063" t="s">
        <v>8317</v>
      </c>
      <c r="V2063" t="s">
        <v>8347</v>
      </c>
    </row>
    <row r="2064" spans="1:22" ht="57.6">
      <c r="A2064" s="5">
        <f t="shared" si="128"/>
        <v>1.14977</v>
      </c>
      <c r="B2064">
        <v>2062</v>
      </c>
      <c r="C2064" s="3" t="s">
        <v>2063</v>
      </c>
      <c r="D2064" s="3" t="s">
        <v>6172</v>
      </c>
      <c r="E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 s="22">
        <f t="shared" si="129"/>
        <v>42735.556180555555</v>
      </c>
      <c r="L2064">
        <v>1456218698</v>
      </c>
      <c r="M2064" s="22">
        <f t="shared" si="130"/>
        <v>42705.556180555555</v>
      </c>
      <c r="N2064" s="22" t="s">
        <v>9217</v>
      </c>
      <c r="O2064" s="24">
        <f t="shared" si="131"/>
        <v>2016</v>
      </c>
      <c r="P2064" t="b">
        <v>0</v>
      </c>
      <c r="Q2064">
        <v>203</v>
      </c>
      <c r="R2064" t="b">
        <v>1</v>
      </c>
      <c r="S2064" t="s">
        <v>8295</v>
      </c>
      <c r="T2064" s="7">
        <f>F2064/Q2064</f>
        <v>566.38916256157631</v>
      </c>
      <c r="U2064" t="s">
        <v>8317</v>
      </c>
      <c r="V2064" t="s">
        <v>8347</v>
      </c>
    </row>
    <row r="2065" spans="1:22" ht="28.8">
      <c r="A2065" s="5">
        <f t="shared" si="128"/>
        <v>1.4804999999999999</v>
      </c>
      <c r="B2065">
        <v>2063</v>
      </c>
      <c r="C2065" s="3" t="s">
        <v>2064</v>
      </c>
      <c r="D2065" s="3" t="s">
        <v>6173</v>
      </c>
      <c r="E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 s="22">
        <f t="shared" si="129"/>
        <v>42453.1330787037</v>
      </c>
      <c r="L2065">
        <v>1460482501</v>
      </c>
      <c r="M2065" s="22">
        <f t="shared" si="130"/>
        <v>42423.174745370365</v>
      </c>
      <c r="N2065" s="22" t="s">
        <v>8755</v>
      </c>
      <c r="O2065" s="24">
        <f t="shared" si="131"/>
        <v>2016</v>
      </c>
      <c r="P2065" t="b">
        <v>0</v>
      </c>
      <c r="Q2065">
        <v>49</v>
      </c>
      <c r="R2065" t="b">
        <v>1</v>
      </c>
      <c r="S2065" t="s">
        <v>8295</v>
      </c>
      <c r="T2065" s="7">
        <f>F2065/Q2065</f>
        <v>120.85714285714286</v>
      </c>
      <c r="U2065" t="s">
        <v>8317</v>
      </c>
      <c r="V2065" t="s">
        <v>8347</v>
      </c>
    </row>
    <row r="2066" spans="1:22" ht="43.2">
      <c r="A2066" s="5">
        <f t="shared" si="128"/>
        <v>1.9116676082790633</v>
      </c>
      <c r="B2066">
        <v>2064</v>
      </c>
      <c r="C2066" s="3" t="s">
        <v>2065</v>
      </c>
      <c r="D2066" s="3" t="s">
        <v>6174</v>
      </c>
      <c r="E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 s="22">
        <f t="shared" si="129"/>
        <v>42505.524317129624</v>
      </c>
      <c r="L2066">
        <v>1366879523</v>
      </c>
      <c r="M2066" s="22">
        <f t="shared" si="130"/>
        <v>42472.524317129624</v>
      </c>
      <c r="N2066" s="22" t="s">
        <v>8833</v>
      </c>
      <c r="O2066" s="24">
        <f t="shared" si="131"/>
        <v>2016</v>
      </c>
      <c r="P2066" t="b">
        <v>0</v>
      </c>
      <c r="Q2066">
        <v>5812</v>
      </c>
      <c r="R2066" t="b">
        <v>1</v>
      </c>
      <c r="S2066" t="s">
        <v>8295</v>
      </c>
      <c r="T2066" s="7">
        <f>F2066/Q2066</f>
        <v>86.163845492085343</v>
      </c>
      <c r="U2066" t="s">
        <v>8317</v>
      </c>
      <c r="V2066" t="s">
        <v>8347</v>
      </c>
    </row>
    <row r="2067" spans="1:22" ht="43.2">
      <c r="A2067" s="5">
        <f t="shared" si="128"/>
        <v>1.99215125</v>
      </c>
      <c r="B2067">
        <v>2065</v>
      </c>
      <c r="C2067" s="3" t="s">
        <v>2066</v>
      </c>
      <c r="D2067" s="3" t="s">
        <v>6175</v>
      </c>
      <c r="E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 s="22">
        <f t="shared" si="129"/>
        <v>41425.291666666664</v>
      </c>
      <c r="L2067">
        <v>1385366429</v>
      </c>
      <c r="M2067" s="22">
        <f t="shared" si="130"/>
        <v>41389.1565162037</v>
      </c>
      <c r="N2067" s="22" t="s">
        <v>9414</v>
      </c>
      <c r="O2067" s="24">
        <f t="shared" si="131"/>
        <v>2013</v>
      </c>
      <c r="P2067" t="b">
        <v>0</v>
      </c>
      <c r="Q2067">
        <v>1556</v>
      </c>
      <c r="R2067" t="b">
        <v>1</v>
      </c>
      <c r="S2067" t="s">
        <v>8295</v>
      </c>
      <c r="T2067" s="7">
        <f>F2067/Q2067</f>
        <v>51.212114395886893</v>
      </c>
      <c r="U2067" t="s">
        <v>8317</v>
      </c>
      <c r="V2067" t="s">
        <v>8347</v>
      </c>
    </row>
    <row r="2068" spans="1:22" ht="43.2">
      <c r="A2068" s="5">
        <f t="shared" si="128"/>
        <v>2.1859999999999999</v>
      </c>
      <c r="B2068">
        <v>2066</v>
      </c>
      <c r="C2068" s="3" t="s">
        <v>2067</v>
      </c>
      <c r="D2068" s="3" t="s">
        <v>6176</v>
      </c>
      <c r="E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 s="22">
        <f t="shared" si="129"/>
        <v>41633.125335648147</v>
      </c>
      <c r="L2068">
        <v>1406226683</v>
      </c>
      <c r="M2068" s="22">
        <f t="shared" si="130"/>
        <v>41603.125335648147</v>
      </c>
      <c r="N2068" s="22" t="s">
        <v>9607</v>
      </c>
      <c r="O2068" s="24">
        <f t="shared" si="131"/>
        <v>2013</v>
      </c>
      <c r="P2068" t="b">
        <v>0</v>
      </c>
      <c r="Q2068">
        <v>65</v>
      </c>
      <c r="R2068" t="b">
        <v>1</v>
      </c>
      <c r="S2068" t="s">
        <v>8295</v>
      </c>
      <c r="T2068" s="7">
        <f>F2068/Q2068</f>
        <v>67.261538461538464</v>
      </c>
      <c r="U2068" t="s">
        <v>8317</v>
      </c>
      <c r="V2068" t="s">
        <v>8347</v>
      </c>
    </row>
    <row r="2069" spans="1:22" ht="43.2">
      <c r="A2069" s="5">
        <f t="shared" si="128"/>
        <v>1.2686868686868686</v>
      </c>
      <c r="B2069">
        <v>2067</v>
      </c>
      <c r="C2069" s="3" t="s">
        <v>2068</v>
      </c>
      <c r="D2069" s="3" t="s">
        <v>6177</v>
      </c>
      <c r="E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 s="22">
        <f t="shared" si="129"/>
        <v>41874.563460648147</v>
      </c>
      <c r="L2069">
        <v>1429648176</v>
      </c>
      <c r="M2069" s="22">
        <f t="shared" si="130"/>
        <v>41844.563460648147</v>
      </c>
      <c r="N2069" s="22" t="s">
        <v>8783</v>
      </c>
      <c r="O2069" s="24">
        <f t="shared" si="131"/>
        <v>2014</v>
      </c>
      <c r="P2069" t="b">
        <v>0</v>
      </c>
      <c r="Q2069">
        <v>10</v>
      </c>
      <c r="R2069" t="b">
        <v>1</v>
      </c>
      <c r="S2069" t="s">
        <v>8295</v>
      </c>
      <c r="T2069" s="7">
        <f>F2069/Q2069</f>
        <v>62.8</v>
      </c>
      <c r="U2069" t="s">
        <v>8317</v>
      </c>
      <c r="V2069" t="s">
        <v>8347</v>
      </c>
    </row>
    <row r="2070" spans="1:22" ht="43.2">
      <c r="A2070" s="5">
        <f t="shared" si="128"/>
        <v>1.0522388</v>
      </c>
      <c r="B2070">
        <v>2068</v>
      </c>
      <c r="C2070" s="3" t="s">
        <v>2069</v>
      </c>
      <c r="D2070" s="3" t="s">
        <v>6178</v>
      </c>
      <c r="E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 s="22">
        <f t="shared" si="129"/>
        <v>42148.645555555551</v>
      </c>
      <c r="L2070">
        <v>1474402315</v>
      </c>
      <c r="M2070" s="22">
        <f t="shared" si="130"/>
        <v>42115.645555555551</v>
      </c>
      <c r="N2070" s="22" t="s">
        <v>8517</v>
      </c>
      <c r="O2070" s="24">
        <f t="shared" si="131"/>
        <v>2015</v>
      </c>
      <c r="P2070" t="b">
        <v>0</v>
      </c>
      <c r="Q2070">
        <v>76</v>
      </c>
      <c r="R2070" t="b">
        <v>1</v>
      </c>
      <c r="S2070" t="s">
        <v>8295</v>
      </c>
      <c r="T2070" s="7">
        <f>F2070/Q2070</f>
        <v>346.13118421052633</v>
      </c>
      <c r="U2070" t="s">
        <v>8317</v>
      </c>
      <c r="V2070" t="s">
        <v>8347</v>
      </c>
    </row>
    <row r="2071" spans="1:22" ht="57.6">
      <c r="A2071" s="5">
        <f t="shared" si="128"/>
        <v>1.2840666000000001</v>
      </c>
      <c r="B2071">
        <v>2069</v>
      </c>
      <c r="C2071" s="3" t="s">
        <v>2070</v>
      </c>
      <c r="D2071" s="3" t="s">
        <v>6179</v>
      </c>
      <c r="E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 s="22">
        <f t="shared" si="129"/>
        <v>42663.633275462962</v>
      </c>
      <c r="L2071">
        <v>1449098391</v>
      </c>
      <c r="M2071" s="22">
        <f t="shared" si="130"/>
        <v>42633.633275462962</v>
      </c>
      <c r="N2071" s="22" t="s">
        <v>9254</v>
      </c>
      <c r="O2071" s="24">
        <f t="shared" si="131"/>
        <v>2016</v>
      </c>
      <c r="P2071" t="b">
        <v>0</v>
      </c>
      <c r="Q2071">
        <v>263</v>
      </c>
      <c r="R2071" t="b">
        <v>1</v>
      </c>
      <c r="S2071" t="s">
        <v>8295</v>
      </c>
      <c r="T2071" s="7">
        <f>F2071/Q2071</f>
        <v>244.11912547528519</v>
      </c>
      <c r="U2071" t="s">
        <v>8317</v>
      </c>
      <c r="V2071" t="s">
        <v>8347</v>
      </c>
    </row>
    <row r="2072" spans="1:22" ht="43.2">
      <c r="A2072" s="5">
        <f t="shared" si="128"/>
        <v>3.1732719999999999</v>
      </c>
      <c r="B2072">
        <v>2070</v>
      </c>
      <c r="C2072" s="3" t="s">
        <v>2071</v>
      </c>
      <c r="D2072" s="3" t="s">
        <v>6180</v>
      </c>
      <c r="E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 s="22">
        <f t="shared" si="129"/>
        <v>42371.763784722221</v>
      </c>
      <c r="L2072">
        <v>1464536723</v>
      </c>
      <c r="M2072" s="22">
        <f t="shared" si="130"/>
        <v>42340.763784722221</v>
      </c>
      <c r="N2072" s="22" t="s">
        <v>8860</v>
      </c>
      <c r="O2072" s="24">
        <f t="shared" si="131"/>
        <v>2015</v>
      </c>
      <c r="P2072" t="b">
        <v>0</v>
      </c>
      <c r="Q2072">
        <v>1530</v>
      </c>
      <c r="R2072" t="b">
        <v>1</v>
      </c>
      <c r="S2072" t="s">
        <v>8295</v>
      </c>
      <c r="T2072" s="7">
        <f>F2072/Q2072</f>
        <v>259.25424836601309</v>
      </c>
      <c r="U2072" t="s">
        <v>8317</v>
      </c>
      <c r="V2072" t="s">
        <v>8347</v>
      </c>
    </row>
    <row r="2073" spans="1:22" ht="43.2">
      <c r="A2073" s="5">
        <f t="shared" si="128"/>
        <v>2.8073000000000001</v>
      </c>
      <c r="B2073">
        <v>2071</v>
      </c>
      <c r="C2073" s="3" t="s">
        <v>2072</v>
      </c>
      <c r="D2073" s="3" t="s">
        <v>6181</v>
      </c>
      <c r="E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 s="22">
        <f t="shared" si="129"/>
        <v>42549.448182870365</v>
      </c>
      <c r="L2073">
        <v>1471502484</v>
      </c>
      <c r="M2073" s="22">
        <f t="shared" si="130"/>
        <v>42519.448182870365</v>
      </c>
      <c r="N2073" s="22" t="s">
        <v>9613</v>
      </c>
      <c r="O2073" s="24">
        <f t="shared" si="131"/>
        <v>2016</v>
      </c>
      <c r="P2073" t="b">
        <v>0</v>
      </c>
      <c r="Q2073">
        <v>278</v>
      </c>
      <c r="R2073" t="b">
        <v>1</v>
      </c>
      <c r="S2073" t="s">
        <v>8295</v>
      </c>
      <c r="T2073" s="7">
        <f>F2073/Q2073</f>
        <v>201.96402877697841</v>
      </c>
      <c r="U2073" t="s">
        <v>8317</v>
      </c>
      <c r="V2073" t="s">
        <v>8347</v>
      </c>
    </row>
    <row r="2074" spans="1:22" ht="57.6">
      <c r="A2074" s="5">
        <f t="shared" si="128"/>
        <v>1.1073146853146854</v>
      </c>
      <c r="B2074">
        <v>2072</v>
      </c>
      <c r="C2074" s="3" t="s">
        <v>2073</v>
      </c>
      <c r="D2074" s="3" t="s">
        <v>6182</v>
      </c>
      <c r="E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 s="22">
        <f t="shared" si="129"/>
        <v>42645.070416666662</v>
      </c>
      <c r="L2074">
        <v>1460037432</v>
      </c>
      <c r="M2074" s="22">
        <f t="shared" si="130"/>
        <v>42600.070416666662</v>
      </c>
      <c r="N2074" s="22" t="s">
        <v>9614</v>
      </c>
      <c r="O2074" s="24">
        <f t="shared" si="131"/>
        <v>2016</v>
      </c>
      <c r="P2074" t="b">
        <v>0</v>
      </c>
      <c r="Q2074">
        <v>350</v>
      </c>
      <c r="R2074" t="b">
        <v>1</v>
      </c>
      <c r="S2074" t="s">
        <v>8295</v>
      </c>
      <c r="T2074" s="7">
        <f>F2074/Q2074</f>
        <v>226.20857142857142</v>
      </c>
      <c r="U2074" t="s">
        <v>8317</v>
      </c>
      <c r="V2074" t="s">
        <v>8347</v>
      </c>
    </row>
    <row r="2075" spans="1:22" ht="43.2">
      <c r="A2075" s="5">
        <f t="shared" si="128"/>
        <v>1.5260429999999998</v>
      </c>
      <c r="B2075">
        <v>2073</v>
      </c>
      <c r="C2075" s="3" t="s">
        <v>2074</v>
      </c>
      <c r="D2075" s="3" t="s">
        <v>6183</v>
      </c>
      <c r="E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 s="22">
        <f t="shared" si="129"/>
        <v>42497.373055555552</v>
      </c>
      <c r="L2075">
        <v>1427212918</v>
      </c>
      <c r="M2075" s="22">
        <f t="shared" si="130"/>
        <v>42467.373055555552</v>
      </c>
      <c r="N2075" s="22" t="s">
        <v>9615</v>
      </c>
      <c r="O2075" s="24">
        <f t="shared" si="131"/>
        <v>2016</v>
      </c>
      <c r="P2075" t="b">
        <v>0</v>
      </c>
      <c r="Q2075">
        <v>470</v>
      </c>
      <c r="R2075" t="b">
        <v>1</v>
      </c>
      <c r="S2075" t="s">
        <v>8295</v>
      </c>
      <c r="T2075" s="7">
        <f>F2075/Q2075</f>
        <v>324.69</v>
      </c>
      <c r="U2075" t="s">
        <v>8317</v>
      </c>
      <c r="V2075" t="s">
        <v>8347</v>
      </c>
    </row>
    <row r="2076" spans="1:22" ht="28.8">
      <c r="A2076" s="5">
        <f t="shared" si="128"/>
        <v>1.0249999999999999</v>
      </c>
      <c r="B2076">
        <v>2074</v>
      </c>
      <c r="C2076" s="3" t="s">
        <v>2075</v>
      </c>
      <c r="D2076" s="3" t="s">
        <v>6184</v>
      </c>
      <c r="E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 s="22">
        <f t="shared" si="129"/>
        <v>42132.459699074076</v>
      </c>
      <c r="L2076">
        <v>1459972182</v>
      </c>
      <c r="M2076" s="22">
        <f t="shared" si="130"/>
        <v>42087.459699074076</v>
      </c>
      <c r="N2076" s="22" t="s">
        <v>8893</v>
      </c>
      <c r="O2076" s="24">
        <f t="shared" si="131"/>
        <v>2015</v>
      </c>
      <c r="P2076" t="b">
        <v>0</v>
      </c>
      <c r="Q2076">
        <v>3</v>
      </c>
      <c r="R2076" t="b">
        <v>1</v>
      </c>
      <c r="S2076" t="s">
        <v>8295</v>
      </c>
      <c r="T2076" s="7">
        <f>F2076/Q2076</f>
        <v>205</v>
      </c>
      <c r="U2076" t="s">
        <v>8317</v>
      </c>
      <c r="V2076" t="s">
        <v>8347</v>
      </c>
    </row>
    <row r="2077" spans="1:22" ht="43.2">
      <c r="A2077" s="5">
        <f t="shared" si="128"/>
        <v>16.783738373837384</v>
      </c>
      <c r="B2077">
        <v>2075</v>
      </c>
      <c r="C2077" s="3" t="s">
        <v>2076</v>
      </c>
      <c r="D2077" s="3" t="s">
        <v>6185</v>
      </c>
      <c r="E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 s="22">
        <f t="shared" si="129"/>
        <v>42496.617847222216</v>
      </c>
      <c r="L2077">
        <v>1372177288</v>
      </c>
      <c r="M2077" s="22">
        <f t="shared" si="130"/>
        <v>42466.617847222216</v>
      </c>
      <c r="N2077" s="22" t="s">
        <v>9616</v>
      </c>
      <c r="O2077" s="24">
        <f t="shared" si="131"/>
        <v>2016</v>
      </c>
      <c r="P2077" t="b">
        <v>0</v>
      </c>
      <c r="Q2077">
        <v>8200</v>
      </c>
      <c r="R2077" t="b">
        <v>1</v>
      </c>
      <c r="S2077" t="s">
        <v>8295</v>
      </c>
      <c r="T2077" s="7">
        <f>F2077/Q2077</f>
        <v>20.465926829268295</v>
      </c>
      <c r="U2077" t="s">
        <v>8317</v>
      </c>
      <c r="V2077" t="s">
        <v>8347</v>
      </c>
    </row>
    <row r="2078" spans="1:22" ht="28.8">
      <c r="A2078" s="5">
        <f t="shared" si="128"/>
        <v>5.4334915642458101</v>
      </c>
      <c r="B2078">
        <v>2076</v>
      </c>
      <c r="C2078" s="3" t="s">
        <v>2077</v>
      </c>
      <c r="D2078" s="3" t="s">
        <v>6186</v>
      </c>
      <c r="E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 s="22">
        <f t="shared" si="129"/>
        <v>41480.473240740735</v>
      </c>
      <c r="L2078">
        <v>1402693689</v>
      </c>
      <c r="M2078" s="22">
        <f t="shared" si="130"/>
        <v>41450.473240740735</v>
      </c>
      <c r="N2078" s="22" t="s">
        <v>9347</v>
      </c>
      <c r="O2078" s="24">
        <f t="shared" si="131"/>
        <v>2013</v>
      </c>
      <c r="P2078" t="b">
        <v>0</v>
      </c>
      <c r="Q2078">
        <v>8359</v>
      </c>
      <c r="R2078" t="b">
        <v>1</v>
      </c>
      <c r="S2078" t="s">
        <v>8295</v>
      </c>
      <c r="T2078" s="7">
        <f>F2078/Q2078</f>
        <v>116.35303146309367</v>
      </c>
      <c r="U2078" t="s">
        <v>8317</v>
      </c>
      <c r="V2078" t="s">
        <v>8347</v>
      </c>
    </row>
    <row r="2079" spans="1:22" ht="43.2">
      <c r="A2079" s="5">
        <f t="shared" si="128"/>
        <v>1.1550800000000001</v>
      </c>
      <c r="B2079">
        <v>2077</v>
      </c>
      <c r="C2079" s="3" t="s">
        <v>2078</v>
      </c>
      <c r="D2079" s="3" t="s">
        <v>6187</v>
      </c>
      <c r="E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 s="22">
        <f t="shared" si="129"/>
        <v>41843.672326388885</v>
      </c>
      <c r="L2079">
        <v>1428541276</v>
      </c>
      <c r="M2079" s="22">
        <f t="shared" si="130"/>
        <v>41803.672326388885</v>
      </c>
      <c r="N2079" s="22" t="s">
        <v>8903</v>
      </c>
      <c r="O2079" s="24">
        <f t="shared" si="131"/>
        <v>2014</v>
      </c>
      <c r="P2079" t="b">
        <v>0</v>
      </c>
      <c r="Q2079">
        <v>188</v>
      </c>
      <c r="R2079" t="b">
        <v>1</v>
      </c>
      <c r="S2079" t="s">
        <v>8295</v>
      </c>
      <c r="T2079" s="7">
        <f>F2079/Q2079</f>
        <v>307.20212765957444</v>
      </c>
      <c r="U2079" t="s">
        <v>8317</v>
      </c>
      <c r="V2079" t="s">
        <v>8347</v>
      </c>
    </row>
    <row r="2080" spans="1:22" ht="43.2">
      <c r="A2080" s="5">
        <f t="shared" si="128"/>
        <v>1.3120499999999999</v>
      </c>
      <c r="B2080">
        <v>2078</v>
      </c>
      <c r="C2080" s="3" t="s">
        <v>2079</v>
      </c>
      <c r="D2080" s="3" t="s">
        <v>6188</v>
      </c>
      <c r="E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 s="22">
        <f t="shared" si="129"/>
        <v>42160.666666666664</v>
      </c>
      <c r="L2080">
        <v>1479493857</v>
      </c>
      <c r="M2080" s="22">
        <f t="shared" si="130"/>
        <v>42102.83421296296</v>
      </c>
      <c r="N2080" s="22" t="s">
        <v>8883</v>
      </c>
      <c r="O2080" s="24">
        <f t="shared" si="131"/>
        <v>2015</v>
      </c>
      <c r="P2080" t="b">
        <v>0</v>
      </c>
      <c r="Q2080">
        <v>48</v>
      </c>
      <c r="R2080" t="b">
        <v>1</v>
      </c>
      <c r="S2080" t="s">
        <v>8295</v>
      </c>
      <c r="T2080" s="7">
        <f>F2080/Q2080</f>
        <v>546.6875</v>
      </c>
      <c r="U2080" t="s">
        <v>8317</v>
      </c>
      <c r="V2080" t="s">
        <v>8347</v>
      </c>
    </row>
    <row r="2081" spans="1:22" ht="57.6">
      <c r="A2081" s="5">
        <f t="shared" si="128"/>
        <v>2.8816999999999999</v>
      </c>
      <c r="B2081">
        <v>2079</v>
      </c>
      <c r="C2081" s="3" t="s">
        <v>2080</v>
      </c>
      <c r="D2081" s="3" t="s">
        <v>6189</v>
      </c>
      <c r="E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 s="22">
        <f t="shared" si="129"/>
        <v>42722.563159722216</v>
      </c>
      <c r="L2081">
        <v>1432659793</v>
      </c>
      <c r="M2081" s="22">
        <f t="shared" si="130"/>
        <v>42692.563159722216</v>
      </c>
      <c r="N2081" s="22" t="s">
        <v>8510</v>
      </c>
      <c r="O2081" s="24">
        <f t="shared" si="131"/>
        <v>2016</v>
      </c>
      <c r="P2081" t="b">
        <v>0</v>
      </c>
      <c r="Q2081">
        <v>607</v>
      </c>
      <c r="R2081" t="b">
        <v>1</v>
      </c>
      <c r="S2081" t="s">
        <v>8295</v>
      </c>
      <c r="T2081" s="7">
        <f>F2081/Q2081</f>
        <v>47.474464579901152</v>
      </c>
      <c r="U2081" t="s">
        <v>8317</v>
      </c>
      <c r="V2081" t="s">
        <v>8347</v>
      </c>
    </row>
    <row r="2082" spans="1:22" ht="43.2">
      <c r="A2082" s="5">
        <f t="shared" si="128"/>
        <v>5.0780000000000003</v>
      </c>
      <c r="B2082">
        <v>2080</v>
      </c>
      <c r="C2082" s="3" t="s">
        <v>2081</v>
      </c>
      <c r="D2082" s="3" t="s">
        <v>6190</v>
      </c>
      <c r="E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 s="22">
        <f t="shared" si="129"/>
        <v>42180.583333333336</v>
      </c>
      <c r="L2082">
        <v>1444690700</v>
      </c>
      <c r="M2082" s="22">
        <f t="shared" si="130"/>
        <v>42150.502233796295</v>
      </c>
      <c r="N2082" s="22" t="s">
        <v>9198</v>
      </c>
      <c r="O2082" s="24">
        <f t="shared" si="131"/>
        <v>2015</v>
      </c>
      <c r="P2082" t="b">
        <v>0</v>
      </c>
      <c r="Q2082">
        <v>50</v>
      </c>
      <c r="R2082" t="b">
        <v>1</v>
      </c>
      <c r="S2082" t="s">
        <v>8295</v>
      </c>
      <c r="T2082" s="7">
        <f>F2082/Q2082</f>
        <v>101.56</v>
      </c>
      <c r="U2082" t="s">
        <v>8317</v>
      </c>
      <c r="V2082" t="s">
        <v>8347</v>
      </c>
    </row>
    <row r="2083" spans="1:22" ht="43.2">
      <c r="A2083" s="5">
        <f t="shared" si="128"/>
        <v>1.1457142857142857</v>
      </c>
      <c r="B2083">
        <v>2081</v>
      </c>
      <c r="C2083" s="3" t="s">
        <v>2082</v>
      </c>
      <c r="D2083" s="3" t="s">
        <v>6191</v>
      </c>
      <c r="E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 s="22">
        <f t="shared" si="129"/>
        <v>42319.790509259255</v>
      </c>
      <c r="L2083">
        <v>1333597555</v>
      </c>
      <c r="M2083" s="22">
        <f t="shared" si="130"/>
        <v>42289.748842592591</v>
      </c>
      <c r="N2083" s="22" t="s">
        <v>9157</v>
      </c>
      <c r="O2083" s="24">
        <f t="shared" si="131"/>
        <v>2015</v>
      </c>
      <c r="P2083" t="b">
        <v>0</v>
      </c>
      <c r="Q2083">
        <v>55</v>
      </c>
      <c r="R2083" t="b">
        <v>1</v>
      </c>
      <c r="S2083" t="s">
        <v>8279</v>
      </c>
      <c r="T2083" s="7">
        <f>F2083/Q2083</f>
        <v>72.909090909090907</v>
      </c>
      <c r="U2083" t="s">
        <v>8323</v>
      </c>
      <c r="V2083" t="s">
        <v>8327</v>
      </c>
    </row>
    <row r="2084" spans="1:22" ht="43.2">
      <c r="A2084" s="5">
        <f t="shared" si="128"/>
        <v>1.1073333333333333</v>
      </c>
      <c r="B2084">
        <v>2082</v>
      </c>
      <c r="C2084" s="3" t="s">
        <v>2083</v>
      </c>
      <c r="D2084" s="3" t="s">
        <v>6192</v>
      </c>
      <c r="E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 s="22">
        <f t="shared" si="129"/>
        <v>41044.999305555553</v>
      </c>
      <c r="L2084">
        <v>1316919196</v>
      </c>
      <c r="M2084" s="22">
        <f t="shared" si="130"/>
        <v>41003.948553240734</v>
      </c>
      <c r="N2084" s="22" t="s">
        <v>9092</v>
      </c>
      <c r="O2084" s="24">
        <f t="shared" si="131"/>
        <v>2012</v>
      </c>
      <c r="P2084" t="b">
        <v>0</v>
      </c>
      <c r="Q2084">
        <v>38</v>
      </c>
      <c r="R2084" t="b">
        <v>1</v>
      </c>
      <c r="S2084" t="s">
        <v>8279</v>
      </c>
      <c r="T2084" s="7">
        <f>F2084/Q2084</f>
        <v>43.710526315789473</v>
      </c>
      <c r="U2084" t="s">
        <v>8323</v>
      </c>
      <c r="V2084" t="s">
        <v>8327</v>
      </c>
    </row>
    <row r="2085" spans="1:22" ht="43.2">
      <c r="A2085" s="5">
        <f t="shared" si="128"/>
        <v>1.1333333333333333</v>
      </c>
      <c r="B2085">
        <v>2083</v>
      </c>
      <c r="C2085" s="3" t="s">
        <v>2084</v>
      </c>
      <c r="D2085" s="3" t="s">
        <v>6193</v>
      </c>
      <c r="E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 s="22">
        <f t="shared" si="129"/>
        <v>40870.953657407408</v>
      </c>
      <c r="L2085">
        <v>1336238395</v>
      </c>
      <c r="M2085" s="22">
        <f t="shared" si="130"/>
        <v>40810.911990740737</v>
      </c>
      <c r="N2085" s="22" t="s">
        <v>9617</v>
      </c>
      <c r="O2085" s="24">
        <f t="shared" si="131"/>
        <v>2011</v>
      </c>
      <c r="P2085" t="b">
        <v>0</v>
      </c>
      <c r="Q2085">
        <v>25</v>
      </c>
      <c r="R2085" t="b">
        <v>1</v>
      </c>
      <c r="S2085" t="s">
        <v>8279</v>
      </c>
      <c r="T2085" s="7">
        <f>F2085/Q2085</f>
        <v>34</v>
      </c>
      <c r="U2085" t="s">
        <v>8323</v>
      </c>
      <c r="V2085" t="s">
        <v>8327</v>
      </c>
    </row>
    <row r="2086" spans="1:22" ht="43.2">
      <c r="A2086" s="5">
        <f t="shared" si="128"/>
        <v>1.0833333333333333</v>
      </c>
      <c r="B2086">
        <v>2084</v>
      </c>
      <c r="C2086" s="3" t="s">
        <v>2085</v>
      </c>
      <c r="D2086" s="3" t="s">
        <v>6194</v>
      </c>
      <c r="E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 s="22">
        <f t="shared" si="129"/>
        <v>41064.513831018514</v>
      </c>
      <c r="L2086">
        <v>1396468782</v>
      </c>
      <c r="M2086" s="22">
        <f t="shared" si="130"/>
        <v>41034.513831018514</v>
      </c>
      <c r="N2086" s="22" t="s">
        <v>9469</v>
      </c>
      <c r="O2086" s="24">
        <f t="shared" si="131"/>
        <v>2012</v>
      </c>
      <c r="P2086" t="b">
        <v>0</v>
      </c>
      <c r="Q2086">
        <v>46</v>
      </c>
      <c r="R2086" t="b">
        <v>1</v>
      </c>
      <c r="S2086" t="s">
        <v>8279</v>
      </c>
      <c r="T2086" s="7">
        <f>F2086/Q2086</f>
        <v>70.652173913043484</v>
      </c>
      <c r="U2086" t="s">
        <v>8323</v>
      </c>
      <c r="V2086" t="s">
        <v>8327</v>
      </c>
    </row>
    <row r="2087" spans="1:22" ht="57.6">
      <c r="A2087" s="5">
        <f t="shared" si="128"/>
        <v>1.2353333333333334</v>
      </c>
      <c r="B2087">
        <v>2085</v>
      </c>
      <c r="C2087" s="3" t="s">
        <v>2086</v>
      </c>
      <c r="D2087" s="3" t="s">
        <v>6195</v>
      </c>
      <c r="E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 s="22">
        <f t="shared" si="129"/>
        <v>41763.082638888889</v>
      </c>
      <c r="L2087">
        <v>1339790587</v>
      </c>
      <c r="M2087" s="22">
        <f t="shared" si="130"/>
        <v>41731.624791666662</v>
      </c>
      <c r="N2087" s="22" t="s">
        <v>9609</v>
      </c>
      <c r="O2087" s="24">
        <f t="shared" si="131"/>
        <v>2014</v>
      </c>
      <c r="P2087" t="b">
        <v>0</v>
      </c>
      <c r="Q2087">
        <v>83</v>
      </c>
      <c r="R2087" t="b">
        <v>1</v>
      </c>
      <c r="S2087" t="s">
        <v>8279</v>
      </c>
      <c r="T2087" s="7">
        <f>F2087/Q2087</f>
        <v>89.301204819277103</v>
      </c>
      <c r="U2087" t="s">
        <v>8323</v>
      </c>
      <c r="V2087" t="s">
        <v>8327</v>
      </c>
    </row>
    <row r="2088" spans="1:22" ht="43.2">
      <c r="A2088" s="5">
        <f t="shared" si="128"/>
        <v>1.0069999999999999</v>
      </c>
      <c r="B2088">
        <v>2086</v>
      </c>
      <c r="C2088" s="3" t="s">
        <v>2087</v>
      </c>
      <c r="D2088" s="3" t="s">
        <v>6196</v>
      </c>
      <c r="E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 s="22">
        <f t="shared" si="129"/>
        <v>41105.627164351848</v>
      </c>
      <c r="L2088">
        <v>1321200332</v>
      </c>
      <c r="M2088" s="22">
        <f t="shared" si="130"/>
        <v>41075.627164351848</v>
      </c>
      <c r="N2088" s="22" t="s">
        <v>8433</v>
      </c>
      <c r="O2088" s="24">
        <f t="shared" si="131"/>
        <v>2012</v>
      </c>
      <c r="P2088" t="b">
        <v>0</v>
      </c>
      <c r="Q2088">
        <v>35</v>
      </c>
      <c r="R2088" t="b">
        <v>1</v>
      </c>
      <c r="S2088" t="s">
        <v>8279</v>
      </c>
      <c r="T2088" s="7">
        <f>F2088/Q2088</f>
        <v>115.08571428571429</v>
      </c>
      <c r="U2088" t="s">
        <v>8323</v>
      </c>
      <c r="V2088" t="s">
        <v>8327</v>
      </c>
    </row>
    <row r="2089" spans="1:22" ht="57.6">
      <c r="A2089" s="5">
        <f t="shared" si="128"/>
        <v>1.0353333333333334</v>
      </c>
      <c r="B2089">
        <v>2087</v>
      </c>
      <c r="C2089" s="3" t="s">
        <v>2088</v>
      </c>
      <c r="D2089" s="3" t="s">
        <v>6197</v>
      </c>
      <c r="E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 s="22">
        <f t="shared" si="129"/>
        <v>40890.999305555553</v>
      </c>
      <c r="L2089">
        <v>1312865658</v>
      </c>
      <c r="M2089" s="22">
        <f t="shared" si="130"/>
        <v>40860.462175925924</v>
      </c>
      <c r="N2089" s="22" t="s">
        <v>9618</v>
      </c>
      <c r="O2089" s="24">
        <f t="shared" si="131"/>
        <v>2011</v>
      </c>
      <c r="P2089" t="b">
        <v>0</v>
      </c>
      <c r="Q2089">
        <v>25</v>
      </c>
      <c r="R2089" t="b">
        <v>1</v>
      </c>
      <c r="S2089" t="s">
        <v>8279</v>
      </c>
      <c r="T2089" s="7">
        <f>F2089/Q2089</f>
        <v>62.12</v>
      </c>
      <c r="U2089" t="s">
        <v>8323</v>
      </c>
      <c r="V2089" t="s">
        <v>8327</v>
      </c>
    </row>
    <row r="2090" spans="1:22" ht="43.2">
      <c r="A2090" s="5">
        <f t="shared" si="128"/>
        <v>1.1551066666666667</v>
      </c>
      <c r="B2090">
        <v>2088</v>
      </c>
      <c r="C2090" s="3" t="s">
        <v>2089</v>
      </c>
      <c r="D2090" s="3" t="s">
        <v>6198</v>
      </c>
      <c r="E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 s="22">
        <f t="shared" si="129"/>
        <v>40793.996041666665</v>
      </c>
      <c r="L2090">
        <v>1281028152</v>
      </c>
      <c r="M2090" s="22">
        <f t="shared" si="130"/>
        <v>40763.996041666665</v>
      </c>
      <c r="N2090" s="22" t="s">
        <v>8718</v>
      </c>
      <c r="O2090" s="24">
        <f t="shared" si="131"/>
        <v>2011</v>
      </c>
      <c r="P2090" t="b">
        <v>0</v>
      </c>
      <c r="Q2090">
        <v>75</v>
      </c>
      <c r="R2090" t="b">
        <v>1</v>
      </c>
      <c r="S2090" t="s">
        <v>8279</v>
      </c>
      <c r="T2090" s="7">
        <f>F2090/Q2090</f>
        <v>46.204266666666669</v>
      </c>
      <c r="U2090" t="s">
        <v>8323</v>
      </c>
      <c r="V2090" t="s">
        <v>8327</v>
      </c>
    </row>
    <row r="2091" spans="1:22" ht="28.8">
      <c r="A2091" s="5">
        <f t="shared" si="128"/>
        <v>1.2040040000000001</v>
      </c>
      <c r="B2091">
        <v>2089</v>
      </c>
      <c r="C2091" s="3" t="s">
        <v>2090</v>
      </c>
      <c r="D2091" s="3" t="s">
        <v>6199</v>
      </c>
      <c r="E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 s="22">
        <f t="shared" si="129"/>
        <v>40431.957638888889</v>
      </c>
      <c r="L2091">
        <v>1372384194</v>
      </c>
      <c r="M2091" s="22">
        <f t="shared" si="130"/>
        <v>40395.506388888891</v>
      </c>
      <c r="N2091" s="22" t="s">
        <v>9619</v>
      </c>
      <c r="O2091" s="24">
        <f t="shared" si="131"/>
        <v>2010</v>
      </c>
      <c r="P2091" t="b">
        <v>0</v>
      </c>
      <c r="Q2091">
        <v>62</v>
      </c>
      <c r="R2091" t="b">
        <v>1</v>
      </c>
      <c r="S2091" t="s">
        <v>8279</v>
      </c>
      <c r="T2091" s="7">
        <f>F2091/Q2091</f>
        <v>48.54854838709678</v>
      </c>
      <c r="U2091" t="s">
        <v>8323</v>
      </c>
      <c r="V2091" t="s">
        <v>8327</v>
      </c>
    </row>
    <row r="2092" spans="1:22" ht="43.2">
      <c r="A2092" s="5">
        <f t="shared" si="128"/>
        <v>1.1504037499999999</v>
      </c>
      <c r="B2092">
        <v>2090</v>
      </c>
      <c r="C2092" s="3" t="s">
        <v>2091</v>
      </c>
      <c r="D2092" s="3" t="s">
        <v>6200</v>
      </c>
      <c r="E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 s="22">
        <f t="shared" si="129"/>
        <v>41487.867986111109</v>
      </c>
      <c r="L2092">
        <v>1359104955</v>
      </c>
      <c r="M2092" s="22">
        <f t="shared" si="130"/>
        <v>41452.867986111109</v>
      </c>
      <c r="N2092" s="22" t="s">
        <v>9620</v>
      </c>
      <c r="O2092" s="24">
        <f t="shared" si="131"/>
        <v>2013</v>
      </c>
      <c r="P2092" t="b">
        <v>0</v>
      </c>
      <c r="Q2092">
        <v>160</v>
      </c>
      <c r="R2092" t="b">
        <v>1</v>
      </c>
      <c r="S2092" t="s">
        <v>8279</v>
      </c>
      <c r="T2092" s="7">
        <f>F2092/Q2092</f>
        <v>57.520187499999999</v>
      </c>
      <c r="U2092" t="s">
        <v>8323</v>
      </c>
      <c r="V2092" t="s">
        <v>8327</v>
      </c>
    </row>
    <row r="2093" spans="1:22" ht="57.6">
      <c r="A2093" s="5">
        <f t="shared" si="128"/>
        <v>1.2046777777777777</v>
      </c>
      <c r="B2093">
        <v>2091</v>
      </c>
      <c r="C2093" s="3" t="s">
        <v>2092</v>
      </c>
      <c r="D2093" s="3" t="s">
        <v>6201</v>
      </c>
      <c r="E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 s="22">
        <f t="shared" si="129"/>
        <v>41329.173090277771</v>
      </c>
      <c r="L2093">
        <v>1294818278</v>
      </c>
      <c r="M2093" s="22">
        <f t="shared" si="130"/>
        <v>41299.173090277771</v>
      </c>
      <c r="N2093" s="22" t="s">
        <v>8976</v>
      </c>
      <c r="O2093" s="24">
        <f t="shared" si="131"/>
        <v>2013</v>
      </c>
      <c r="P2093" t="b">
        <v>0</v>
      </c>
      <c r="Q2093">
        <v>246</v>
      </c>
      <c r="R2093" t="b">
        <v>1</v>
      </c>
      <c r="S2093" t="s">
        <v>8279</v>
      </c>
      <c r="T2093" s="7">
        <f>F2093/Q2093</f>
        <v>88.147154471544724</v>
      </c>
      <c r="U2093" t="s">
        <v>8323</v>
      </c>
      <c r="V2093" t="s">
        <v>8327</v>
      </c>
    </row>
    <row r="2094" spans="1:22" ht="43.2">
      <c r="A2094" s="5">
        <f t="shared" si="128"/>
        <v>1.0128333333333333</v>
      </c>
      <c r="B2094">
        <v>2092</v>
      </c>
      <c r="C2094" s="3" t="s">
        <v>2093</v>
      </c>
      <c r="D2094" s="3" t="s">
        <v>6202</v>
      </c>
      <c r="E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 s="22">
        <f t="shared" si="129"/>
        <v>40603.625</v>
      </c>
      <c r="L2094">
        <v>1312822732</v>
      </c>
      <c r="M2094" s="22">
        <f t="shared" si="130"/>
        <v>40555.114328703705</v>
      </c>
      <c r="N2094" s="22" t="s">
        <v>8605</v>
      </c>
      <c r="O2094" s="24">
        <f t="shared" si="131"/>
        <v>2011</v>
      </c>
      <c r="P2094" t="b">
        <v>0</v>
      </c>
      <c r="Q2094">
        <v>55</v>
      </c>
      <c r="R2094" t="b">
        <v>1</v>
      </c>
      <c r="S2094" t="s">
        <v>8279</v>
      </c>
      <c r="T2094" s="7">
        <f>F2094/Q2094</f>
        <v>110.49090909090908</v>
      </c>
      <c r="U2094" t="s">
        <v>8323</v>
      </c>
      <c r="V2094" t="s">
        <v>8327</v>
      </c>
    </row>
    <row r="2095" spans="1:22" ht="43.2">
      <c r="A2095" s="5">
        <f t="shared" si="128"/>
        <v>1.0246666666666666</v>
      </c>
      <c r="B2095">
        <v>2093</v>
      </c>
      <c r="C2095" s="3" t="s">
        <v>2094</v>
      </c>
      <c r="D2095" s="3" t="s">
        <v>6203</v>
      </c>
      <c r="E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 s="22">
        <f t="shared" si="129"/>
        <v>40823.499212962961</v>
      </c>
      <c r="L2095">
        <v>1351024232</v>
      </c>
      <c r="M2095" s="22">
        <f t="shared" si="130"/>
        <v>40763.499212962961</v>
      </c>
      <c r="N2095" s="22" t="s">
        <v>8718</v>
      </c>
      <c r="O2095" s="24">
        <f t="shared" si="131"/>
        <v>2011</v>
      </c>
      <c r="P2095" t="b">
        <v>0</v>
      </c>
      <c r="Q2095">
        <v>23</v>
      </c>
      <c r="R2095" t="b">
        <v>1</v>
      </c>
      <c r="S2095" t="s">
        <v>8279</v>
      </c>
      <c r="T2095" s="7">
        <f>F2095/Q2095</f>
        <v>66.826086956521735</v>
      </c>
      <c r="U2095" t="s">
        <v>8323</v>
      </c>
      <c r="V2095" t="s">
        <v>8327</v>
      </c>
    </row>
    <row r="2096" spans="1:22" ht="57.6">
      <c r="A2096" s="5">
        <f t="shared" si="128"/>
        <v>1.2054285714285715</v>
      </c>
      <c r="B2096">
        <v>2094</v>
      </c>
      <c r="C2096" s="3" t="s">
        <v>2095</v>
      </c>
      <c r="D2096" s="3" t="s">
        <v>6204</v>
      </c>
      <c r="E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 s="22">
        <f t="shared" si="129"/>
        <v>41265.68787037037</v>
      </c>
      <c r="L2096">
        <v>1327969730</v>
      </c>
      <c r="M2096" s="22">
        <f t="shared" si="130"/>
        <v>41205.646203703705</v>
      </c>
      <c r="N2096" s="22" t="s">
        <v>9445</v>
      </c>
      <c r="O2096" s="24">
        <f t="shared" si="131"/>
        <v>2012</v>
      </c>
      <c r="P2096" t="b">
        <v>0</v>
      </c>
      <c r="Q2096">
        <v>72</v>
      </c>
      <c r="R2096" t="b">
        <v>1</v>
      </c>
      <c r="S2096" t="s">
        <v>8279</v>
      </c>
      <c r="T2096" s="7">
        <f>F2096/Q2096</f>
        <v>58.597222222222221</v>
      </c>
      <c r="U2096" t="s">
        <v>8323</v>
      </c>
      <c r="V2096" t="s">
        <v>8327</v>
      </c>
    </row>
    <row r="2097" spans="1:22" ht="43.2">
      <c r="A2097" s="5">
        <f t="shared" si="128"/>
        <v>1</v>
      </c>
      <c r="B2097">
        <v>2095</v>
      </c>
      <c r="C2097" s="3" t="s">
        <v>2096</v>
      </c>
      <c r="D2097" s="3" t="s">
        <v>6205</v>
      </c>
      <c r="E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 s="22">
        <f t="shared" si="129"/>
        <v>40972.916666666664</v>
      </c>
      <c r="L2097">
        <v>1312392973</v>
      </c>
      <c r="M2097" s="22">
        <f t="shared" si="130"/>
        <v>40938.811689814815</v>
      </c>
      <c r="N2097" s="22" t="s">
        <v>9621</v>
      </c>
      <c r="O2097" s="24">
        <f t="shared" si="131"/>
        <v>2012</v>
      </c>
      <c r="P2097" t="b">
        <v>0</v>
      </c>
      <c r="Q2097">
        <v>22</v>
      </c>
      <c r="R2097" t="b">
        <v>1</v>
      </c>
      <c r="S2097" t="s">
        <v>8279</v>
      </c>
      <c r="T2097" s="7">
        <f>F2097/Q2097</f>
        <v>113.63636363636364</v>
      </c>
      <c r="U2097" t="s">
        <v>8323</v>
      </c>
      <c r="V2097" t="s">
        <v>8327</v>
      </c>
    </row>
    <row r="2098" spans="1:22" ht="43.2">
      <c r="A2098" s="5">
        <f t="shared" si="128"/>
        <v>1.0166666666666666</v>
      </c>
      <c r="B2098">
        <v>2096</v>
      </c>
      <c r="C2098" s="3" t="s">
        <v>2097</v>
      </c>
      <c r="D2098" s="3" t="s">
        <v>6206</v>
      </c>
      <c r="E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 s="22">
        <f t="shared" si="129"/>
        <v>40818.525150462963</v>
      </c>
      <c r="L2098">
        <v>1349892735</v>
      </c>
      <c r="M2098" s="22">
        <f t="shared" si="130"/>
        <v>40758.525150462963</v>
      </c>
      <c r="N2098" s="22" t="s">
        <v>9622</v>
      </c>
      <c r="O2098" s="24">
        <f t="shared" si="131"/>
        <v>2011</v>
      </c>
      <c r="P2098" t="b">
        <v>0</v>
      </c>
      <c r="Q2098">
        <v>14</v>
      </c>
      <c r="R2098" t="b">
        <v>1</v>
      </c>
      <c r="S2098" t="s">
        <v>8279</v>
      </c>
      <c r="T2098" s="7">
        <f>F2098/Q2098</f>
        <v>43.571428571428569</v>
      </c>
      <c r="U2098" t="s">
        <v>8323</v>
      </c>
      <c r="V2098" t="s">
        <v>8327</v>
      </c>
    </row>
    <row r="2099" spans="1:22" ht="43.2">
      <c r="A2099" s="5">
        <f t="shared" si="128"/>
        <v>1</v>
      </c>
      <c r="B2099">
        <v>2097</v>
      </c>
      <c r="C2099" s="3" t="s">
        <v>2098</v>
      </c>
      <c r="D2099" s="3" t="s">
        <v>6207</v>
      </c>
      <c r="E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 s="22">
        <f t="shared" si="129"/>
        <v>41207.957638888889</v>
      </c>
      <c r="L2099">
        <v>1317564135</v>
      </c>
      <c r="M2099" s="22">
        <f t="shared" si="130"/>
        <v>41192.550173611111</v>
      </c>
      <c r="N2099" s="22" t="s">
        <v>8618</v>
      </c>
      <c r="O2099" s="24">
        <f t="shared" si="131"/>
        <v>2012</v>
      </c>
      <c r="P2099" t="b">
        <v>0</v>
      </c>
      <c r="Q2099">
        <v>38</v>
      </c>
      <c r="R2099" t="b">
        <v>1</v>
      </c>
      <c r="S2099" t="s">
        <v>8279</v>
      </c>
      <c r="T2099" s="7">
        <f>F2099/Q2099</f>
        <v>78.94736842105263</v>
      </c>
      <c r="U2099" t="s">
        <v>8323</v>
      </c>
      <c r="V2099" t="s">
        <v>8327</v>
      </c>
    </row>
    <row r="2100" spans="1:22" ht="43.2">
      <c r="A2100" s="5">
        <f t="shared" si="128"/>
        <v>1.0033333333333334</v>
      </c>
      <c r="B2100">
        <v>2098</v>
      </c>
      <c r="C2100" s="3" t="s">
        <v>2099</v>
      </c>
      <c r="D2100" s="3" t="s">
        <v>6208</v>
      </c>
      <c r="E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 s="22">
        <f t="shared" si="129"/>
        <v>40878.418229166666</v>
      </c>
      <c r="L2100">
        <v>1328582635</v>
      </c>
      <c r="M2100" s="22">
        <f t="shared" si="130"/>
        <v>40818.376562500001</v>
      </c>
      <c r="N2100" s="22" t="s">
        <v>9623</v>
      </c>
      <c r="O2100" s="24">
        <f t="shared" si="131"/>
        <v>2011</v>
      </c>
      <c r="P2100" t="b">
        <v>0</v>
      </c>
      <c r="Q2100">
        <v>32</v>
      </c>
      <c r="R2100" t="b">
        <v>1</v>
      </c>
      <c r="S2100" t="s">
        <v>8279</v>
      </c>
      <c r="T2100" s="7">
        <f>F2100/Q2100</f>
        <v>188.125</v>
      </c>
      <c r="U2100" t="s">
        <v>8323</v>
      </c>
      <c r="V2100" t="s">
        <v>8327</v>
      </c>
    </row>
    <row r="2101" spans="1:22">
      <c r="A2101" s="5">
        <f t="shared" si="128"/>
        <v>1.3236666666666668</v>
      </c>
      <c r="B2101">
        <v>2099</v>
      </c>
      <c r="C2101" s="3" t="s">
        <v>2100</v>
      </c>
      <c r="D2101" s="3" t="s">
        <v>6209</v>
      </c>
      <c r="E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 s="22">
        <f t="shared" si="129"/>
        <v>40975.905497685184</v>
      </c>
      <c r="L2101">
        <v>1434650084</v>
      </c>
      <c r="M2101" s="22">
        <f t="shared" si="130"/>
        <v>40945.905497685184</v>
      </c>
      <c r="N2101" s="22" t="s">
        <v>9431</v>
      </c>
      <c r="O2101" s="24">
        <f t="shared" si="131"/>
        <v>2012</v>
      </c>
      <c r="P2101" t="b">
        <v>0</v>
      </c>
      <c r="Q2101">
        <v>63</v>
      </c>
      <c r="R2101" t="b">
        <v>1</v>
      </c>
      <c r="S2101" t="s">
        <v>8279</v>
      </c>
      <c r="T2101" s="7">
        <f>F2101/Q2101</f>
        <v>63.031746031746032</v>
      </c>
      <c r="U2101" t="s">
        <v>8323</v>
      </c>
      <c r="V2101" t="s">
        <v>8327</v>
      </c>
    </row>
    <row r="2102" spans="1:22" ht="43.2">
      <c r="A2102" s="5">
        <f t="shared" si="128"/>
        <v>1.3666666666666667</v>
      </c>
      <c r="B2102">
        <v>2100</v>
      </c>
      <c r="C2102" s="3" t="s">
        <v>2101</v>
      </c>
      <c r="D2102" s="3" t="s">
        <v>6210</v>
      </c>
      <c r="E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 s="22">
        <f t="shared" si="129"/>
        <v>42186.944444444445</v>
      </c>
      <c r="L2102">
        <v>1339704141</v>
      </c>
      <c r="M2102" s="22">
        <f t="shared" si="130"/>
        <v>42173.53800925926</v>
      </c>
      <c r="N2102" s="22" t="s">
        <v>8845</v>
      </c>
      <c r="O2102" s="24">
        <f t="shared" si="131"/>
        <v>2015</v>
      </c>
      <c r="P2102" t="b">
        <v>0</v>
      </c>
      <c r="Q2102">
        <v>27</v>
      </c>
      <c r="R2102" t="b">
        <v>1</v>
      </c>
      <c r="S2102" t="s">
        <v>8279</v>
      </c>
      <c r="T2102" s="7">
        <f>F2102/Q2102</f>
        <v>30.37037037037037</v>
      </c>
      <c r="U2102" t="s">
        <v>8323</v>
      </c>
      <c r="V2102" t="s">
        <v>8327</v>
      </c>
    </row>
    <row r="2103" spans="1:22" ht="43.2">
      <c r="A2103" s="5">
        <f t="shared" si="128"/>
        <v>1.1325000000000001</v>
      </c>
      <c r="B2103">
        <v>2101</v>
      </c>
      <c r="C2103" s="3" t="s">
        <v>2102</v>
      </c>
      <c r="D2103" s="3" t="s">
        <v>6211</v>
      </c>
      <c r="E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 s="22">
        <f t="shared" si="129"/>
        <v>41089.957638888889</v>
      </c>
      <c r="L2103">
        <v>1323920114</v>
      </c>
      <c r="M2103" s="22">
        <f t="shared" si="130"/>
        <v>41074.62663194444</v>
      </c>
      <c r="N2103" s="22" t="s">
        <v>9551</v>
      </c>
      <c r="O2103" s="24">
        <f t="shared" si="131"/>
        <v>2012</v>
      </c>
      <c r="P2103" t="b">
        <v>0</v>
      </c>
      <c r="Q2103">
        <v>44</v>
      </c>
      <c r="R2103" t="b">
        <v>1</v>
      </c>
      <c r="S2103" t="s">
        <v>8279</v>
      </c>
      <c r="T2103" s="7">
        <f>F2103/Q2103</f>
        <v>51.477272727272727</v>
      </c>
      <c r="U2103" t="s">
        <v>8323</v>
      </c>
      <c r="V2103" t="s">
        <v>8327</v>
      </c>
    </row>
    <row r="2104" spans="1:22" ht="43.2">
      <c r="A2104" s="5">
        <f t="shared" si="128"/>
        <v>1.36</v>
      </c>
      <c r="B2104">
        <v>2102</v>
      </c>
      <c r="C2104" s="3" t="s">
        <v>2103</v>
      </c>
      <c r="D2104" s="3" t="s">
        <v>6212</v>
      </c>
      <c r="E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 s="22">
        <f t="shared" si="129"/>
        <v>40951.941134259258</v>
      </c>
      <c r="L2104">
        <v>1302036648</v>
      </c>
      <c r="M2104" s="22">
        <f t="shared" si="130"/>
        <v>40891.941134259258</v>
      </c>
      <c r="N2104" s="22" t="s">
        <v>9624</v>
      </c>
      <c r="O2104" s="24">
        <f t="shared" si="131"/>
        <v>2011</v>
      </c>
      <c r="P2104" t="b">
        <v>0</v>
      </c>
      <c r="Q2104">
        <v>38</v>
      </c>
      <c r="R2104" t="b">
        <v>1</v>
      </c>
      <c r="S2104" t="s">
        <v>8279</v>
      </c>
      <c r="T2104" s="7">
        <f>F2104/Q2104</f>
        <v>35.789473684210527</v>
      </c>
      <c r="U2104" t="s">
        <v>8323</v>
      </c>
      <c r="V2104" t="s">
        <v>8327</v>
      </c>
    </row>
    <row r="2105" spans="1:22" ht="28.8">
      <c r="A2105" s="5">
        <f t="shared" si="128"/>
        <v>1.4612318374694613</v>
      </c>
      <c r="B2105">
        <v>2103</v>
      </c>
      <c r="C2105" s="3" t="s">
        <v>2104</v>
      </c>
      <c r="D2105" s="3" t="s">
        <v>6213</v>
      </c>
      <c r="E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 s="22">
        <f t="shared" si="129"/>
        <v>40668.660277777773</v>
      </c>
      <c r="L2105">
        <v>1349892427</v>
      </c>
      <c r="M2105" s="22">
        <f t="shared" si="130"/>
        <v>40638.660277777773</v>
      </c>
      <c r="N2105" s="22" t="s">
        <v>9564</v>
      </c>
      <c r="O2105" s="24">
        <f t="shared" si="131"/>
        <v>2011</v>
      </c>
      <c r="P2105" t="b">
        <v>0</v>
      </c>
      <c r="Q2105">
        <v>115</v>
      </c>
      <c r="R2105" t="b">
        <v>1</v>
      </c>
      <c r="S2105" t="s">
        <v>8279</v>
      </c>
      <c r="T2105" s="7">
        <f>F2105/Q2105</f>
        <v>98.817391304347822</v>
      </c>
      <c r="U2105" t="s">
        <v>8323</v>
      </c>
      <c r="V2105" t="s">
        <v>8327</v>
      </c>
    </row>
    <row r="2106" spans="1:22" ht="43.2">
      <c r="A2106" s="5">
        <f t="shared" si="128"/>
        <v>1.2949999999999999</v>
      </c>
      <c r="B2106">
        <v>2104</v>
      </c>
      <c r="C2106" s="3" t="s">
        <v>2105</v>
      </c>
      <c r="D2106" s="3" t="s">
        <v>6214</v>
      </c>
      <c r="E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 s="22">
        <f t="shared" si="129"/>
        <v>41222.588275462964</v>
      </c>
      <c r="L2106">
        <v>1367286434</v>
      </c>
      <c r="M2106" s="22">
        <f t="shared" si="130"/>
        <v>41192.546608796292</v>
      </c>
      <c r="N2106" s="22" t="s">
        <v>8618</v>
      </c>
      <c r="O2106" s="24">
        <f t="shared" si="131"/>
        <v>2012</v>
      </c>
      <c r="P2106" t="b">
        <v>0</v>
      </c>
      <c r="Q2106">
        <v>37</v>
      </c>
      <c r="R2106" t="b">
        <v>1</v>
      </c>
      <c r="S2106" t="s">
        <v>8279</v>
      </c>
      <c r="T2106" s="7">
        <f>F2106/Q2106</f>
        <v>28</v>
      </c>
      <c r="U2106" t="s">
        <v>8323</v>
      </c>
      <c r="V2106" t="s">
        <v>8327</v>
      </c>
    </row>
    <row r="2107" spans="1:22" ht="43.2">
      <c r="A2107" s="5">
        <f t="shared" si="128"/>
        <v>2.54</v>
      </c>
      <c r="B2107">
        <v>2105</v>
      </c>
      <c r="C2107" s="3" t="s">
        <v>2106</v>
      </c>
      <c r="D2107" s="3" t="s">
        <v>6215</v>
      </c>
      <c r="E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 s="22">
        <f t="shared" si="129"/>
        <v>41424.791666666664</v>
      </c>
      <c r="L2107">
        <v>1415472953</v>
      </c>
      <c r="M2107" s="22">
        <f t="shared" si="130"/>
        <v>41393.86613425926</v>
      </c>
      <c r="N2107" s="22" t="s">
        <v>9625</v>
      </c>
      <c r="O2107" s="24">
        <f t="shared" si="131"/>
        <v>2013</v>
      </c>
      <c r="P2107" t="b">
        <v>0</v>
      </c>
      <c r="Q2107">
        <v>99</v>
      </c>
      <c r="R2107" t="b">
        <v>1</v>
      </c>
      <c r="S2107" t="s">
        <v>8279</v>
      </c>
      <c r="T2107" s="7">
        <f>F2107/Q2107</f>
        <v>51.313131313131315</v>
      </c>
      <c r="U2107" t="s">
        <v>8323</v>
      </c>
      <c r="V2107" t="s">
        <v>8327</v>
      </c>
    </row>
    <row r="2108" spans="1:22" ht="43.2">
      <c r="A2108" s="5">
        <f t="shared" si="128"/>
        <v>1.0704545454545455</v>
      </c>
      <c r="B2108">
        <v>2106</v>
      </c>
      <c r="C2108" s="3" t="s">
        <v>2107</v>
      </c>
      <c r="D2108" s="3" t="s">
        <v>6216</v>
      </c>
      <c r="E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 s="22">
        <f t="shared" si="129"/>
        <v>41963.958333333336</v>
      </c>
      <c r="L2108">
        <v>1356584974</v>
      </c>
      <c r="M2108" s="22">
        <f t="shared" si="130"/>
        <v>41951.580474537033</v>
      </c>
      <c r="N2108" s="22" t="s">
        <v>9228</v>
      </c>
      <c r="O2108" s="24">
        <f t="shared" si="131"/>
        <v>2014</v>
      </c>
      <c r="P2108" t="b">
        <v>0</v>
      </c>
      <c r="Q2108">
        <v>44</v>
      </c>
      <c r="R2108" t="b">
        <v>1</v>
      </c>
      <c r="S2108" t="s">
        <v>8279</v>
      </c>
      <c r="T2108" s="7">
        <f>F2108/Q2108</f>
        <v>53.522727272727273</v>
      </c>
      <c r="U2108" t="s">
        <v>8323</v>
      </c>
      <c r="V2108" t="s">
        <v>8327</v>
      </c>
    </row>
    <row r="2109" spans="1:22" ht="43.2">
      <c r="A2109" s="5">
        <f t="shared" si="128"/>
        <v>1.0773299999999999</v>
      </c>
      <c r="B2109">
        <v>2107</v>
      </c>
      <c r="C2109" s="3" t="s">
        <v>2108</v>
      </c>
      <c r="D2109" s="3" t="s">
        <v>6217</v>
      </c>
      <c r="E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 s="22">
        <f t="shared" si="129"/>
        <v>41300.006643518514</v>
      </c>
      <c r="L2109">
        <v>1413997393</v>
      </c>
      <c r="M2109" s="22">
        <f t="shared" si="130"/>
        <v>41270.006643518514</v>
      </c>
      <c r="N2109" s="22" t="s">
        <v>9626</v>
      </c>
      <c r="O2109" s="24">
        <f t="shared" si="131"/>
        <v>2012</v>
      </c>
      <c r="P2109" t="b">
        <v>0</v>
      </c>
      <c r="Q2109">
        <v>58</v>
      </c>
      <c r="R2109" t="b">
        <v>1</v>
      </c>
      <c r="S2109" t="s">
        <v>8279</v>
      </c>
      <c r="T2109" s="7">
        <f>F2109/Q2109</f>
        <v>37.149310344827583</v>
      </c>
      <c r="U2109" t="s">
        <v>8323</v>
      </c>
      <c r="V2109" t="s">
        <v>8327</v>
      </c>
    </row>
    <row r="2110" spans="1:22" ht="57.6">
      <c r="A2110" s="5">
        <f t="shared" si="128"/>
        <v>1.0731250000000001</v>
      </c>
      <c r="B2110">
        <v>2108</v>
      </c>
      <c r="C2110" s="3" t="s">
        <v>2109</v>
      </c>
      <c r="D2110" s="3" t="s">
        <v>6218</v>
      </c>
      <c r="E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 s="22">
        <f t="shared" si="129"/>
        <v>41955.543900462959</v>
      </c>
      <c r="L2110">
        <v>1344917580</v>
      </c>
      <c r="M2110" s="22">
        <f t="shared" si="130"/>
        <v>41934.502233796295</v>
      </c>
      <c r="N2110" s="22" t="s">
        <v>8691</v>
      </c>
      <c r="O2110" s="24">
        <f t="shared" si="131"/>
        <v>2014</v>
      </c>
      <c r="P2110" t="b">
        <v>0</v>
      </c>
      <c r="Q2110">
        <v>191</v>
      </c>
      <c r="R2110" t="b">
        <v>1</v>
      </c>
      <c r="S2110" t="s">
        <v>8279</v>
      </c>
      <c r="T2110" s="7">
        <f>F2110/Q2110</f>
        <v>89.895287958115176</v>
      </c>
      <c r="U2110" t="s">
        <v>8323</v>
      </c>
      <c r="V2110" t="s">
        <v>8327</v>
      </c>
    </row>
    <row r="2111" spans="1:22" ht="43.2">
      <c r="A2111" s="5">
        <f t="shared" si="128"/>
        <v>1.06525</v>
      </c>
      <c r="B2111">
        <v>2109</v>
      </c>
      <c r="C2111" s="3" t="s">
        <v>2110</v>
      </c>
      <c r="D2111" s="3" t="s">
        <v>6219</v>
      </c>
      <c r="E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 s="22">
        <f t="shared" si="129"/>
        <v>41161.954861111109</v>
      </c>
      <c r="L2111">
        <v>1433523617</v>
      </c>
      <c r="M2111" s="22">
        <f t="shared" si="130"/>
        <v>41134.967361111107</v>
      </c>
      <c r="N2111" s="22" t="s">
        <v>8638</v>
      </c>
      <c r="O2111" s="24">
        <f t="shared" si="131"/>
        <v>2012</v>
      </c>
      <c r="P2111" t="b">
        <v>0</v>
      </c>
      <c r="Q2111">
        <v>40</v>
      </c>
      <c r="R2111" t="b">
        <v>1</v>
      </c>
      <c r="S2111" t="s">
        <v>8279</v>
      </c>
      <c r="T2111" s="7">
        <f>F2111/Q2111</f>
        <v>106.52500000000001</v>
      </c>
      <c r="U2111" t="s">
        <v>8323</v>
      </c>
      <c r="V2111" t="s">
        <v>8327</v>
      </c>
    </row>
    <row r="2112" spans="1:22" ht="28.8">
      <c r="A2112" s="5">
        <f t="shared" si="128"/>
        <v>1.0035000000000001</v>
      </c>
      <c r="B2112">
        <v>2110</v>
      </c>
      <c r="C2112" s="3" t="s">
        <v>2111</v>
      </c>
      <c r="D2112" s="3" t="s">
        <v>6220</v>
      </c>
      <c r="E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 s="22">
        <f t="shared" si="129"/>
        <v>42190.500196759262</v>
      </c>
      <c r="L2112">
        <v>1398873969</v>
      </c>
      <c r="M2112" s="22">
        <f t="shared" si="130"/>
        <v>42160.500196759262</v>
      </c>
      <c r="N2112" s="22" t="s">
        <v>8527</v>
      </c>
      <c r="O2112" s="24">
        <f t="shared" si="131"/>
        <v>2015</v>
      </c>
      <c r="P2112" t="b">
        <v>0</v>
      </c>
      <c r="Q2112">
        <v>38</v>
      </c>
      <c r="R2112" t="b">
        <v>1</v>
      </c>
      <c r="S2112" t="s">
        <v>8279</v>
      </c>
      <c r="T2112" s="7">
        <f>F2112/Q2112</f>
        <v>52.815789473684212</v>
      </c>
      <c r="U2112" t="s">
        <v>8323</v>
      </c>
      <c r="V2112" t="s">
        <v>8327</v>
      </c>
    </row>
    <row r="2113" spans="1:22" ht="43.2">
      <c r="A2113" s="5">
        <f t="shared" si="128"/>
        <v>1.0649999999999999</v>
      </c>
      <c r="B2113">
        <v>2111</v>
      </c>
      <c r="C2113" s="3" t="s">
        <v>2112</v>
      </c>
      <c r="D2113" s="3" t="s">
        <v>6221</v>
      </c>
      <c r="E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 s="22">
        <f t="shared" si="129"/>
        <v>41786.999305555553</v>
      </c>
      <c r="L2113">
        <v>1307594625</v>
      </c>
      <c r="M2113" s="22">
        <f t="shared" si="130"/>
        <v>41759.462604166663</v>
      </c>
      <c r="N2113" s="22" t="s">
        <v>8771</v>
      </c>
      <c r="O2113" s="24">
        <f t="shared" si="131"/>
        <v>2014</v>
      </c>
      <c r="P2113" t="b">
        <v>0</v>
      </c>
      <c r="Q2113">
        <v>39</v>
      </c>
      <c r="R2113" t="b">
        <v>1</v>
      </c>
      <c r="S2113" t="s">
        <v>8279</v>
      </c>
      <c r="T2113" s="7">
        <f>F2113/Q2113</f>
        <v>54.615384615384613</v>
      </c>
      <c r="U2113" t="s">
        <v>8323</v>
      </c>
      <c r="V2113" t="s">
        <v>8327</v>
      </c>
    </row>
    <row r="2114" spans="1:22" ht="43.2">
      <c r="A2114" s="5">
        <f t="shared" si="128"/>
        <v>1</v>
      </c>
      <c r="B2114">
        <v>2112</v>
      </c>
      <c r="C2114" s="3" t="s">
        <v>2113</v>
      </c>
      <c r="D2114" s="3" t="s">
        <v>6222</v>
      </c>
      <c r="E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 s="22">
        <f t="shared" si="129"/>
        <v>40769.833333333328</v>
      </c>
      <c r="L2114">
        <v>1364854593</v>
      </c>
      <c r="M2114" s="22">
        <f t="shared" si="130"/>
        <v>40702.988715277774</v>
      </c>
      <c r="N2114" s="22" t="s">
        <v>9627</v>
      </c>
      <c r="O2114" s="24">
        <f t="shared" si="131"/>
        <v>2011</v>
      </c>
      <c r="P2114" t="b">
        <v>0</v>
      </c>
      <c r="Q2114">
        <v>11</v>
      </c>
      <c r="R2114" t="b">
        <v>1</v>
      </c>
      <c r="S2114" t="s">
        <v>8279</v>
      </c>
      <c r="T2114" s="7">
        <f>F2114/Q2114</f>
        <v>27.272727272727273</v>
      </c>
      <c r="U2114" t="s">
        <v>8323</v>
      </c>
      <c r="V2114" t="s">
        <v>8327</v>
      </c>
    </row>
    <row r="2115" spans="1:22" ht="28.8">
      <c r="A2115" s="5">
        <f t="shared" ref="A2115:A2178" si="132">F2115/E2115</f>
        <v>1.0485714285714285</v>
      </c>
      <c r="B2115">
        <v>2113</v>
      </c>
      <c r="C2115" s="3" t="s">
        <v>2114</v>
      </c>
      <c r="D2115" s="3" t="s">
        <v>6223</v>
      </c>
      <c r="E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 s="22">
        <f t="shared" ref="K2115:K2178" si="133">(J2114/86400)+25569+(-5/24)</f>
        <v>41379.719826388886</v>
      </c>
      <c r="L2115">
        <v>1408481176</v>
      </c>
      <c r="M2115" s="22">
        <f t="shared" ref="M2115:M2178" si="134">(L2114/86400)+25569+(-5/24)</f>
        <v>41365.719826388886</v>
      </c>
      <c r="N2115" s="22" t="s">
        <v>8474</v>
      </c>
      <c r="O2115" s="24">
        <f t="shared" si="131"/>
        <v>2013</v>
      </c>
      <c r="P2115" t="b">
        <v>0</v>
      </c>
      <c r="Q2115">
        <v>107</v>
      </c>
      <c r="R2115" t="b">
        <v>1</v>
      </c>
      <c r="S2115" t="s">
        <v>8279</v>
      </c>
      <c r="T2115" s="7">
        <f>F2115/Q2115</f>
        <v>68.598130841121488</v>
      </c>
      <c r="U2115" t="s">
        <v>8323</v>
      </c>
      <c r="V2115" t="s">
        <v>8327</v>
      </c>
    </row>
    <row r="2116" spans="1:22" ht="43.2">
      <c r="A2116" s="5">
        <f t="shared" si="132"/>
        <v>1.0469999999999999</v>
      </c>
      <c r="B2116">
        <v>2114</v>
      </c>
      <c r="C2116" s="3" t="s">
        <v>2115</v>
      </c>
      <c r="D2116" s="3" t="s">
        <v>6224</v>
      </c>
      <c r="E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 s="22">
        <f t="shared" si="133"/>
        <v>41905.657129629624</v>
      </c>
      <c r="L2116">
        <v>1286480070</v>
      </c>
      <c r="M2116" s="22">
        <f t="shared" si="134"/>
        <v>41870.657129629624</v>
      </c>
      <c r="N2116" s="22" t="s">
        <v>9628</v>
      </c>
      <c r="O2116" s="24">
        <f t="shared" ref="O2116:O2179" si="135">YEAR(N2116)</f>
        <v>2014</v>
      </c>
      <c r="P2116" t="b">
        <v>0</v>
      </c>
      <c r="Q2116">
        <v>147</v>
      </c>
      <c r="R2116" t="b">
        <v>1</v>
      </c>
      <c r="S2116" t="s">
        <v>8279</v>
      </c>
      <c r="T2116" s="7">
        <f>F2116/Q2116</f>
        <v>35.612244897959187</v>
      </c>
      <c r="U2116" t="s">
        <v>8323</v>
      </c>
      <c r="V2116" t="s">
        <v>8327</v>
      </c>
    </row>
    <row r="2117" spans="1:22" ht="43.2">
      <c r="A2117" s="5">
        <f t="shared" si="132"/>
        <v>2.2566666666666668</v>
      </c>
      <c r="B2117">
        <v>2115</v>
      </c>
      <c r="C2117" s="3" t="s">
        <v>2116</v>
      </c>
      <c r="D2117" s="3" t="s">
        <v>6225</v>
      </c>
      <c r="E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 s="22">
        <f t="shared" si="133"/>
        <v>40520.999305555553</v>
      </c>
      <c r="L2117">
        <v>1295575001</v>
      </c>
      <c r="M2117" s="22">
        <f t="shared" si="134"/>
        <v>40458.607291666667</v>
      </c>
      <c r="N2117" s="22" t="s">
        <v>9629</v>
      </c>
      <c r="O2117" s="24">
        <f t="shared" si="135"/>
        <v>2010</v>
      </c>
      <c r="P2117" t="b">
        <v>0</v>
      </c>
      <c r="Q2117">
        <v>36</v>
      </c>
      <c r="R2117" t="b">
        <v>1</v>
      </c>
      <c r="S2117" t="s">
        <v>8279</v>
      </c>
      <c r="T2117" s="7">
        <f>F2117/Q2117</f>
        <v>94.027777777777771</v>
      </c>
      <c r="U2117" t="s">
        <v>8323</v>
      </c>
      <c r="V2117" t="s">
        <v>8327</v>
      </c>
    </row>
    <row r="2118" spans="1:22" ht="43.2">
      <c r="A2118" s="5">
        <f t="shared" si="132"/>
        <v>1.0090416666666666</v>
      </c>
      <c r="B2118">
        <v>2116</v>
      </c>
      <c r="C2118" s="3" t="s">
        <v>2117</v>
      </c>
      <c r="D2118" s="3" t="s">
        <v>6226</v>
      </c>
      <c r="E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 s="22">
        <f t="shared" si="133"/>
        <v>40593.872696759259</v>
      </c>
      <c r="L2118">
        <v>1345056003</v>
      </c>
      <c r="M2118" s="22">
        <f t="shared" si="134"/>
        <v>40563.872696759259</v>
      </c>
      <c r="N2118" s="22" t="s">
        <v>9630</v>
      </c>
      <c r="O2118" s="24">
        <f t="shared" si="135"/>
        <v>2011</v>
      </c>
      <c r="P2118" t="b">
        <v>0</v>
      </c>
      <c r="Q2118">
        <v>92</v>
      </c>
      <c r="R2118" t="b">
        <v>1</v>
      </c>
      <c r="S2118" t="s">
        <v>8279</v>
      </c>
      <c r="T2118" s="7">
        <f>F2118/Q2118</f>
        <v>526.45652173913038</v>
      </c>
      <c r="U2118" t="s">
        <v>8323</v>
      </c>
      <c r="V2118" t="s">
        <v>8327</v>
      </c>
    </row>
    <row r="2119" spans="1:22" ht="43.2">
      <c r="A2119" s="5">
        <f t="shared" si="132"/>
        <v>1.4775</v>
      </c>
      <c r="B2119">
        <v>2117</v>
      </c>
      <c r="C2119" s="3" t="s">
        <v>2118</v>
      </c>
      <c r="D2119" s="3" t="s">
        <v>6227</v>
      </c>
      <c r="E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 s="22">
        <f t="shared" si="133"/>
        <v>41184.569479166668</v>
      </c>
      <c r="L2119">
        <v>1444699549</v>
      </c>
      <c r="M2119" s="22">
        <f t="shared" si="134"/>
        <v>41136.569479166668</v>
      </c>
      <c r="N2119" s="22" t="s">
        <v>9376</v>
      </c>
      <c r="O2119" s="24">
        <f t="shared" si="135"/>
        <v>2012</v>
      </c>
      <c r="P2119" t="b">
        <v>0</v>
      </c>
      <c r="Q2119">
        <v>35</v>
      </c>
      <c r="R2119" t="b">
        <v>1</v>
      </c>
      <c r="S2119" t="s">
        <v>8279</v>
      </c>
      <c r="T2119" s="7">
        <f>F2119/Q2119</f>
        <v>50.657142857142858</v>
      </c>
      <c r="U2119" t="s">
        <v>8323</v>
      </c>
      <c r="V2119" t="s">
        <v>8327</v>
      </c>
    </row>
    <row r="2120" spans="1:22" ht="28.8">
      <c r="A2120" s="5">
        <f t="shared" si="132"/>
        <v>1.3461099999999999</v>
      </c>
      <c r="B2120">
        <v>2118</v>
      </c>
      <c r="C2120" s="3" t="s">
        <v>2119</v>
      </c>
      <c r="D2120" s="3" t="s">
        <v>6228</v>
      </c>
      <c r="E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 s="22">
        <f t="shared" si="133"/>
        <v>42303.999305555553</v>
      </c>
      <c r="L2120">
        <v>1308946136</v>
      </c>
      <c r="M2120" s="22">
        <f t="shared" si="134"/>
        <v>42289.851261574069</v>
      </c>
      <c r="N2120" s="22" t="s">
        <v>9157</v>
      </c>
      <c r="O2120" s="24">
        <f t="shared" si="135"/>
        <v>2015</v>
      </c>
      <c r="P2120" t="b">
        <v>0</v>
      </c>
      <c r="Q2120">
        <v>17</v>
      </c>
      <c r="R2120" t="b">
        <v>1</v>
      </c>
      <c r="S2120" t="s">
        <v>8279</v>
      </c>
      <c r="T2120" s="7">
        <f>F2120/Q2120</f>
        <v>79.182941176470578</v>
      </c>
      <c r="U2120" t="s">
        <v>8323</v>
      </c>
      <c r="V2120" t="s">
        <v>8327</v>
      </c>
    </row>
    <row r="2121" spans="1:22" ht="43.2">
      <c r="A2121" s="5">
        <f t="shared" si="132"/>
        <v>1.0075000000000001</v>
      </c>
      <c r="B2121">
        <v>2119</v>
      </c>
      <c r="C2121" s="3" t="s">
        <v>2120</v>
      </c>
      <c r="D2121" s="3" t="s">
        <v>6229</v>
      </c>
      <c r="E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 s="22">
        <f t="shared" si="133"/>
        <v>40748.631203703699</v>
      </c>
      <c r="L2121">
        <v>1342494445</v>
      </c>
      <c r="M2121" s="22">
        <f t="shared" si="134"/>
        <v>40718.631203703699</v>
      </c>
      <c r="N2121" s="22" t="s">
        <v>8727</v>
      </c>
      <c r="O2121" s="24">
        <f t="shared" si="135"/>
        <v>2011</v>
      </c>
      <c r="P2121" t="b">
        <v>0</v>
      </c>
      <c r="Q2121">
        <v>22</v>
      </c>
      <c r="R2121" t="b">
        <v>1</v>
      </c>
      <c r="S2121" t="s">
        <v>8279</v>
      </c>
      <c r="T2121" s="7">
        <f>F2121/Q2121</f>
        <v>91.590909090909093</v>
      </c>
      <c r="U2121" t="s">
        <v>8323</v>
      </c>
      <c r="V2121" t="s">
        <v>8327</v>
      </c>
    </row>
    <row r="2122" spans="1:22" ht="43.2">
      <c r="A2122" s="5">
        <f t="shared" si="132"/>
        <v>1.00880375</v>
      </c>
      <c r="B2122">
        <v>2120</v>
      </c>
      <c r="C2122" s="3" t="s">
        <v>2121</v>
      </c>
      <c r="D2122" s="3" t="s">
        <v>6230</v>
      </c>
      <c r="E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 s="22">
        <f t="shared" si="133"/>
        <v>41136.921817129631</v>
      </c>
      <c r="L2122">
        <v>1384384136</v>
      </c>
      <c r="M2122" s="22">
        <f t="shared" si="134"/>
        <v>41106.921817129631</v>
      </c>
      <c r="N2122" s="22" t="s">
        <v>8589</v>
      </c>
      <c r="O2122" s="24">
        <f t="shared" si="135"/>
        <v>2012</v>
      </c>
      <c r="P2122" t="b">
        <v>0</v>
      </c>
      <c r="Q2122">
        <v>69</v>
      </c>
      <c r="R2122" t="b">
        <v>1</v>
      </c>
      <c r="S2122" t="s">
        <v>8279</v>
      </c>
      <c r="T2122" s="7">
        <f>F2122/Q2122</f>
        <v>116.96275362318841</v>
      </c>
      <c r="U2122" t="s">
        <v>8323</v>
      </c>
      <c r="V2122" t="s">
        <v>8327</v>
      </c>
    </row>
    <row r="2123" spans="1:22" ht="43.2">
      <c r="A2123" s="5">
        <f t="shared" si="132"/>
        <v>5.6800000000000002E-3</v>
      </c>
      <c r="B2123">
        <v>2121</v>
      </c>
      <c r="C2123" s="3" t="s">
        <v>2122</v>
      </c>
      <c r="D2123" s="3" t="s">
        <v>6231</v>
      </c>
      <c r="E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 s="22">
        <f t="shared" si="133"/>
        <v>41640.756203703699</v>
      </c>
      <c r="L2123">
        <v>1481564948</v>
      </c>
      <c r="M2123" s="22">
        <f t="shared" si="134"/>
        <v>41591.756203703699</v>
      </c>
      <c r="N2123" s="22" t="s">
        <v>9631</v>
      </c>
      <c r="O2123" s="24">
        <f t="shared" si="135"/>
        <v>2013</v>
      </c>
      <c r="P2123" t="b">
        <v>0</v>
      </c>
      <c r="Q2123">
        <v>10</v>
      </c>
      <c r="R2123" t="b">
        <v>0</v>
      </c>
      <c r="S2123" t="s">
        <v>8282</v>
      </c>
      <c r="T2123" s="7">
        <f>F2123/Q2123</f>
        <v>28.4</v>
      </c>
      <c r="U2123" t="s">
        <v>8331</v>
      </c>
      <c r="V2123" t="s">
        <v>8332</v>
      </c>
    </row>
    <row r="2124" spans="1:22" ht="43.2">
      <c r="A2124" s="5">
        <f t="shared" si="132"/>
        <v>3.875E-3</v>
      </c>
      <c r="B2124">
        <v>2122</v>
      </c>
      <c r="C2124" s="3" t="s">
        <v>2123</v>
      </c>
      <c r="D2124" s="3" t="s">
        <v>6232</v>
      </c>
      <c r="E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 s="22">
        <f t="shared" si="133"/>
        <v>42746.534120370365</v>
      </c>
      <c r="L2124">
        <v>1481181169</v>
      </c>
      <c r="M2124" s="22">
        <f t="shared" si="134"/>
        <v>42716.534120370365</v>
      </c>
      <c r="N2124" s="22" t="s">
        <v>9632</v>
      </c>
      <c r="O2124" s="24">
        <f t="shared" si="135"/>
        <v>2016</v>
      </c>
      <c r="P2124" t="b">
        <v>0</v>
      </c>
      <c r="Q2124">
        <v>3</v>
      </c>
      <c r="R2124" t="b">
        <v>0</v>
      </c>
      <c r="S2124" t="s">
        <v>8282</v>
      </c>
      <c r="T2124" s="7">
        <f>F2124/Q2124</f>
        <v>103.33333333333333</v>
      </c>
      <c r="U2124" t="s">
        <v>8331</v>
      </c>
      <c r="V2124" t="s">
        <v>8332</v>
      </c>
    </row>
    <row r="2125" spans="1:22" ht="57.6">
      <c r="A2125" s="5">
        <f t="shared" si="132"/>
        <v>0.1</v>
      </c>
      <c r="B2125">
        <v>2123</v>
      </c>
      <c r="C2125" s="3" t="s">
        <v>2124</v>
      </c>
      <c r="D2125" s="3" t="s">
        <v>6233</v>
      </c>
      <c r="E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 s="22">
        <f t="shared" si="133"/>
        <v>42742.092233796291</v>
      </c>
      <c r="L2125">
        <v>1263982307</v>
      </c>
      <c r="M2125" s="22">
        <f t="shared" si="134"/>
        <v>42712.092233796291</v>
      </c>
      <c r="N2125" s="22" t="s">
        <v>9298</v>
      </c>
      <c r="O2125" s="24">
        <f t="shared" si="135"/>
        <v>2016</v>
      </c>
      <c r="P2125" t="b">
        <v>0</v>
      </c>
      <c r="Q2125">
        <v>5</v>
      </c>
      <c r="R2125" t="b">
        <v>0</v>
      </c>
      <c r="S2125" t="s">
        <v>8282</v>
      </c>
      <c r="T2125" s="7">
        <f>F2125/Q2125</f>
        <v>10</v>
      </c>
      <c r="U2125" t="s">
        <v>8331</v>
      </c>
      <c r="V2125" t="s">
        <v>8332</v>
      </c>
    </row>
    <row r="2126" spans="1:22" ht="57.6">
      <c r="A2126" s="5">
        <f t="shared" si="132"/>
        <v>0.10454545454545454</v>
      </c>
      <c r="B2126">
        <v>2124</v>
      </c>
      <c r="C2126" s="3" t="s">
        <v>2125</v>
      </c>
      <c r="D2126" s="3" t="s">
        <v>6234</v>
      </c>
      <c r="E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 s="22">
        <f t="shared" si="133"/>
        <v>40252.082638888889</v>
      </c>
      <c r="L2126">
        <v>1286930435</v>
      </c>
      <c r="M2126" s="22">
        <f t="shared" si="134"/>
        <v>40198.216516203705</v>
      </c>
      <c r="N2126" s="22" t="s">
        <v>9633</v>
      </c>
      <c r="O2126" s="24">
        <f t="shared" si="135"/>
        <v>2010</v>
      </c>
      <c r="P2126" t="b">
        <v>0</v>
      </c>
      <c r="Q2126">
        <v>5</v>
      </c>
      <c r="R2126" t="b">
        <v>0</v>
      </c>
      <c r="S2126" t="s">
        <v>8282</v>
      </c>
      <c r="T2126" s="7">
        <f>F2126/Q2126</f>
        <v>23</v>
      </c>
      <c r="U2126" t="s">
        <v>8331</v>
      </c>
      <c r="V2126" t="s">
        <v>8332</v>
      </c>
    </row>
    <row r="2127" spans="1:22" ht="43.2">
      <c r="A2127" s="5">
        <f t="shared" si="132"/>
        <v>1.4200000000000001E-2</v>
      </c>
      <c r="B2127">
        <v>2125</v>
      </c>
      <c r="C2127" s="3" t="s">
        <v>2126</v>
      </c>
      <c r="D2127" s="3" t="s">
        <v>6235</v>
      </c>
      <c r="E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 s="22">
        <f t="shared" si="133"/>
        <v>40512</v>
      </c>
      <c r="L2127">
        <v>1436142833</v>
      </c>
      <c r="M2127" s="22">
        <f t="shared" si="134"/>
        <v>40463.819849537038</v>
      </c>
      <c r="N2127" s="22" t="s">
        <v>9634</v>
      </c>
      <c r="O2127" s="24">
        <f t="shared" si="135"/>
        <v>2010</v>
      </c>
      <c r="P2127" t="b">
        <v>0</v>
      </c>
      <c r="Q2127">
        <v>27</v>
      </c>
      <c r="R2127" t="b">
        <v>0</v>
      </c>
      <c r="S2127" t="s">
        <v>8282</v>
      </c>
      <c r="T2127" s="7">
        <f>F2127/Q2127</f>
        <v>31.555555555555557</v>
      </c>
      <c r="U2127" t="s">
        <v>8331</v>
      </c>
      <c r="V2127" t="s">
        <v>8332</v>
      </c>
    </row>
    <row r="2128" spans="1:22" ht="43.2">
      <c r="A2128" s="5">
        <f t="shared" si="132"/>
        <v>5.0000000000000001E-4</v>
      </c>
      <c r="B2128">
        <v>2126</v>
      </c>
      <c r="C2128" s="3" t="s">
        <v>2127</v>
      </c>
      <c r="D2128" s="3" t="s">
        <v>6236</v>
      </c>
      <c r="E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 s="22">
        <f t="shared" si="133"/>
        <v>42220.815196759257</v>
      </c>
      <c r="L2128">
        <v>1415488887</v>
      </c>
      <c r="M2128" s="22">
        <f t="shared" si="134"/>
        <v>42190.815196759257</v>
      </c>
      <c r="N2128" s="22" t="s">
        <v>9635</v>
      </c>
      <c r="O2128" s="24">
        <f t="shared" si="135"/>
        <v>2015</v>
      </c>
      <c r="P2128" t="b">
        <v>0</v>
      </c>
      <c r="Q2128">
        <v>2</v>
      </c>
      <c r="R2128" t="b">
        <v>0</v>
      </c>
      <c r="S2128" t="s">
        <v>8282</v>
      </c>
      <c r="T2128" s="7">
        <f>F2128/Q2128</f>
        <v>5</v>
      </c>
      <c r="U2128" t="s">
        <v>8331</v>
      </c>
      <c r="V2128" t="s">
        <v>8332</v>
      </c>
    </row>
    <row r="2129" spans="1:22" ht="28.8">
      <c r="A2129" s="5">
        <f t="shared" si="132"/>
        <v>0.28842857142857142</v>
      </c>
      <c r="B2129">
        <v>2127</v>
      </c>
      <c r="C2129" s="3" t="s">
        <v>2128</v>
      </c>
      <c r="D2129" s="3" t="s">
        <v>6237</v>
      </c>
      <c r="E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 s="22">
        <f t="shared" si="133"/>
        <v>41981.76489583333</v>
      </c>
      <c r="L2129">
        <v>1423570063</v>
      </c>
      <c r="M2129" s="22">
        <f t="shared" si="134"/>
        <v>41951.76489583333</v>
      </c>
      <c r="N2129" s="22" t="s">
        <v>9228</v>
      </c>
      <c r="O2129" s="24">
        <f t="shared" si="135"/>
        <v>2014</v>
      </c>
      <c r="P2129" t="b">
        <v>0</v>
      </c>
      <c r="Q2129">
        <v>236</v>
      </c>
      <c r="R2129" t="b">
        <v>0</v>
      </c>
      <c r="S2129" t="s">
        <v>8282</v>
      </c>
      <c r="T2129" s="7">
        <f>F2129/Q2129</f>
        <v>34.220338983050844</v>
      </c>
      <c r="U2129" t="s">
        <v>8331</v>
      </c>
      <c r="V2129" t="s">
        <v>8332</v>
      </c>
    </row>
    <row r="2130" spans="1:22" ht="43.2">
      <c r="A2130" s="5">
        <f t="shared" si="132"/>
        <v>1.6666666666666668E-3</v>
      </c>
      <c r="B2130">
        <v>2128</v>
      </c>
      <c r="C2130" s="3" t="s">
        <v>2129</v>
      </c>
      <c r="D2130" s="3" t="s">
        <v>6238</v>
      </c>
      <c r="E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 s="22">
        <f t="shared" si="133"/>
        <v>42075.255358796298</v>
      </c>
      <c r="L2130">
        <v>1406140369</v>
      </c>
      <c r="M2130" s="22">
        <f t="shared" si="134"/>
        <v>42045.297025462962</v>
      </c>
      <c r="N2130" s="22" t="s">
        <v>8920</v>
      </c>
      <c r="O2130" s="24">
        <f t="shared" si="135"/>
        <v>2015</v>
      </c>
      <c r="P2130" t="b">
        <v>0</v>
      </c>
      <c r="Q2130">
        <v>1</v>
      </c>
      <c r="R2130" t="b">
        <v>0</v>
      </c>
      <c r="S2130" t="s">
        <v>8282</v>
      </c>
      <c r="T2130" s="7">
        <f>F2130/Q2130</f>
        <v>25</v>
      </c>
      <c r="U2130" t="s">
        <v>8331</v>
      </c>
      <c r="V2130" t="s">
        <v>8332</v>
      </c>
    </row>
    <row r="2131" spans="1:22" ht="43.2">
      <c r="A2131" s="5">
        <f t="shared" si="132"/>
        <v>0.11799999999999999</v>
      </c>
      <c r="B2131">
        <v>2129</v>
      </c>
      <c r="C2131" s="3" t="s">
        <v>2130</v>
      </c>
      <c r="D2131" s="3" t="s">
        <v>6239</v>
      </c>
      <c r="E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 s="22">
        <f t="shared" si="133"/>
        <v>41903.564456018517</v>
      </c>
      <c r="L2131">
        <v>1454978100</v>
      </c>
      <c r="M2131" s="22">
        <f t="shared" si="134"/>
        <v>41843.564456018517</v>
      </c>
      <c r="N2131" s="22" t="s">
        <v>9276</v>
      </c>
      <c r="O2131" s="24">
        <f t="shared" si="135"/>
        <v>2014</v>
      </c>
      <c r="P2131" t="b">
        <v>0</v>
      </c>
      <c r="Q2131">
        <v>12</v>
      </c>
      <c r="R2131" t="b">
        <v>0</v>
      </c>
      <c r="S2131" t="s">
        <v>8282</v>
      </c>
      <c r="T2131" s="7">
        <f>F2131/Q2131</f>
        <v>19.666666666666668</v>
      </c>
      <c r="U2131" t="s">
        <v>8331</v>
      </c>
      <c r="V2131" t="s">
        <v>8332</v>
      </c>
    </row>
    <row r="2132" spans="1:22" ht="28.8">
      <c r="A2132" s="5">
        <f t="shared" si="132"/>
        <v>2.0238095238095236E-3</v>
      </c>
      <c r="B2132">
        <v>2130</v>
      </c>
      <c r="C2132" s="3" t="s">
        <v>2131</v>
      </c>
      <c r="D2132" s="3" t="s">
        <v>6240</v>
      </c>
      <c r="E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 s="22">
        <f t="shared" si="133"/>
        <v>42438.815972222219</v>
      </c>
      <c r="L2132">
        <v>1405130663</v>
      </c>
      <c r="M2132" s="22">
        <f t="shared" si="134"/>
        <v>42408.815972222219</v>
      </c>
      <c r="N2132" s="22" t="s">
        <v>8954</v>
      </c>
      <c r="O2132" s="24">
        <f t="shared" si="135"/>
        <v>2016</v>
      </c>
      <c r="P2132" t="b">
        <v>0</v>
      </c>
      <c r="Q2132">
        <v>4</v>
      </c>
      <c r="R2132" t="b">
        <v>0</v>
      </c>
      <c r="S2132" t="s">
        <v>8282</v>
      </c>
      <c r="T2132" s="7">
        <f>F2132/Q2132</f>
        <v>21.25</v>
      </c>
      <c r="U2132" t="s">
        <v>8331</v>
      </c>
      <c r="V2132" t="s">
        <v>8332</v>
      </c>
    </row>
    <row r="2133" spans="1:22" ht="43.2">
      <c r="A2133" s="5">
        <f t="shared" si="132"/>
        <v>0.05</v>
      </c>
      <c r="B2133">
        <v>2131</v>
      </c>
      <c r="C2133" s="3" t="s">
        <v>2132</v>
      </c>
      <c r="D2133" s="3" t="s">
        <v>6241</v>
      </c>
      <c r="E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 s="22">
        <f t="shared" si="133"/>
        <v>41866.87804398148</v>
      </c>
      <c r="L2133">
        <v>1434085091</v>
      </c>
      <c r="M2133" s="22">
        <f t="shared" si="134"/>
        <v>41831.87804398148</v>
      </c>
      <c r="N2133" s="22" t="s">
        <v>8895</v>
      </c>
      <c r="O2133" s="24">
        <f t="shared" si="135"/>
        <v>2014</v>
      </c>
      <c r="P2133" t="b">
        <v>0</v>
      </c>
      <c r="Q2133">
        <v>3</v>
      </c>
      <c r="R2133" t="b">
        <v>0</v>
      </c>
      <c r="S2133" t="s">
        <v>8282</v>
      </c>
      <c r="T2133" s="7">
        <f>F2133/Q2133</f>
        <v>8.3333333333333339</v>
      </c>
      <c r="U2133" t="s">
        <v>8331</v>
      </c>
      <c r="V2133" t="s">
        <v>8332</v>
      </c>
    </row>
    <row r="2134" spans="1:22" ht="43.2">
      <c r="A2134" s="5">
        <f t="shared" si="132"/>
        <v>2.1129899999999997E-2</v>
      </c>
      <c r="B2134">
        <v>2132</v>
      </c>
      <c r="C2134" s="3" t="s">
        <v>2133</v>
      </c>
      <c r="D2134" s="3" t="s">
        <v>6242</v>
      </c>
      <c r="E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 s="22">
        <f t="shared" si="133"/>
        <v>42196.998738425922</v>
      </c>
      <c r="L2134">
        <v>1388835692</v>
      </c>
      <c r="M2134" s="22">
        <f t="shared" si="134"/>
        <v>42166.998738425922</v>
      </c>
      <c r="N2134" s="22" t="s">
        <v>9636</v>
      </c>
      <c r="O2134" s="24">
        <f t="shared" si="135"/>
        <v>2015</v>
      </c>
      <c r="P2134" t="b">
        <v>0</v>
      </c>
      <c r="Q2134">
        <v>99</v>
      </c>
      <c r="R2134" t="b">
        <v>0</v>
      </c>
      <c r="S2134" t="s">
        <v>8282</v>
      </c>
      <c r="T2134" s="7">
        <f>F2134/Q2134</f>
        <v>21.34333333333333</v>
      </c>
      <c r="U2134" t="s">
        <v>8331</v>
      </c>
      <c r="V2134" t="s">
        <v>8332</v>
      </c>
    </row>
    <row r="2135" spans="1:22" ht="43.2">
      <c r="A2135" s="5">
        <f t="shared" si="132"/>
        <v>1.6E-2</v>
      </c>
      <c r="B2135">
        <v>2133</v>
      </c>
      <c r="C2135" s="3" t="s">
        <v>2134</v>
      </c>
      <c r="D2135" s="3" t="s">
        <v>6243</v>
      </c>
      <c r="E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 s="22">
        <f t="shared" si="133"/>
        <v>41673.27884259259</v>
      </c>
      <c r="L2135">
        <v>1300328399</v>
      </c>
      <c r="M2135" s="22">
        <f t="shared" si="134"/>
        <v>41643.27884259259</v>
      </c>
      <c r="N2135" s="22" t="s">
        <v>9637</v>
      </c>
      <c r="O2135" s="24">
        <f t="shared" si="135"/>
        <v>2014</v>
      </c>
      <c r="P2135" t="b">
        <v>0</v>
      </c>
      <c r="Q2135">
        <v>3</v>
      </c>
      <c r="R2135" t="b">
        <v>0</v>
      </c>
      <c r="S2135" t="s">
        <v>8282</v>
      </c>
      <c r="T2135" s="7">
        <f>F2135/Q2135</f>
        <v>5.333333333333333</v>
      </c>
      <c r="U2135" t="s">
        <v>8331</v>
      </c>
      <c r="V2135" t="s">
        <v>8332</v>
      </c>
    </row>
    <row r="2136" spans="1:22" ht="43.2">
      <c r="A2136" s="5">
        <f t="shared" si="132"/>
        <v>1.7333333333333333E-2</v>
      </c>
      <c r="B2136">
        <v>2134</v>
      </c>
      <c r="C2136" s="3" t="s">
        <v>2135</v>
      </c>
      <c r="D2136" s="3" t="s">
        <v>6244</v>
      </c>
      <c r="E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 s="22">
        <f t="shared" si="133"/>
        <v>40657.082638888889</v>
      </c>
      <c r="L2136">
        <v>1364505391</v>
      </c>
      <c r="M2136" s="22">
        <f t="shared" si="134"/>
        <v>40618.888877314814</v>
      </c>
      <c r="N2136" s="22" t="s">
        <v>9638</v>
      </c>
      <c r="O2136" s="24">
        <f t="shared" si="135"/>
        <v>2011</v>
      </c>
      <c r="P2136" t="b">
        <v>0</v>
      </c>
      <c r="Q2136">
        <v>3</v>
      </c>
      <c r="R2136" t="b">
        <v>0</v>
      </c>
      <c r="S2136" t="s">
        <v>8282</v>
      </c>
      <c r="T2136" s="7">
        <f>F2136/Q2136</f>
        <v>34.666666666666664</v>
      </c>
      <c r="U2136" t="s">
        <v>8331</v>
      </c>
      <c r="V2136" t="s">
        <v>8332</v>
      </c>
    </row>
    <row r="2137" spans="1:22" ht="43.2">
      <c r="A2137" s="5">
        <f t="shared" si="132"/>
        <v>9.5600000000000004E-2</v>
      </c>
      <c r="B2137">
        <v>2135</v>
      </c>
      <c r="C2137" s="3" t="s">
        <v>2136</v>
      </c>
      <c r="D2137" s="3" t="s">
        <v>6245</v>
      </c>
      <c r="E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 s="22">
        <f t="shared" si="133"/>
        <v>41391.678136574068</v>
      </c>
      <c r="L2137">
        <v>1346800033</v>
      </c>
      <c r="M2137" s="22">
        <f t="shared" si="134"/>
        <v>41361.678136574068</v>
      </c>
      <c r="N2137" s="22" t="s">
        <v>9639</v>
      </c>
      <c r="O2137" s="24">
        <f t="shared" si="135"/>
        <v>2013</v>
      </c>
      <c r="P2137" t="b">
        <v>0</v>
      </c>
      <c r="Q2137">
        <v>22</v>
      </c>
      <c r="R2137" t="b">
        <v>0</v>
      </c>
      <c r="S2137" t="s">
        <v>8282</v>
      </c>
      <c r="T2137" s="7">
        <f>F2137/Q2137</f>
        <v>21.727272727272727</v>
      </c>
      <c r="U2137" t="s">
        <v>8331</v>
      </c>
      <c r="V2137" t="s">
        <v>8332</v>
      </c>
    </row>
    <row r="2138" spans="1:22" ht="43.2">
      <c r="A2138" s="5">
        <f t="shared" si="132"/>
        <v>5.9612499999999998E-4</v>
      </c>
      <c r="B2138">
        <v>2136</v>
      </c>
      <c r="C2138" s="3" t="s">
        <v>2137</v>
      </c>
      <c r="D2138" s="3" t="s">
        <v>6246</v>
      </c>
      <c r="E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 s="22">
        <f t="shared" si="133"/>
        <v>41186.755011574074</v>
      </c>
      <c r="L2138">
        <v>1379592786</v>
      </c>
      <c r="M2138" s="22">
        <f t="shared" si="134"/>
        <v>41156.755011574074</v>
      </c>
      <c r="N2138" s="22" t="s">
        <v>8810</v>
      </c>
      <c r="O2138" s="24">
        <f t="shared" si="135"/>
        <v>2012</v>
      </c>
      <c r="P2138" t="b">
        <v>0</v>
      </c>
      <c r="Q2138">
        <v>4</v>
      </c>
      <c r="R2138" t="b">
        <v>0</v>
      </c>
      <c r="S2138" t="s">
        <v>8282</v>
      </c>
      <c r="T2138" s="7">
        <f>F2138/Q2138</f>
        <v>11.922499999999999</v>
      </c>
      <c r="U2138" t="s">
        <v>8331</v>
      </c>
      <c r="V2138" t="s">
        <v>8332</v>
      </c>
    </row>
    <row r="2139" spans="1:22" ht="43.2">
      <c r="A2139" s="5">
        <f t="shared" si="132"/>
        <v>0.28405999999999998</v>
      </c>
      <c r="B2139">
        <v>2137</v>
      </c>
      <c r="C2139" s="3" t="s">
        <v>2138</v>
      </c>
      <c r="D2139" s="3" t="s">
        <v>6247</v>
      </c>
      <c r="E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 s="22">
        <f t="shared" si="133"/>
        <v>41566.300763888888</v>
      </c>
      <c r="L2139">
        <v>1415212229</v>
      </c>
      <c r="M2139" s="22">
        <f t="shared" si="134"/>
        <v>41536.300763888888</v>
      </c>
      <c r="N2139" s="22" t="s">
        <v>9640</v>
      </c>
      <c r="O2139" s="24">
        <f t="shared" si="135"/>
        <v>2013</v>
      </c>
      <c r="P2139" t="b">
        <v>0</v>
      </c>
      <c r="Q2139">
        <v>534</v>
      </c>
      <c r="R2139" t="b">
        <v>0</v>
      </c>
      <c r="S2139" t="s">
        <v>8282</v>
      </c>
      <c r="T2139" s="7">
        <f>F2139/Q2139</f>
        <v>26.59737827715356</v>
      </c>
      <c r="U2139" t="s">
        <v>8331</v>
      </c>
      <c r="V2139" t="s">
        <v>8332</v>
      </c>
    </row>
    <row r="2140" spans="1:22" ht="28.8">
      <c r="A2140" s="5">
        <f t="shared" si="132"/>
        <v>0.128</v>
      </c>
      <c r="B2140">
        <v>2138</v>
      </c>
      <c r="C2140" s="3" t="s">
        <v>2139</v>
      </c>
      <c r="D2140" s="3" t="s">
        <v>6248</v>
      </c>
      <c r="E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 s="22">
        <f t="shared" si="133"/>
        <v>41978.562835648147</v>
      </c>
      <c r="L2140">
        <v>1381364339</v>
      </c>
      <c r="M2140" s="22">
        <f t="shared" si="134"/>
        <v>41948.562835648147</v>
      </c>
      <c r="N2140" s="22" t="s">
        <v>9394</v>
      </c>
      <c r="O2140" s="24">
        <f t="shared" si="135"/>
        <v>2014</v>
      </c>
      <c r="P2140" t="b">
        <v>0</v>
      </c>
      <c r="Q2140">
        <v>12</v>
      </c>
      <c r="R2140" t="b">
        <v>0</v>
      </c>
      <c r="S2140" t="s">
        <v>8282</v>
      </c>
      <c r="T2140" s="7">
        <f>F2140/Q2140</f>
        <v>10.666666666666666</v>
      </c>
      <c r="U2140" t="s">
        <v>8331</v>
      </c>
      <c r="V2140" t="s">
        <v>8332</v>
      </c>
    </row>
    <row r="2141" spans="1:22" ht="43.2">
      <c r="A2141" s="5">
        <f t="shared" si="132"/>
        <v>5.4199999999999998E-2</v>
      </c>
      <c r="B2141">
        <v>2139</v>
      </c>
      <c r="C2141" s="3" t="s">
        <v>2140</v>
      </c>
      <c r="D2141" s="3" t="s">
        <v>6249</v>
      </c>
      <c r="E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 s="22">
        <f t="shared" si="133"/>
        <v>41586.846516203703</v>
      </c>
      <c r="L2141">
        <v>1475604008</v>
      </c>
      <c r="M2141" s="22">
        <f t="shared" si="134"/>
        <v>41556.804849537039</v>
      </c>
      <c r="N2141" s="22" t="s">
        <v>9641</v>
      </c>
      <c r="O2141" s="24">
        <f t="shared" si="135"/>
        <v>2013</v>
      </c>
      <c r="P2141" t="b">
        <v>0</v>
      </c>
      <c r="Q2141">
        <v>56</v>
      </c>
      <c r="R2141" t="b">
        <v>0</v>
      </c>
      <c r="S2141" t="s">
        <v>8282</v>
      </c>
      <c r="T2141" s="7">
        <f>F2141/Q2141</f>
        <v>29.035714285714285</v>
      </c>
      <c r="U2141" t="s">
        <v>8331</v>
      </c>
      <c r="V2141" t="s">
        <v>8332</v>
      </c>
    </row>
    <row r="2142" spans="1:22" ht="43.2">
      <c r="A2142" s="5">
        <f t="shared" si="132"/>
        <v>1.1199999999999999E-3</v>
      </c>
      <c r="B2142">
        <v>2140</v>
      </c>
      <c r="C2142" s="3" t="s">
        <v>2141</v>
      </c>
      <c r="D2142" s="3" t="s">
        <v>6250</v>
      </c>
      <c r="E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 s="22">
        <f t="shared" si="133"/>
        <v>42677.541759259257</v>
      </c>
      <c r="L2142">
        <v>1355342424</v>
      </c>
      <c r="M2142" s="22">
        <f t="shared" si="134"/>
        <v>42647.541759259257</v>
      </c>
      <c r="N2142" s="22" t="s">
        <v>8660</v>
      </c>
      <c r="O2142" s="24">
        <f t="shared" si="135"/>
        <v>2016</v>
      </c>
      <c r="P2142" t="b">
        <v>0</v>
      </c>
      <c r="Q2142">
        <v>11</v>
      </c>
      <c r="R2142" t="b">
        <v>0</v>
      </c>
      <c r="S2142" t="s">
        <v>8282</v>
      </c>
      <c r="T2142" s="7">
        <f>F2142/Q2142</f>
        <v>50.909090909090907</v>
      </c>
      <c r="U2142" t="s">
        <v>8331</v>
      </c>
      <c r="V2142" t="s">
        <v>8332</v>
      </c>
    </row>
    <row r="2143" spans="1:22" ht="43.2">
      <c r="A2143" s="5">
        <f t="shared" si="132"/>
        <v>0</v>
      </c>
      <c r="B2143">
        <v>2141</v>
      </c>
      <c r="C2143" s="3" t="s">
        <v>2142</v>
      </c>
      <c r="D2143" s="3" t="s">
        <v>6251</v>
      </c>
      <c r="E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 s="22">
        <f t="shared" si="133"/>
        <v>41285.625277777777</v>
      </c>
      <c r="L2143">
        <v>1413351559</v>
      </c>
      <c r="M2143" s="22">
        <f t="shared" si="134"/>
        <v>41255.625277777777</v>
      </c>
      <c r="N2143" s="22" t="s">
        <v>9642</v>
      </c>
      <c r="O2143" s="24">
        <f t="shared" si="135"/>
        <v>2012</v>
      </c>
      <c r="P2143" t="b">
        <v>0</v>
      </c>
      <c r="Q2143">
        <v>0</v>
      </c>
      <c r="R2143" t="b">
        <v>0</v>
      </c>
      <c r="S2143" t="s">
        <v>8282</v>
      </c>
      <c r="T2143" s="7" t="e">
        <f>F2143/Q2143</f>
        <v>#DIV/0!</v>
      </c>
      <c r="U2143" t="s">
        <v>8331</v>
      </c>
      <c r="V2143" t="s">
        <v>8332</v>
      </c>
    </row>
    <row r="2144" spans="1:22" ht="43.2">
      <c r="A2144" s="5">
        <f t="shared" si="132"/>
        <v>5.7238095238095241E-2</v>
      </c>
      <c r="B2144">
        <v>2142</v>
      </c>
      <c r="C2144" s="3" t="s">
        <v>2143</v>
      </c>
      <c r="D2144" s="3" t="s">
        <v>6252</v>
      </c>
      <c r="E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 s="22">
        <f t="shared" si="133"/>
        <v>41957.068969907406</v>
      </c>
      <c r="L2144">
        <v>1449075010</v>
      </c>
      <c r="M2144" s="22">
        <f t="shared" si="134"/>
        <v>41927.027303240735</v>
      </c>
      <c r="N2144" s="22" t="s">
        <v>8846</v>
      </c>
      <c r="O2144" s="24">
        <f t="shared" si="135"/>
        <v>2014</v>
      </c>
      <c r="P2144" t="b">
        <v>0</v>
      </c>
      <c r="Q2144">
        <v>12</v>
      </c>
      <c r="R2144" t="b">
        <v>0</v>
      </c>
      <c r="S2144" t="s">
        <v>8282</v>
      </c>
      <c r="T2144" s="7">
        <f>F2144/Q2144</f>
        <v>50.083333333333336</v>
      </c>
      <c r="U2144" t="s">
        <v>8331</v>
      </c>
      <c r="V2144" t="s">
        <v>8332</v>
      </c>
    </row>
    <row r="2145" spans="1:22" ht="43.2">
      <c r="A2145" s="5">
        <f t="shared" si="132"/>
        <v>0.1125</v>
      </c>
      <c r="B2145">
        <v>2143</v>
      </c>
      <c r="C2145" s="3" t="s">
        <v>2144</v>
      </c>
      <c r="D2145" s="3" t="s">
        <v>6253</v>
      </c>
      <c r="E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 s="22">
        <f t="shared" si="133"/>
        <v>42368.493171296293</v>
      </c>
      <c r="L2145">
        <v>1275599812</v>
      </c>
      <c r="M2145" s="22">
        <f t="shared" si="134"/>
        <v>42340.493171296293</v>
      </c>
      <c r="N2145" s="22" t="s">
        <v>8860</v>
      </c>
      <c r="O2145" s="24">
        <f t="shared" si="135"/>
        <v>2015</v>
      </c>
      <c r="P2145" t="b">
        <v>0</v>
      </c>
      <c r="Q2145">
        <v>5</v>
      </c>
      <c r="R2145" t="b">
        <v>0</v>
      </c>
      <c r="S2145" t="s">
        <v>8282</v>
      </c>
      <c r="T2145" s="7">
        <f>F2145/Q2145</f>
        <v>45</v>
      </c>
      <c r="U2145" t="s">
        <v>8331</v>
      </c>
      <c r="V2145" t="s">
        <v>8332</v>
      </c>
    </row>
    <row r="2146" spans="1:22" ht="43.2">
      <c r="A2146" s="5">
        <f t="shared" si="132"/>
        <v>1.7098591549295775E-2</v>
      </c>
      <c r="B2146">
        <v>2144</v>
      </c>
      <c r="C2146" s="3" t="s">
        <v>2145</v>
      </c>
      <c r="D2146" s="3" t="s">
        <v>6254</v>
      </c>
      <c r="E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 s="22">
        <f t="shared" si="133"/>
        <v>40380.583333333328</v>
      </c>
      <c r="L2146">
        <v>1376399240</v>
      </c>
      <c r="M2146" s="22">
        <f t="shared" si="134"/>
        <v>40332.678379629629</v>
      </c>
      <c r="N2146" s="22" t="s">
        <v>8593</v>
      </c>
      <c r="O2146" s="24">
        <f t="shared" si="135"/>
        <v>2010</v>
      </c>
      <c r="P2146" t="b">
        <v>0</v>
      </c>
      <c r="Q2146">
        <v>24</v>
      </c>
      <c r="R2146" t="b">
        <v>0</v>
      </c>
      <c r="S2146" t="s">
        <v>8282</v>
      </c>
      <c r="T2146" s="7">
        <f>F2146/Q2146</f>
        <v>25.291666666666668</v>
      </c>
      <c r="U2146" t="s">
        <v>8331</v>
      </c>
      <c r="V2146" t="s">
        <v>8332</v>
      </c>
    </row>
    <row r="2147" spans="1:22" ht="43.2">
      <c r="A2147" s="5">
        <f t="shared" si="132"/>
        <v>0.30433333333333334</v>
      </c>
      <c r="B2147">
        <v>2145</v>
      </c>
      <c r="C2147" s="3" t="s">
        <v>2146</v>
      </c>
      <c r="D2147" s="3" t="s">
        <v>6255</v>
      </c>
      <c r="E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 s="22">
        <f t="shared" si="133"/>
        <v>41531.338425925926</v>
      </c>
      <c r="L2147">
        <v>1382938914</v>
      </c>
      <c r="M2147" s="22">
        <f t="shared" si="134"/>
        <v>41499.338425925926</v>
      </c>
      <c r="N2147" s="22" t="s">
        <v>9643</v>
      </c>
      <c r="O2147" s="24">
        <f t="shared" si="135"/>
        <v>2013</v>
      </c>
      <c r="P2147" t="b">
        <v>0</v>
      </c>
      <c r="Q2147">
        <v>89</v>
      </c>
      <c r="R2147" t="b">
        <v>0</v>
      </c>
      <c r="S2147" t="s">
        <v>8282</v>
      </c>
      <c r="T2147" s="7">
        <f>F2147/Q2147</f>
        <v>51.292134831460672</v>
      </c>
      <c r="U2147" t="s">
        <v>8331</v>
      </c>
      <c r="V2147" t="s">
        <v>8332</v>
      </c>
    </row>
    <row r="2148" spans="1:22" ht="43.2">
      <c r="A2148" s="5">
        <f t="shared" si="132"/>
        <v>2.0000000000000001E-4</v>
      </c>
      <c r="B2148">
        <v>2146</v>
      </c>
      <c r="C2148" s="3" t="s">
        <v>2147</v>
      </c>
      <c r="D2148" s="3" t="s">
        <v>6256</v>
      </c>
      <c r="E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 s="22">
        <f t="shared" si="133"/>
        <v>41605.070763888885</v>
      </c>
      <c r="L2148">
        <v>1453997910</v>
      </c>
      <c r="M2148" s="22">
        <f t="shared" si="134"/>
        <v>41575.029097222221</v>
      </c>
      <c r="N2148" s="22" t="s">
        <v>9099</v>
      </c>
      <c r="O2148" s="24">
        <f t="shared" si="135"/>
        <v>2013</v>
      </c>
      <c r="P2148" t="b">
        <v>0</v>
      </c>
      <c r="Q2148">
        <v>1</v>
      </c>
      <c r="R2148" t="b">
        <v>0</v>
      </c>
      <c r="S2148" t="s">
        <v>8282</v>
      </c>
      <c r="T2148" s="7">
        <f>F2148/Q2148</f>
        <v>1</v>
      </c>
      <c r="U2148" t="s">
        <v>8331</v>
      </c>
      <c r="V2148" t="s">
        <v>8332</v>
      </c>
    </row>
    <row r="2149" spans="1:22">
      <c r="A2149" s="5">
        <f t="shared" si="132"/>
        <v>6.9641025641025639E-3</v>
      </c>
      <c r="B2149">
        <v>2147</v>
      </c>
      <c r="C2149" s="3" t="s">
        <v>2148</v>
      </c>
      <c r="D2149" s="3" t="s">
        <v>6257</v>
      </c>
      <c r="E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 s="22">
        <f t="shared" si="133"/>
        <v>42411.471180555549</v>
      </c>
      <c r="L2149">
        <v>1413356748</v>
      </c>
      <c r="M2149" s="22">
        <f t="shared" si="134"/>
        <v>42397.471180555549</v>
      </c>
      <c r="N2149" s="22" t="s">
        <v>8512</v>
      </c>
      <c r="O2149" s="24">
        <f t="shared" si="135"/>
        <v>2016</v>
      </c>
      <c r="P2149" t="b">
        <v>0</v>
      </c>
      <c r="Q2149">
        <v>55</v>
      </c>
      <c r="R2149" t="b">
        <v>0</v>
      </c>
      <c r="S2149" t="s">
        <v>8282</v>
      </c>
      <c r="T2149" s="7">
        <f>F2149/Q2149</f>
        <v>49.381818181818183</v>
      </c>
      <c r="U2149" t="s">
        <v>8331</v>
      </c>
      <c r="V2149" t="s">
        <v>8332</v>
      </c>
    </row>
    <row r="2150" spans="1:22" ht="43.2">
      <c r="A2150" s="5">
        <f t="shared" si="132"/>
        <v>0.02</v>
      </c>
      <c r="B2150">
        <v>2148</v>
      </c>
      <c r="C2150" s="3" t="s">
        <v>2149</v>
      </c>
      <c r="D2150" s="3" t="s">
        <v>6258</v>
      </c>
      <c r="E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 s="22">
        <f t="shared" si="133"/>
        <v>41959.129027777781</v>
      </c>
      <c r="L2150">
        <v>1425404182</v>
      </c>
      <c r="M2150" s="22">
        <f t="shared" si="134"/>
        <v>41927.087361111109</v>
      </c>
      <c r="N2150" s="22" t="s">
        <v>8846</v>
      </c>
      <c r="O2150" s="24">
        <f t="shared" si="135"/>
        <v>2014</v>
      </c>
      <c r="P2150" t="b">
        <v>0</v>
      </c>
      <c r="Q2150">
        <v>2</v>
      </c>
      <c r="R2150" t="b">
        <v>0</v>
      </c>
      <c r="S2150" t="s">
        <v>8282</v>
      </c>
      <c r="T2150" s="7">
        <f>F2150/Q2150</f>
        <v>1</v>
      </c>
      <c r="U2150" t="s">
        <v>8331</v>
      </c>
      <c r="V2150" t="s">
        <v>8332</v>
      </c>
    </row>
    <row r="2151" spans="1:22" ht="57.6">
      <c r="A2151" s="5">
        <f t="shared" si="132"/>
        <v>0</v>
      </c>
      <c r="B2151">
        <v>2149</v>
      </c>
      <c r="C2151" s="3" t="s">
        <v>2150</v>
      </c>
      <c r="D2151" s="3" t="s">
        <v>6259</v>
      </c>
      <c r="E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 s="22">
        <f t="shared" si="133"/>
        <v>42096.483587962961</v>
      </c>
      <c r="L2151">
        <v>1277512556</v>
      </c>
      <c r="M2151" s="22">
        <f t="shared" si="134"/>
        <v>42066.525254629632</v>
      </c>
      <c r="N2151" s="22" t="s">
        <v>8566</v>
      </c>
      <c r="O2151" s="24">
        <f t="shared" si="135"/>
        <v>2015</v>
      </c>
      <c r="P2151" t="b">
        <v>0</v>
      </c>
      <c r="Q2151">
        <v>0</v>
      </c>
      <c r="R2151" t="b">
        <v>0</v>
      </c>
      <c r="S2151" t="s">
        <v>8282</v>
      </c>
      <c r="T2151" s="7" t="e">
        <f>F2151/Q2151</f>
        <v>#DIV/0!</v>
      </c>
      <c r="U2151" t="s">
        <v>8331</v>
      </c>
      <c r="V2151" t="s">
        <v>8332</v>
      </c>
    </row>
    <row r="2152" spans="1:22">
      <c r="A2152" s="5">
        <f t="shared" si="132"/>
        <v>8.0999999999999996E-3</v>
      </c>
      <c r="B2152">
        <v>2150</v>
      </c>
      <c r="C2152" s="3" t="s">
        <v>2151</v>
      </c>
      <c r="D2152" s="3" t="s">
        <v>6260</v>
      </c>
      <c r="E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 s="22">
        <f t="shared" si="133"/>
        <v>40389.791666666664</v>
      </c>
      <c r="L2152">
        <v>1465800599</v>
      </c>
      <c r="M2152" s="22">
        <f t="shared" si="134"/>
        <v>40354.816620370366</v>
      </c>
      <c r="N2152" s="22" t="s">
        <v>9644</v>
      </c>
      <c r="O2152" s="24">
        <f t="shared" si="135"/>
        <v>2010</v>
      </c>
      <c r="P2152" t="b">
        <v>0</v>
      </c>
      <c r="Q2152">
        <v>4</v>
      </c>
      <c r="R2152" t="b">
        <v>0</v>
      </c>
      <c r="S2152" t="s">
        <v>8282</v>
      </c>
      <c r="T2152" s="7">
        <f>F2152/Q2152</f>
        <v>101.25</v>
      </c>
      <c r="U2152" t="s">
        <v>8331</v>
      </c>
      <c r="V2152" t="s">
        <v>8332</v>
      </c>
    </row>
    <row r="2153" spans="1:22" ht="43.2">
      <c r="A2153" s="5">
        <f t="shared" si="132"/>
        <v>2.6222222222222224E-3</v>
      </c>
      <c r="B2153">
        <v>2151</v>
      </c>
      <c r="C2153" s="3" t="s">
        <v>2152</v>
      </c>
      <c r="D2153" s="3" t="s">
        <v>6261</v>
      </c>
      <c r="E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 s="22">
        <f t="shared" si="133"/>
        <v>42564.076377314814</v>
      </c>
      <c r="L2153">
        <v>1464639614</v>
      </c>
      <c r="M2153" s="22">
        <f t="shared" si="134"/>
        <v>42534.076377314814</v>
      </c>
      <c r="N2153" s="22" t="s">
        <v>8837</v>
      </c>
      <c r="O2153" s="24">
        <f t="shared" si="135"/>
        <v>2016</v>
      </c>
      <c r="P2153" t="b">
        <v>0</v>
      </c>
      <c r="Q2153">
        <v>6</v>
      </c>
      <c r="R2153" t="b">
        <v>0</v>
      </c>
      <c r="S2153" t="s">
        <v>8282</v>
      </c>
      <c r="T2153" s="7">
        <f>F2153/Q2153</f>
        <v>19.666666666666668</v>
      </c>
      <c r="U2153" t="s">
        <v>8331</v>
      </c>
      <c r="V2153" t="s">
        <v>8332</v>
      </c>
    </row>
    <row r="2154" spans="1:22" ht="43.2">
      <c r="A2154" s="5">
        <f t="shared" si="132"/>
        <v>1.6666666666666668E-3</v>
      </c>
      <c r="B2154">
        <v>2152</v>
      </c>
      <c r="C2154" s="3" t="s">
        <v>2153</v>
      </c>
      <c r="D2154" s="3" t="s">
        <v>6262</v>
      </c>
      <c r="E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 s="22">
        <f t="shared" si="133"/>
        <v>42550.639050925922</v>
      </c>
      <c r="L2154">
        <v>1392321509</v>
      </c>
      <c r="M2154" s="22">
        <f t="shared" si="134"/>
        <v>42520.639050925922</v>
      </c>
      <c r="N2154" s="22" t="s">
        <v>9309</v>
      </c>
      <c r="O2154" s="24">
        <f t="shared" si="135"/>
        <v>2016</v>
      </c>
      <c r="P2154" t="b">
        <v>0</v>
      </c>
      <c r="Q2154">
        <v>4</v>
      </c>
      <c r="R2154" t="b">
        <v>0</v>
      </c>
      <c r="S2154" t="s">
        <v>8282</v>
      </c>
      <c r="T2154" s="7">
        <f>F2154/Q2154</f>
        <v>12.5</v>
      </c>
      <c r="U2154" t="s">
        <v>8331</v>
      </c>
      <c r="V2154" t="s">
        <v>8332</v>
      </c>
    </row>
    <row r="2155" spans="1:22" ht="43.2">
      <c r="A2155" s="5">
        <f t="shared" si="132"/>
        <v>9.1244548809124457E-5</v>
      </c>
      <c r="B2155">
        <v>2153</v>
      </c>
      <c r="C2155" s="3" t="s">
        <v>2154</v>
      </c>
      <c r="D2155" s="3" t="s">
        <v>6263</v>
      </c>
      <c r="E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 s="22">
        <f t="shared" si="133"/>
        <v>41713.582280092589</v>
      </c>
      <c r="L2155">
        <v>1417470718</v>
      </c>
      <c r="M2155" s="22">
        <f t="shared" si="134"/>
        <v>41683.62394675926</v>
      </c>
      <c r="N2155" s="22" t="s">
        <v>9645</v>
      </c>
      <c r="O2155" s="24">
        <f t="shared" si="135"/>
        <v>2014</v>
      </c>
      <c r="P2155" t="b">
        <v>0</v>
      </c>
      <c r="Q2155">
        <v>4</v>
      </c>
      <c r="R2155" t="b">
        <v>0</v>
      </c>
      <c r="S2155" t="s">
        <v>8282</v>
      </c>
      <c r="T2155" s="7">
        <f>F2155/Q2155</f>
        <v>8.5</v>
      </c>
      <c r="U2155" t="s">
        <v>8331</v>
      </c>
      <c r="V2155" t="s">
        <v>8332</v>
      </c>
    </row>
    <row r="2156" spans="1:22" ht="28.8">
      <c r="A2156" s="5">
        <f t="shared" si="132"/>
        <v>8.0000000000000002E-3</v>
      </c>
      <c r="B2156">
        <v>2154</v>
      </c>
      <c r="C2156" s="3" t="s">
        <v>2155</v>
      </c>
      <c r="D2156" s="3" t="s">
        <v>6264</v>
      </c>
      <c r="E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 s="22">
        <f t="shared" si="133"/>
        <v>42014.124305555553</v>
      </c>
      <c r="L2156">
        <v>1389193827</v>
      </c>
      <c r="M2156" s="22">
        <f t="shared" si="134"/>
        <v>41974.702754629623</v>
      </c>
      <c r="N2156" s="22" t="s">
        <v>8930</v>
      </c>
      <c r="O2156" s="24">
        <f t="shared" si="135"/>
        <v>2014</v>
      </c>
      <c r="P2156" t="b">
        <v>0</v>
      </c>
      <c r="Q2156">
        <v>2</v>
      </c>
      <c r="R2156" t="b">
        <v>0</v>
      </c>
      <c r="S2156" t="s">
        <v>8282</v>
      </c>
      <c r="T2156" s="7">
        <f>F2156/Q2156</f>
        <v>1</v>
      </c>
      <c r="U2156" t="s">
        <v>8331</v>
      </c>
      <c r="V2156" t="s">
        <v>8332</v>
      </c>
    </row>
    <row r="2157" spans="1:22" ht="43.2">
      <c r="A2157" s="5">
        <f t="shared" si="132"/>
        <v>2.3E-2</v>
      </c>
      <c r="B2157">
        <v>2155</v>
      </c>
      <c r="C2157" s="3" t="s">
        <v>2156</v>
      </c>
      <c r="D2157" s="3" t="s">
        <v>6265</v>
      </c>
      <c r="E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 s="22">
        <f t="shared" si="133"/>
        <v>41667.42392361111</v>
      </c>
      <c r="L2157">
        <v>1456854985</v>
      </c>
      <c r="M2157" s="22">
        <f t="shared" si="134"/>
        <v>41647.42392361111</v>
      </c>
      <c r="N2157" s="22" t="s">
        <v>9646</v>
      </c>
      <c r="O2157" s="24">
        <f t="shared" si="135"/>
        <v>2014</v>
      </c>
      <c r="P2157" t="b">
        <v>0</v>
      </c>
      <c r="Q2157">
        <v>5</v>
      </c>
      <c r="R2157" t="b">
        <v>0</v>
      </c>
      <c r="S2157" t="s">
        <v>8282</v>
      </c>
      <c r="T2157" s="7">
        <f>F2157/Q2157</f>
        <v>23</v>
      </c>
      <c r="U2157" t="s">
        <v>8331</v>
      </c>
      <c r="V2157" t="s">
        <v>8332</v>
      </c>
    </row>
    <row r="2158" spans="1:22" ht="43.2">
      <c r="A2158" s="5">
        <f t="shared" si="132"/>
        <v>2.6660714285714284E-2</v>
      </c>
      <c r="B2158">
        <v>2156</v>
      </c>
      <c r="C2158" s="3" t="s">
        <v>2157</v>
      </c>
      <c r="D2158" s="3" t="s">
        <v>6266</v>
      </c>
      <c r="E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 s="22">
        <f t="shared" si="133"/>
        <v>42460.497511574074</v>
      </c>
      <c r="L2158">
        <v>1375475406</v>
      </c>
      <c r="M2158" s="22">
        <f t="shared" si="134"/>
        <v>42430.539178240739</v>
      </c>
      <c r="N2158" s="22" t="s">
        <v>9250</v>
      </c>
      <c r="O2158" s="24">
        <f t="shared" si="135"/>
        <v>2016</v>
      </c>
      <c r="P2158" t="b">
        <v>0</v>
      </c>
      <c r="Q2158">
        <v>83</v>
      </c>
      <c r="R2158" t="b">
        <v>0</v>
      </c>
      <c r="S2158" t="s">
        <v>8282</v>
      </c>
      <c r="T2158" s="7">
        <f>F2158/Q2158</f>
        <v>17.987951807228917</v>
      </c>
      <c r="U2158" t="s">
        <v>8331</v>
      </c>
      <c r="V2158" t="s">
        <v>8332</v>
      </c>
    </row>
    <row r="2159" spans="1:22" ht="28.8">
      <c r="A2159" s="5">
        <f t="shared" si="132"/>
        <v>0.28192</v>
      </c>
      <c r="B2159">
        <v>2157</v>
      </c>
      <c r="C2159" s="3" t="s">
        <v>2158</v>
      </c>
      <c r="D2159" s="3" t="s">
        <v>6267</v>
      </c>
      <c r="E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 s="22">
        <f t="shared" si="133"/>
        <v>41533.645902777775</v>
      </c>
      <c r="L2159">
        <v>1479684783</v>
      </c>
      <c r="M2159" s="22">
        <f t="shared" si="134"/>
        <v>41488.645902777775</v>
      </c>
      <c r="N2159" s="22" t="s">
        <v>9647</v>
      </c>
      <c r="O2159" s="24">
        <f t="shared" si="135"/>
        <v>2013</v>
      </c>
      <c r="P2159" t="b">
        <v>0</v>
      </c>
      <c r="Q2159">
        <v>57</v>
      </c>
      <c r="R2159" t="b">
        <v>0</v>
      </c>
      <c r="S2159" t="s">
        <v>8282</v>
      </c>
      <c r="T2159" s="7">
        <f>F2159/Q2159</f>
        <v>370.94736842105266</v>
      </c>
      <c r="U2159" t="s">
        <v>8331</v>
      </c>
      <c r="V2159" t="s">
        <v>8332</v>
      </c>
    </row>
    <row r="2160" spans="1:22" ht="43.2">
      <c r="A2160" s="5">
        <f t="shared" si="132"/>
        <v>6.5900366666666668E-2</v>
      </c>
      <c r="B2160">
        <v>2158</v>
      </c>
      <c r="C2160" s="3" t="s">
        <v>2159</v>
      </c>
      <c r="D2160" s="3" t="s">
        <v>6268</v>
      </c>
      <c r="E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 s="22">
        <f t="shared" si="133"/>
        <v>42727.124305555553</v>
      </c>
      <c r="L2160">
        <v>1356121774</v>
      </c>
      <c r="M2160" s="22">
        <f t="shared" si="134"/>
        <v>42694.772951388884</v>
      </c>
      <c r="N2160" s="22" t="s">
        <v>9648</v>
      </c>
      <c r="O2160" s="24">
        <f t="shared" si="135"/>
        <v>2016</v>
      </c>
      <c r="P2160" t="b">
        <v>0</v>
      </c>
      <c r="Q2160">
        <v>311</v>
      </c>
      <c r="R2160" t="b">
        <v>0</v>
      </c>
      <c r="S2160" t="s">
        <v>8282</v>
      </c>
      <c r="T2160" s="7">
        <f>F2160/Q2160</f>
        <v>63.569485530546629</v>
      </c>
      <c r="U2160" t="s">
        <v>8331</v>
      </c>
      <c r="V2160" t="s">
        <v>8332</v>
      </c>
    </row>
    <row r="2161" spans="1:22" ht="57.6">
      <c r="A2161" s="5">
        <f t="shared" si="132"/>
        <v>7.2222222222222219E-3</v>
      </c>
      <c r="B2161">
        <v>2159</v>
      </c>
      <c r="C2161" s="3" t="s">
        <v>2160</v>
      </c>
      <c r="D2161" s="3" t="s">
        <v>6269</v>
      </c>
      <c r="E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 s="22">
        <f t="shared" si="133"/>
        <v>41309.645532407405</v>
      </c>
      <c r="L2161">
        <v>1308245574</v>
      </c>
      <c r="M2161" s="22">
        <f t="shared" si="134"/>
        <v>41264.645532407405</v>
      </c>
      <c r="N2161" s="22" t="s">
        <v>9649</v>
      </c>
      <c r="O2161" s="24">
        <f t="shared" si="135"/>
        <v>2012</v>
      </c>
      <c r="P2161" t="b">
        <v>0</v>
      </c>
      <c r="Q2161">
        <v>2</v>
      </c>
      <c r="R2161" t="b">
        <v>0</v>
      </c>
      <c r="S2161" t="s">
        <v>8282</v>
      </c>
      <c r="T2161" s="7">
        <f>F2161/Q2161</f>
        <v>13</v>
      </c>
      <c r="U2161" t="s">
        <v>8331</v>
      </c>
      <c r="V2161" t="s">
        <v>8332</v>
      </c>
    </row>
    <row r="2162" spans="1:22" ht="43.2">
      <c r="A2162" s="5">
        <f t="shared" si="132"/>
        <v>8.5000000000000006E-3</v>
      </c>
      <c r="B2162">
        <v>2160</v>
      </c>
      <c r="C2162" s="3" t="s">
        <v>2161</v>
      </c>
      <c r="D2162" s="3" t="s">
        <v>6270</v>
      </c>
      <c r="E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 s="22">
        <f t="shared" si="133"/>
        <v>40740.522847222222</v>
      </c>
      <c r="L2162">
        <v>1334855105</v>
      </c>
      <c r="M2162" s="22">
        <f t="shared" si="134"/>
        <v>40710.522847222222</v>
      </c>
      <c r="N2162" s="22" t="s">
        <v>9650</v>
      </c>
      <c r="O2162" s="24">
        <f t="shared" si="135"/>
        <v>2011</v>
      </c>
      <c r="P2162" t="b">
        <v>0</v>
      </c>
      <c r="Q2162">
        <v>16</v>
      </c>
      <c r="R2162" t="b">
        <v>0</v>
      </c>
      <c r="S2162" t="s">
        <v>8282</v>
      </c>
      <c r="T2162" s="7">
        <f>F2162/Q2162</f>
        <v>5.3125</v>
      </c>
      <c r="U2162" t="s">
        <v>8331</v>
      </c>
      <c r="V2162" t="s">
        <v>8332</v>
      </c>
    </row>
    <row r="2163" spans="1:22" ht="28.8">
      <c r="A2163" s="5">
        <f t="shared" si="132"/>
        <v>1.1575</v>
      </c>
      <c r="B2163">
        <v>2161</v>
      </c>
      <c r="C2163" s="3" t="s">
        <v>2162</v>
      </c>
      <c r="D2163" s="3" t="s">
        <v>6271</v>
      </c>
      <c r="E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 s="22">
        <f t="shared" si="133"/>
        <v>41048.503530092588</v>
      </c>
      <c r="L2163">
        <v>1440448059</v>
      </c>
      <c r="M2163" s="22">
        <f t="shared" si="134"/>
        <v>41018.503530092588</v>
      </c>
      <c r="N2163" s="22" t="s">
        <v>9651</v>
      </c>
      <c r="O2163" s="24">
        <f t="shared" si="135"/>
        <v>2012</v>
      </c>
      <c r="P2163" t="b">
        <v>0</v>
      </c>
      <c r="Q2163">
        <v>13</v>
      </c>
      <c r="R2163" t="b">
        <v>1</v>
      </c>
      <c r="S2163" t="s">
        <v>8276</v>
      </c>
      <c r="T2163" s="7">
        <f>F2163/Q2163</f>
        <v>35.615384615384613</v>
      </c>
      <c r="U2163" t="s">
        <v>8323</v>
      </c>
      <c r="V2163" t="s">
        <v>8324</v>
      </c>
    </row>
    <row r="2164" spans="1:22" ht="43.2">
      <c r="A2164" s="5">
        <f t="shared" si="132"/>
        <v>1.1226666666666667</v>
      </c>
      <c r="B2164">
        <v>2162</v>
      </c>
      <c r="C2164" s="3" t="s">
        <v>2163</v>
      </c>
      <c r="D2164" s="3" t="s">
        <v>6272</v>
      </c>
      <c r="E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 s="22">
        <f t="shared" si="133"/>
        <v>42270.644201388888</v>
      </c>
      <c r="L2164">
        <v>1403547791</v>
      </c>
      <c r="M2164" s="22">
        <f t="shared" si="134"/>
        <v>42240.644201388888</v>
      </c>
      <c r="N2164" s="22" t="s">
        <v>9426</v>
      </c>
      <c r="O2164" s="24">
        <f t="shared" si="135"/>
        <v>2015</v>
      </c>
      <c r="P2164" t="b">
        <v>0</v>
      </c>
      <c r="Q2164">
        <v>58</v>
      </c>
      <c r="R2164" t="b">
        <v>1</v>
      </c>
      <c r="S2164" t="s">
        <v>8276</v>
      </c>
      <c r="T2164" s="7">
        <f>F2164/Q2164</f>
        <v>87.103448275862064</v>
      </c>
      <c r="U2164" t="s">
        <v>8323</v>
      </c>
      <c r="V2164" t="s">
        <v>8324</v>
      </c>
    </row>
    <row r="2165" spans="1:22" ht="43.2">
      <c r="A2165" s="5">
        <f t="shared" si="132"/>
        <v>1.3220000000000001</v>
      </c>
      <c r="B2165">
        <v>2163</v>
      </c>
      <c r="C2165" s="3" t="s">
        <v>2164</v>
      </c>
      <c r="D2165" s="3" t="s">
        <v>6273</v>
      </c>
      <c r="E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 s="22">
        <f t="shared" si="133"/>
        <v>41844.557766203703</v>
      </c>
      <c r="L2165">
        <v>1429306520</v>
      </c>
      <c r="M2165" s="22">
        <f t="shared" si="134"/>
        <v>41813.557766203703</v>
      </c>
      <c r="N2165" s="22" t="s">
        <v>8946</v>
      </c>
      <c r="O2165" s="24">
        <f t="shared" si="135"/>
        <v>2014</v>
      </c>
      <c r="P2165" t="b">
        <v>0</v>
      </c>
      <c r="Q2165">
        <v>44</v>
      </c>
      <c r="R2165" t="b">
        <v>1</v>
      </c>
      <c r="S2165" t="s">
        <v>8276</v>
      </c>
      <c r="T2165" s="7">
        <f>F2165/Q2165</f>
        <v>75.11363636363636</v>
      </c>
      <c r="U2165" t="s">
        <v>8323</v>
      </c>
      <c r="V2165" t="s">
        <v>8324</v>
      </c>
    </row>
    <row r="2166" spans="1:22" ht="28.8">
      <c r="A2166" s="5">
        <f t="shared" si="132"/>
        <v>1.0263636363636364</v>
      </c>
      <c r="B2166">
        <v>2164</v>
      </c>
      <c r="C2166" s="3" t="s">
        <v>2165</v>
      </c>
      <c r="D2166" s="3" t="s">
        <v>6274</v>
      </c>
      <c r="E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 s="22">
        <f t="shared" si="133"/>
        <v>42162.951388888883</v>
      </c>
      <c r="L2166">
        <v>1464196414</v>
      </c>
      <c r="M2166" s="22">
        <f t="shared" si="134"/>
        <v>42111.691203703704</v>
      </c>
      <c r="N2166" s="22" t="s">
        <v>8679</v>
      </c>
      <c r="O2166" s="24">
        <f t="shared" si="135"/>
        <v>2015</v>
      </c>
      <c r="P2166" t="b">
        <v>0</v>
      </c>
      <c r="Q2166">
        <v>83</v>
      </c>
      <c r="R2166" t="b">
        <v>1</v>
      </c>
      <c r="S2166" t="s">
        <v>8276</v>
      </c>
      <c r="T2166" s="7">
        <f>F2166/Q2166</f>
        <v>68.01204819277109</v>
      </c>
      <c r="U2166" t="s">
        <v>8323</v>
      </c>
      <c r="V2166" t="s">
        <v>8324</v>
      </c>
    </row>
    <row r="2167" spans="1:22" ht="43.2">
      <c r="A2167" s="5">
        <f t="shared" si="132"/>
        <v>1.3864000000000001</v>
      </c>
      <c r="B2167">
        <v>2165</v>
      </c>
      <c r="C2167" s="3" t="s">
        <v>2166</v>
      </c>
      <c r="D2167" s="3" t="s">
        <v>6275</v>
      </c>
      <c r="E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 s="22">
        <f t="shared" si="133"/>
        <v>42545.957638888889</v>
      </c>
      <c r="L2167">
        <v>1457539235</v>
      </c>
      <c r="M2167" s="22">
        <f t="shared" si="134"/>
        <v>42515.509421296294</v>
      </c>
      <c r="N2167" s="22" t="s">
        <v>8376</v>
      </c>
      <c r="O2167" s="24">
        <f t="shared" si="135"/>
        <v>2016</v>
      </c>
      <c r="P2167" t="b">
        <v>0</v>
      </c>
      <c r="Q2167">
        <v>117</v>
      </c>
      <c r="R2167" t="b">
        <v>1</v>
      </c>
      <c r="S2167" t="s">
        <v>8276</v>
      </c>
      <c r="T2167" s="7">
        <f>F2167/Q2167</f>
        <v>29.623931623931625</v>
      </c>
      <c r="U2167" t="s">
        <v>8323</v>
      </c>
      <c r="V2167" t="s">
        <v>8324</v>
      </c>
    </row>
    <row r="2168" spans="1:22" ht="57.6">
      <c r="A2168" s="5">
        <f t="shared" si="132"/>
        <v>1.466</v>
      </c>
      <c r="B2168">
        <v>2166</v>
      </c>
      <c r="C2168" s="3" t="s">
        <v>2167</v>
      </c>
      <c r="D2168" s="3" t="s">
        <v>6276</v>
      </c>
      <c r="E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 s="22">
        <f t="shared" si="133"/>
        <v>42468.417071759257</v>
      </c>
      <c r="L2168">
        <v>1413922018</v>
      </c>
      <c r="M2168" s="22">
        <f t="shared" si="134"/>
        <v>42438.458738425928</v>
      </c>
      <c r="N2168" s="22" t="s">
        <v>8573</v>
      </c>
      <c r="O2168" s="24">
        <f t="shared" si="135"/>
        <v>2016</v>
      </c>
      <c r="P2168" t="b">
        <v>0</v>
      </c>
      <c r="Q2168">
        <v>32</v>
      </c>
      <c r="R2168" t="b">
        <v>1</v>
      </c>
      <c r="S2168" t="s">
        <v>8276</v>
      </c>
      <c r="T2168" s="7">
        <f>F2168/Q2168</f>
        <v>91.625</v>
      </c>
      <c r="U2168" t="s">
        <v>8323</v>
      </c>
      <c r="V2168" t="s">
        <v>8324</v>
      </c>
    </row>
    <row r="2169" spans="1:22" ht="28.8">
      <c r="A2169" s="5">
        <f t="shared" si="132"/>
        <v>1.2</v>
      </c>
      <c r="B2169">
        <v>2167</v>
      </c>
      <c r="C2169" s="3" t="s">
        <v>2168</v>
      </c>
      <c r="D2169" s="3" t="s">
        <v>6277</v>
      </c>
      <c r="E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 s="22">
        <f t="shared" si="133"/>
        <v>41978.671504629623</v>
      </c>
      <c r="L2169">
        <v>1346463337</v>
      </c>
      <c r="M2169" s="22">
        <f t="shared" si="134"/>
        <v>41933.629837962959</v>
      </c>
      <c r="N2169" s="22" t="s">
        <v>8516</v>
      </c>
      <c r="O2169" s="24">
        <f t="shared" si="135"/>
        <v>2014</v>
      </c>
      <c r="P2169" t="b">
        <v>0</v>
      </c>
      <c r="Q2169">
        <v>8</v>
      </c>
      <c r="R2169" t="b">
        <v>1</v>
      </c>
      <c r="S2169" t="s">
        <v>8276</v>
      </c>
      <c r="T2169" s="7">
        <f>F2169/Q2169</f>
        <v>22.5</v>
      </c>
      <c r="U2169" t="s">
        <v>8323</v>
      </c>
      <c r="V2169" t="s">
        <v>8324</v>
      </c>
    </row>
    <row r="2170" spans="1:22" ht="28.8">
      <c r="A2170" s="5">
        <f t="shared" si="132"/>
        <v>1.215816111111111</v>
      </c>
      <c r="B2170">
        <v>2168</v>
      </c>
      <c r="C2170" s="3" t="s">
        <v>2169</v>
      </c>
      <c r="D2170" s="3" t="s">
        <v>6278</v>
      </c>
      <c r="E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 s="22">
        <f t="shared" si="133"/>
        <v>41166.858067129629</v>
      </c>
      <c r="L2170">
        <v>1484058261</v>
      </c>
      <c r="M2170" s="22">
        <f t="shared" si="134"/>
        <v>41152.858067129629</v>
      </c>
      <c r="N2170" s="22" t="s">
        <v>9652</v>
      </c>
      <c r="O2170" s="24">
        <f t="shared" si="135"/>
        <v>2012</v>
      </c>
      <c r="P2170" t="b">
        <v>0</v>
      </c>
      <c r="Q2170">
        <v>340</v>
      </c>
      <c r="R2170" t="b">
        <v>1</v>
      </c>
      <c r="S2170" t="s">
        <v>8276</v>
      </c>
      <c r="T2170" s="7">
        <f>F2170/Q2170</f>
        <v>64.366735294117646</v>
      </c>
      <c r="U2170" t="s">
        <v>8323</v>
      </c>
      <c r="V2170" t="s">
        <v>8324</v>
      </c>
    </row>
    <row r="2171" spans="1:22" ht="57.6">
      <c r="A2171" s="5">
        <f t="shared" si="132"/>
        <v>1</v>
      </c>
      <c r="B2171">
        <v>2169</v>
      </c>
      <c r="C2171" s="3" t="s">
        <v>2170</v>
      </c>
      <c r="D2171" s="3" t="s">
        <v>6279</v>
      </c>
      <c r="E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 s="22">
        <f t="shared" si="133"/>
        <v>42775.999999999993</v>
      </c>
      <c r="L2171">
        <v>1488214151</v>
      </c>
      <c r="M2171" s="22">
        <f t="shared" si="134"/>
        <v>42745.391909722217</v>
      </c>
      <c r="N2171" s="22" t="s">
        <v>9112</v>
      </c>
      <c r="O2171" s="24">
        <f t="shared" si="135"/>
        <v>2017</v>
      </c>
      <c r="P2171" t="b">
        <v>0</v>
      </c>
      <c r="Q2171">
        <v>7</v>
      </c>
      <c r="R2171" t="b">
        <v>1</v>
      </c>
      <c r="S2171" t="s">
        <v>8276</v>
      </c>
      <c r="T2171" s="7">
        <f>F2171/Q2171</f>
        <v>21.857142857142858</v>
      </c>
      <c r="U2171" t="s">
        <v>8323</v>
      </c>
      <c r="V2171" t="s">
        <v>8324</v>
      </c>
    </row>
    <row r="2172" spans="1:22" ht="43.2">
      <c r="A2172" s="5">
        <f t="shared" si="132"/>
        <v>1.8085714285714285</v>
      </c>
      <c r="B2172">
        <v>2170</v>
      </c>
      <c r="C2172" s="3" t="s">
        <v>2171</v>
      </c>
      <c r="D2172" s="3" t="s">
        <v>6280</v>
      </c>
      <c r="E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 s="22">
        <f t="shared" si="133"/>
        <v>42796.492488425924</v>
      </c>
      <c r="L2172">
        <v>1436810422</v>
      </c>
      <c r="M2172" s="22">
        <f t="shared" si="134"/>
        <v>42793.492488425924</v>
      </c>
      <c r="N2172" s="22" t="s">
        <v>9653</v>
      </c>
      <c r="O2172" s="24">
        <f t="shared" si="135"/>
        <v>2017</v>
      </c>
      <c r="P2172" t="b">
        <v>0</v>
      </c>
      <c r="Q2172">
        <v>19</v>
      </c>
      <c r="R2172" t="b">
        <v>1</v>
      </c>
      <c r="S2172" t="s">
        <v>8276</v>
      </c>
      <c r="T2172" s="7">
        <f>F2172/Q2172</f>
        <v>33.315789473684212</v>
      </c>
      <c r="U2172" t="s">
        <v>8323</v>
      </c>
      <c r="V2172" t="s">
        <v>8324</v>
      </c>
    </row>
    <row r="2173" spans="1:22" ht="43.2">
      <c r="A2173" s="5">
        <f t="shared" si="132"/>
        <v>1.0607500000000001</v>
      </c>
      <c r="B2173">
        <v>2171</v>
      </c>
      <c r="C2173" s="3" t="s">
        <v>2172</v>
      </c>
      <c r="D2173" s="3" t="s">
        <v>6281</v>
      </c>
      <c r="E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 s="22">
        <f t="shared" si="133"/>
        <v>42238.541921296295</v>
      </c>
      <c r="L2173">
        <v>1431903495</v>
      </c>
      <c r="M2173" s="22">
        <f t="shared" si="134"/>
        <v>42198.541921296295</v>
      </c>
      <c r="N2173" s="22" t="s">
        <v>8901</v>
      </c>
      <c r="O2173" s="24">
        <f t="shared" si="135"/>
        <v>2015</v>
      </c>
      <c r="P2173" t="b">
        <v>0</v>
      </c>
      <c r="Q2173">
        <v>47</v>
      </c>
      <c r="R2173" t="b">
        <v>1</v>
      </c>
      <c r="S2173" t="s">
        <v>8276</v>
      </c>
      <c r="T2173" s="7">
        <f>F2173/Q2173</f>
        <v>90.276595744680847</v>
      </c>
      <c r="U2173" t="s">
        <v>8323</v>
      </c>
      <c r="V2173" t="s">
        <v>8324</v>
      </c>
    </row>
    <row r="2174" spans="1:22" ht="43.2">
      <c r="A2174" s="5">
        <f t="shared" si="132"/>
        <v>1</v>
      </c>
      <c r="B2174">
        <v>2172</v>
      </c>
      <c r="C2174" s="3" t="s">
        <v>2173</v>
      </c>
      <c r="D2174" s="3" t="s">
        <v>6282</v>
      </c>
      <c r="E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 s="22">
        <f t="shared" si="133"/>
        <v>42176.999999999993</v>
      </c>
      <c r="L2174">
        <v>1426773320</v>
      </c>
      <c r="M2174" s="22">
        <f t="shared" si="134"/>
        <v>42141.748784722215</v>
      </c>
      <c r="N2174" s="22" t="s">
        <v>9337</v>
      </c>
      <c r="O2174" s="24">
        <f t="shared" si="135"/>
        <v>2015</v>
      </c>
      <c r="P2174" t="b">
        <v>0</v>
      </c>
      <c r="Q2174">
        <v>13</v>
      </c>
      <c r="R2174" t="b">
        <v>1</v>
      </c>
      <c r="S2174" t="s">
        <v>8276</v>
      </c>
      <c r="T2174" s="7">
        <f>F2174/Q2174</f>
        <v>76.92307692307692</v>
      </c>
      <c r="U2174" t="s">
        <v>8323</v>
      </c>
      <c r="V2174" t="s">
        <v>8324</v>
      </c>
    </row>
    <row r="2175" spans="1:22" ht="43.2">
      <c r="A2175" s="5">
        <f t="shared" si="132"/>
        <v>1.2692857142857144</v>
      </c>
      <c r="B2175">
        <v>2173</v>
      </c>
      <c r="C2175" s="3" t="s">
        <v>2174</v>
      </c>
      <c r="D2175" s="3" t="s">
        <v>6283</v>
      </c>
      <c r="E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 s="22">
        <f t="shared" si="133"/>
        <v>42112.371759259258</v>
      </c>
      <c r="L2175">
        <v>1376066243</v>
      </c>
      <c r="M2175" s="22">
        <f t="shared" si="134"/>
        <v>42082.371759259258</v>
      </c>
      <c r="N2175" s="22" t="s">
        <v>8875</v>
      </c>
      <c r="O2175" s="24">
        <f t="shared" si="135"/>
        <v>2015</v>
      </c>
      <c r="P2175" t="b">
        <v>0</v>
      </c>
      <c r="Q2175">
        <v>90</v>
      </c>
      <c r="R2175" t="b">
        <v>1</v>
      </c>
      <c r="S2175" t="s">
        <v>8276</v>
      </c>
      <c r="T2175" s="7">
        <f>F2175/Q2175</f>
        <v>59.233333333333334</v>
      </c>
      <c r="U2175" t="s">
        <v>8323</v>
      </c>
      <c r="V2175" t="s">
        <v>8324</v>
      </c>
    </row>
    <row r="2176" spans="1:22" ht="57.6">
      <c r="A2176" s="5">
        <f t="shared" si="132"/>
        <v>1.0297499999999999</v>
      </c>
      <c r="B2176">
        <v>2174</v>
      </c>
      <c r="C2176" s="3" t="s">
        <v>2175</v>
      </c>
      <c r="D2176" s="3" t="s">
        <v>6284</v>
      </c>
      <c r="E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 s="22">
        <f t="shared" si="133"/>
        <v>41526.957638888889</v>
      </c>
      <c r="L2176">
        <v>1459861307</v>
      </c>
      <c r="M2176" s="22">
        <f t="shared" si="134"/>
        <v>41495.484293981477</v>
      </c>
      <c r="N2176" s="22" t="s">
        <v>9654</v>
      </c>
      <c r="O2176" s="24">
        <f t="shared" si="135"/>
        <v>2013</v>
      </c>
      <c r="P2176" t="b">
        <v>0</v>
      </c>
      <c r="Q2176">
        <v>63</v>
      </c>
      <c r="R2176" t="b">
        <v>1</v>
      </c>
      <c r="S2176" t="s">
        <v>8276</v>
      </c>
      <c r="T2176" s="7">
        <f>F2176/Q2176</f>
        <v>65.38095238095238</v>
      </c>
      <c r="U2176" t="s">
        <v>8323</v>
      </c>
      <c r="V2176" t="s">
        <v>8324</v>
      </c>
    </row>
    <row r="2177" spans="1:22" ht="43.2">
      <c r="A2177" s="5">
        <f t="shared" si="132"/>
        <v>2.5</v>
      </c>
      <c r="B2177">
        <v>2175</v>
      </c>
      <c r="C2177" s="3" t="s">
        <v>2176</v>
      </c>
      <c r="D2177" s="3" t="s">
        <v>6285</v>
      </c>
      <c r="E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 s="22">
        <f t="shared" si="133"/>
        <v>42495.334571759253</v>
      </c>
      <c r="L2177">
        <v>1468455186</v>
      </c>
      <c r="M2177" s="22">
        <f t="shared" si="134"/>
        <v>42465.334571759253</v>
      </c>
      <c r="N2177" s="22" t="s">
        <v>9655</v>
      </c>
      <c r="O2177" s="24">
        <f t="shared" si="135"/>
        <v>2016</v>
      </c>
      <c r="P2177" t="b">
        <v>0</v>
      </c>
      <c r="Q2177">
        <v>26</v>
      </c>
      <c r="R2177" t="b">
        <v>1</v>
      </c>
      <c r="S2177" t="s">
        <v>8276</v>
      </c>
      <c r="T2177" s="7">
        <f>F2177/Q2177</f>
        <v>67.307692307692307</v>
      </c>
      <c r="U2177" t="s">
        <v>8323</v>
      </c>
      <c r="V2177" t="s">
        <v>8324</v>
      </c>
    </row>
    <row r="2178" spans="1:22" ht="43.2">
      <c r="A2178" s="5">
        <f t="shared" si="132"/>
        <v>1.2602</v>
      </c>
      <c r="B2178">
        <v>2176</v>
      </c>
      <c r="C2178" s="3" t="s">
        <v>2177</v>
      </c>
      <c r="D2178" s="3" t="s">
        <v>6286</v>
      </c>
      <c r="E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 s="22">
        <f t="shared" si="133"/>
        <v>42571.800763888888</v>
      </c>
      <c r="L2178">
        <v>1427987509</v>
      </c>
      <c r="M2178" s="22">
        <f t="shared" si="134"/>
        <v>42564.800763888888</v>
      </c>
      <c r="N2178" s="22" t="s">
        <v>9656</v>
      </c>
      <c r="O2178" s="24">
        <f t="shared" si="135"/>
        <v>2016</v>
      </c>
      <c r="P2178" t="b">
        <v>0</v>
      </c>
      <c r="Q2178">
        <v>71</v>
      </c>
      <c r="R2178" t="b">
        <v>1</v>
      </c>
      <c r="S2178" t="s">
        <v>8276</v>
      </c>
      <c r="T2178" s="7">
        <f>F2178/Q2178</f>
        <v>88.74647887323944</v>
      </c>
      <c r="U2178" t="s">
        <v>8323</v>
      </c>
      <c r="V2178" t="s">
        <v>8324</v>
      </c>
    </row>
    <row r="2179" spans="1:22" ht="72">
      <c r="A2179" s="5">
        <f t="shared" ref="A2179:A2242" si="136">F2179/E2179</f>
        <v>1.0012000000000001</v>
      </c>
      <c r="B2179">
        <v>2177</v>
      </c>
      <c r="C2179" s="3" t="s">
        <v>2178</v>
      </c>
      <c r="D2179" s="3" t="s">
        <v>6287</v>
      </c>
      <c r="E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 s="22">
        <f t="shared" ref="K2179:K2242" si="137">(J2178/86400)+25569+(-5/24)</f>
        <v>42126.424872685187</v>
      </c>
      <c r="L2179">
        <v>1463032867</v>
      </c>
      <c r="M2179" s="22">
        <f t="shared" ref="M2179:M2242" si="138">(L2178/86400)+25569+(-5/24)</f>
        <v>42096.424872685187</v>
      </c>
      <c r="N2179" s="22" t="s">
        <v>8487</v>
      </c>
      <c r="O2179" s="24">
        <f t="shared" si="135"/>
        <v>2015</v>
      </c>
      <c r="P2179" t="b">
        <v>0</v>
      </c>
      <c r="Q2179">
        <v>38</v>
      </c>
      <c r="R2179" t="b">
        <v>1</v>
      </c>
      <c r="S2179" t="s">
        <v>8276</v>
      </c>
      <c r="T2179" s="7">
        <f>F2179/Q2179</f>
        <v>65.868421052631575</v>
      </c>
      <c r="U2179" t="s">
        <v>8323</v>
      </c>
      <c r="V2179" t="s">
        <v>8324</v>
      </c>
    </row>
    <row r="2180" spans="1:22" ht="43.2">
      <c r="A2180" s="5">
        <f t="shared" si="136"/>
        <v>1.3864000000000001</v>
      </c>
      <c r="B2180">
        <v>2178</v>
      </c>
      <c r="C2180" s="3" t="s">
        <v>2179</v>
      </c>
      <c r="D2180" s="3" t="s">
        <v>6288</v>
      </c>
      <c r="E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 s="22">
        <f t="shared" si="137"/>
        <v>42527.042442129627</v>
      </c>
      <c r="L2180">
        <v>1482160597</v>
      </c>
      <c r="M2180" s="22">
        <f t="shared" si="138"/>
        <v>42502.042442129627</v>
      </c>
      <c r="N2180" s="22" t="s">
        <v>9325</v>
      </c>
      <c r="O2180" s="24">
        <f t="shared" ref="O2180:O2243" si="139">YEAR(N2180)</f>
        <v>2016</v>
      </c>
      <c r="P2180" t="b">
        <v>0</v>
      </c>
      <c r="Q2180">
        <v>859</v>
      </c>
      <c r="R2180" t="b">
        <v>1</v>
      </c>
      <c r="S2180" t="s">
        <v>8276</v>
      </c>
      <c r="T2180" s="7">
        <f>F2180/Q2180</f>
        <v>40.349243306169967</v>
      </c>
      <c r="U2180" t="s">
        <v>8323</v>
      </c>
      <c r="V2180" t="s">
        <v>8324</v>
      </c>
    </row>
    <row r="2181" spans="1:22" ht="43.2">
      <c r="A2181" s="5">
        <f t="shared" si="136"/>
        <v>1.6140000000000001</v>
      </c>
      <c r="B2181">
        <v>2179</v>
      </c>
      <c r="C2181" s="3" t="s">
        <v>2180</v>
      </c>
      <c r="D2181" s="3" t="s">
        <v>6289</v>
      </c>
      <c r="E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 s="22">
        <f t="shared" si="137"/>
        <v>42753.428206018514</v>
      </c>
      <c r="L2181">
        <v>1426133192</v>
      </c>
      <c r="M2181" s="22">
        <f t="shared" si="138"/>
        <v>42723.428206018514</v>
      </c>
      <c r="N2181" s="22" t="s">
        <v>9657</v>
      </c>
      <c r="O2181" s="24">
        <f t="shared" si="139"/>
        <v>2016</v>
      </c>
      <c r="P2181" t="b">
        <v>0</v>
      </c>
      <c r="Q2181">
        <v>21</v>
      </c>
      <c r="R2181" t="b">
        <v>1</v>
      </c>
      <c r="S2181" t="s">
        <v>8276</v>
      </c>
      <c r="T2181" s="7">
        <f>F2181/Q2181</f>
        <v>76.857142857142861</v>
      </c>
      <c r="U2181" t="s">
        <v>8323</v>
      </c>
      <c r="V2181" t="s">
        <v>8324</v>
      </c>
    </row>
    <row r="2182" spans="1:22" ht="28.8">
      <c r="A2182" s="5">
        <f t="shared" si="136"/>
        <v>1.071842</v>
      </c>
      <c r="B2182">
        <v>2180</v>
      </c>
      <c r="C2182" s="3" t="s">
        <v>2181</v>
      </c>
      <c r="D2182" s="3" t="s">
        <v>6290</v>
      </c>
      <c r="E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 s="22">
        <f t="shared" si="137"/>
        <v>42104.962870370371</v>
      </c>
      <c r="L2182">
        <v>1443801868</v>
      </c>
      <c r="M2182" s="22">
        <f t="shared" si="138"/>
        <v>42074.962870370371</v>
      </c>
      <c r="N2182" s="22" t="s">
        <v>9658</v>
      </c>
      <c r="O2182" s="24">
        <f t="shared" si="139"/>
        <v>2015</v>
      </c>
      <c r="P2182" t="b">
        <v>0</v>
      </c>
      <c r="Q2182">
        <v>78</v>
      </c>
      <c r="R2182" t="b">
        <v>1</v>
      </c>
      <c r="S2182" t="s">
        <v>8276</v>
      </c>
      <c r="T2182" s="7">
        <f>F2182/Q2182</f>
        <v>68.707820512820518</v>
      </c>
      <c r="U2182" t="s">
        <v>8323</v>
      </c>
      <c r="V2182" t="s">
        <v>8324</v>
      </c>
    </row>
    <row r="2183" spans="1:22" ht="57.6">
      <c r="A2183" s="5">
        <f t="shared" si="136"/>
        <v>1.5309999999999999</v>
      </c>
      <c r="B2183">
        <v>2181</v>
      </c>
      <c r="C2183" s="3" t="s">
        <v>2182</v>
      </c>
      <c r="D2183" s="3" t="s">
        <v>6291</v>
      </c>
      <c r="E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 s="22">
        <f t="shared" si="137"/>
        <v>42321.503101851849</v>
      </c>
      <c r="L2183">
        <v>1486426053</v>
      </c>
      <c r="M2183" s="22">
        <f t="shared" si="138"/>
        <v>42279.461435185185</v>
      </c>
      <c r="N2183" s="22" t="s">
        <v>9659</v>
      </c>
      <c r="O2183" s="24">
        <f t="shared" si="139"/>
        <v>2015</v>
      </c>
      <c r="P2183" t="b">
        <v>0</v>
      </c>
      <c r="Q2183">
        <v>53</v>
      </c>
      <c r="R2183" t="b">
        <v>1</v>
      </c>
      <c r="S2183" t="s">
        <v>8297</v>
      </c>
      <c r="T2183" s="7">
        <f>F2183/Q2183</f>
        <v>57.773584905660378</v>
      </c>
      <c r="U2183" t="s">
        <v>8331</v>
      </c>
      <c r="V2183" t="s">
        <v>8349</v>
      </c>
    </row>
    <row r="2184" spans="1:22" ht="43.2">
      <c r="A2184" s="5">
        <f t="shared" si="136"/>
        <v>5.2416666666666663</v>
      </c>
      <c r="B2184">
        <v>2182</v>
      </c>
      <c r="C2184" s="3" t="s">
        <v>2183</v>
      </c>
      <c r="D2184" s="3" t="s">
        <v>6292</v>
      </c>
      <c r="E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 s="22">
        <f t="shared" si="137"/>
        <v>42786.796909722216</v>
      </c>
      <c r="L2184">
        <v>1409261825</v>
      </c>
      <c r="M2184" s="22">
        <f t="shared" si="138"/>
        <v>42772.796909722216</v>
      </c>
      <c r="N2184" s="22" t="s">
        <v>8675</v>
      </c>
      <c r="O2184" s="24">
        <f t="shared" si="139"/>
        <v>2017</v>
      </c>
      <c r="P2184" t="b">
        <v>0</v>
      </c>
      <c r="Q2184">
        <v>356</v>
      </c>
      <c r="R2184" t="b">
        <v>1</v>
      </c>
      <c r="S2184" t="s">
        <v>8297</v>
      </c>
      <c r="T2184" s="7">
        <f>F2184/Q2184</f>
        <v>44.171348314606739</v>
      </c>
      <c r="U2184" t="s">
        <v>8331</v>
      </c>
      <c r="V2184" t="s">
        <v>8349</v>
      </c>
    </row>
    <row r="2185" spans="1:22" ht="43.2">
      <c r="A2185" s="5">
        <f t="shared" si="136"/>
        <v>4.8927777777777779</v>
      </c>
      <c r="B2185">
        <v>2183</v>
      </c>
      <c r="C2185" s="3" t="s">
        <v>2184</v>
      </c>
      <c r="D2185" s="3" t="s">
        <v>6293</v>
      </c>
      <c r="E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 s="22">
        <f t="shared" si="137"/>
        <v>41914.692418981482</v>
      </c>
      <c r="L2185">
        <v>1484037977</v>
      </c>
      <c r="M2185" s="22">
        <f t="shared" si="138"/>
        <v>41879.692418981482</v>
      </c>
      <c r="N2185" s="22" t="s">
        <v>9514</v>
      </c>
      <c r="O2185" s="24">
        <f t="shared" si="139"/>
        <v>2014</v>
      </c>
      <c r="P2185" t="b">
        <v>0</v>
      </c>
      <c r="Q2185">
        <v>279</v>
      </c>
      <c r="R2185" t="b">
        <v>1</v>
      </c>
      <c r="S2185" t="s">
        <v>8297</v>
      </c>
      <c r="T2185" s="7">
        <f>F2185/Q2185</f>
        <v>31.566308243727597</v>
      </c>
      <c r="U2185" t="s">
        <v>8331</v>
      </c>
      <c r="V2185" t="s">
        <v>8349</v>
      </c>
    </row>
    <row r="2186" spans="1:22" ht="57.6">
      <c r="A2186" s="5">
        <f t="shared" si="136"/>
        <v>2.8473999999999999</v>
      </c>
      <c r="B2186">
        <v>2184</v>
      </c>
      <c r="C2186" s="3" t="s">
        <v>2185</v>
      </c>
      <c r="D2186" s="3" t="s">
        <v>6294</v>
      </c>
      <c r="E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 s="22">
        <f t="shared" si="137"/>
        <v>42774.999999999993</v>
      </c>
      <c r="L2186">
        <v>1452530041</v>
      </c>
      <c r="M2186" s="22">
        <f t="shared" si="138"/>
        <v>42745.157141203701</v>
      </c>
      <c r="N2186" s="22" t="s">
        <v>9112</v>
      </c>
      <c r="O2186" s="24">
        <f t="shared" si="139"/>
        <v>2017</v>
      </c>
      <c r="P2186" t="b">
        <v>1</v>
      </c>
      <c r="Q2186">
        <v>266</v>
      </c>
      <c r="R2186" t="b">
        <v>1</v>
      </c>
      <c r="S2186" t="s">
        <v>8297</v>
      </c>
      <c r="T2186" s="7">
        <f>F2186/Q2186</f>
        <v>107.04511278195488</v>
      </c>
      <c r="U2186" t="s">
        <v>8331</v>
      </c>
      <c r="V2186" t="s">
        <v>8349</v>
      </c>
    </row>
    <row r="2187" spans="1:22" ht="43.2">
      <c r="A2187" s="5">
        <f t="shared" si="136"/>
        <v>18.569700000000001</v>
      </c>
      <c r="B2187">
        <v>2185</v>
      </c>
      <c r="C2187" s="3" t="s">
        <v>2186</v>
      </c>
      <c r="D2187" s="3" t="s">
        <v>6295</v>
      </c>
      <c r="E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 s="22">
        <f t="shared" si="137"/>
        <v>42394.458333333336</v>
      </c>
      <c r="L2187">
        <v>1360830239</v>
      </c>
      <c r="M2187" s="22">
        <f t="shared" si="138"/>
        <v>42380.481956018521</v>
      </c>
      <c r="N2187" s="22" t="s">
        <v>8843</v>
      </c>
      <c r="O2187" s="24">
        <f t="shared" si="139"/>
        <v>2016</v>
      </c>
      <c r="P2187" t="b">
        <v>0</v>
      </c>
      <c r="Q2187">
        <v>623</v>
      </c>
      <c r="R2187" t="b">
        <v>1</v>
      </c>
      <c r="S2187" t="s">
        <v>8297</v>
      </c>
      <c r="T2187" s="7">
        <f>F2187/Q2187</f>
        <v>149.03451043338683</v>
      </c>
      <c r="U2187" t="s">
        <v>8331</v>
      </c>
      <c r="V2187" t="s">
        <v>8349</v>
      </c>
    </row>
    <row r="2188" spans="1:22" ht="43.2">
      <c r="A2188" s="5">
        <f t="shared" si="136"/>
        <v>1.0967499999999999</v>
      </c>
      <c r="B2188">
        <v>2186</v>
      </c>
      <c r="C2188" s="3" t="s">
        <v>2187</v>
      </c>
      <c r="D2188" s="3" t="s">
        <v>6296</v>
      </c>
      <c r="E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 s="22">
        <f t="shared" si="137"/>
        <v>41359.141655092586</v>
      </c>
      <c r="L2188">
        <v>1470062743</v>
      </c>
      <c r="M2188" s="22">
        <f t="shared" si="138"/>
        <v>41319.141655092586</v>
      </c>
      <c r="N2188" s="22" t="s">
        <v>8600</v>
      </c>
      <c r="O2188" s="24">
        <f t="shared" si="139"/>
        <v>2013</v>
      </c>
      <c r="P2188" t="b">
        <v>0</v>
      </c>
      <c r="Q2188">
        <v>392</v>
      </c>
      <c r="R2188" t="b">
        <v>1</v>
      </c>
      <c r="S2188" t="s">
        <v>8297</v>
      </c>
      <c r="T2188" s="7">
        <f>F2188/Q2188</f>
        <v>55.956632653061227</v>
      </c>
      <c r="U2188" t="s">
        <v>8331</v>
      </c>
      <c r="V2188" t="s">
        <v>8349</v>
      </c>
    </row>
    <row r="2189" spans="1:22" ht="43.2">
      <c r="A2189" s="5">
        <f t="shared" si="136"/>
        <v>10.146425000000001</v>
      </c>
      <c r="B2189">
        <v>2187</v>
      </c>
      <c r="C2189" s="3" t="s">
        <v>2188</v>
      </c>
      <c r="D2189" s="3" t="s">
        <v>6297</v>
      </c>
      <c r="E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 s="22">
        <f t="shared" si="137"/>
        <v>42619.874999999993</v>
      </c>
      <c r="L2189">
        <v>1425531666</v>
      </c>
      <c r="M2189" s="22">
        <f t="shared" si="138"/>
        <v>42583.406747685185</v>
      </c>
      <c r="N2189" s="22" t="s">
        <v>8552</v>
      </c>
      <c r="O2189" s="24">
        <f t="shared" si="139"/>
        <v>2016</v>
      </c>
      <c r="P2189" t="b">
        <v>1</v>
      </c>
      <c r="Q2189">
        <v>3562</v>
      </c>
      <c r="R2189" t="b">
        <v>1</v>
      </c>
      <c r="S2189" t="s">
        <v>8297</v>
      </c>
      <c r="T2189" s="7">
        <f>F2189/Q2189</f>
        <v>56.970381807973048</v>
      </c>
      <c r="U2189" t="s">
        <v>8331</v>
      </c>
      <c r="V2189" t="s">
        <v>8349</v>
      </c>
    </row>
    <row r="2190" spans="1:22" ht="43.2">
      <c r="A2190" s="5">
        <f t="shared" si="136"/>
        <v>4.1217692027666546</v>
      </c>
      <c r="B2190">
        <v>2188</v>
      </c>
      <c r="C2190" s="3" t="s">
        <v>2189</v>
      </c>
      <c r="D2190" s="3" t="s">
        <v>6298</v>
      </c>
      <c r="E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 s="22">
        <f t="shared" si="137"/>
        <v>42096.957638888889</v>
      </c>
      <c r="L2190">
        <v>1474380241</v>
      </c>
      <c r="M2190" s="22">
        <f t="shared" si="138"/>
        <v>42068.000763888886</v>
      </c>
      <c r="N2190" s="22" t="s">
        <v>8404</v>
      </c>
      <c r="O2190" s="24">
        <f t="shared" si="139"/>
        <v>2015</v>
      </c>
      <c r="P2190" t="b">
        <v>0</v>
      </c>
      <c r="Q2190">
        <v>514</v>
      </c>
      <c r="R2190" t="b">
        <v>1</v>
      </c>
      <c r="S2190" t="s">
        <v>8297</v>
      </c>
      <c r="T2190" s="7">
        <f>F2190/Q2190</f>
        <v>44.056420233463037</v>
      </c>
      <c r="U2190" t="s">
        <v>8331</v>
      </c>
      <c r="V2190" t="s">
        <v>8349</v>
      </c>
    </row>
    <row r="2191" spans="1:22" ht="43.2">
      <c r="A2191" s="5">
        <f t="shared" si="136"/>
        <v>5.0324999999999998</v>
      </c>
      <c r="B2191">
        <v>2189</v>
      </c>
      <c r="C2191" s="3" t="s">
        <v>2190</v>
      </c>
      <c r="D2191" s="3" t="s">
        <v>6299</v>
      </c>
      <c r="E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 s="22">
        <f t="shared" si="137"/>
        <v>42668.499999999993</v>
      </c>
      <c r="L2191">
        <v>1460055300</v>
      </c>
      <c r="M2191" s="22">
        <f t="shared" si="138"/>
        <v>42633.377789351849</v>
      </c>
      <c r="N2191" s="22" t="s">
        <v>9254</v>
      </c>
      <c r="O2191" s="24">
        <f t="shared" si="139"/>
        <v>2016</v>
      </c>
      <c r="P2191" t="b">
        <v>0</v>
      </c>
      <c r="Q2191">
        <v>88</v>
      </c>
      <c r="R2191" t="b">
        <v>1</v>
      </c>
      <c r="S2191" t="s">
        <v>8297</v>
      </c>
      <c r="T2191" s="7">
        <f>F2191/Q2191</f>
        <v>68.625</v>
      </c>
      <c r="U2191" t="s">
        <v>8331</v>
      </c>
      <c r="V2191" t="s">
        <v>8349</v>
      </c>
    </row>
    <row r="2192" spans="1:22" ht="43.2">
      <c r="A2192" s="5">
        <f t="shared" si="136"/>
        <v>1.8461052631578947</v>
      </c>
      <c r="B2192">
        <v>2190</v>
      </c>
      <c r="C2192" s="3" t="s">
        <v>2191</v>
      </c>
      <c r="D2192" s="3" t="s">
        <v>6300</v>
      </c>
      <c r="E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 s="22">
        <f t="shared" si="137"/>
        <v>42481.708333333336</v>
      </c>
      <c r="L2192">
        <v>1455721204</v>
      </c>
      <c r="M2192" s="22">
        <f t="shared" si="138"/>
        <v>42467.579861111109</v>
      </c>
      <c r="N2192" s="22" t="s">
        <v>9615</v>
      </c>
      <c r="O2192" s="24">
        <f t="shared" si="139"/>
        <v>2016</v>
      </c>
      <c r="P2192" t="b">
        <v>0</v>
      </c>
      <c r="Q2192">
        <v>537</v>
      </c>
      <c r="R2192" t="b">
        <v>1</v>
      </c>
      <c r="S2192" t="s">
        <v>8297</v>
      </c>
      <c r="T2192" s="7">
        <f>F2192/Q2192</f>
        <v>65.318435754189949</v>
      </c>
      <c r="U2192" t="s">
        <v>8331</v>
      </c>
      <c r="V2192" t="s">
        <v>8349</v>
      </c>
    </row>
    <row r="2193" spans="1:22" ht="43.2">
      <c r="A2193" s="5">
        <f t="shared" si="136"/>
        <v>1.1973333333333334</v>
      </c>
      <c r="B2193">
        <v>2191</v>
      </c>
      <c r="C2193" s="3" t="s">
        <v>2192</v>
      </c>
      <c r="D2193" s="3" t="s">
        <v>6301</v>
      </c>
      <c r="E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 s="22">
        <f t="shared" si="137"/>
        <v>42452.082638888889</v>
      </c>
      <c r="L2193">
        <v>1486065627</v>
      </c>
      <c r="M2193" s="22">
        <f t="shared" si="138"/>
        <v>42417.416712962957</v>
      </c>
      <c r="N2193" s="22" t="s">
        <v>8720</v>
      </c>
      <c r="O2193" s="24">
        <f t="shared" si="139"/>
        <v>2016</v>
      </c>
      <c r="P2193" t="b">
        <v>0</v>
      </c>
      <c r="Q2193">
        <v>25</v>
      </c>
      <c r="R2193" t="b">
        <v>1</v>
      </c>
      <c r="S2193" t="s">
        <v>8297</v>
      </c>
      <c r="T2193" s="7">
        <f>F2193/Q2193</f>
        <v>35.92</v>
      </c>
      <c r="U2193" t="s">
        <v>8331</v>
      </c>
      <c r="V2193" t="s">
        <v>8349</v>
      </c>
    </row>
    <row r="2194" spans="1:22" ht="43.2">
      <c r="A2194" s="5">
        <f t="shared" si="136"/>
        <v>10.812401666666668</v>
      </c>
      <c r="B2194">
        <v>2192</v>
      </c>
      <c r="C2194" s="3" t="s">
        <v>2193</v>
      </c>
      <c r="D2194" s="3" t="s">
        <v>6302</v>
      </c>
      <c r="E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 s="22">
        <f t="shared" si="137"/>
        <v>42780.6253125</v>
      </c>
      <c r="L2194">
        <v>1479414344</v>
      </c>
      <c r="M2194" s="22">
        <f t="shared" si="138"/>
        <v>42768.6253125</v>
      </c>
      <c r="N2194" s="22" t="s">
        <v>9660</v>
      </c>
      <c r="O2194" s="24">
        <f t="shared" si="139"/>
        <v>2017</v>
      </c>
      <c r="P2194" t="b">
        <v>0</v>
      </c>
      <c r="Q2194">
        <v>3238</v>
      </c>
      <c r="R2194" t="b">
        <v>1</v>
      </c>
      <c r="S2194" t="s">
        <v>8297</v>
      </c>
      <c r="T2194" s="7">
        <f>F2194/Q2194</f>
        <v>40.070667078443485</v>
      </c>
      <c r="U2194" t="s">
        <v>8331</v>
      </c>
      <c r="V2194" t="s">
        <v>8349</v>
      </c>
    </row>
    <row r="2195" spans="1:22" ht="57.6">
      <c r="A2195" s="5">
        <f t="shared" si="136"/>
        <v>4.5237333333333334</v>
      </c>
      <c r="B2195">
        <v>2193</v>
      </c>
      <c r="C2195" s="3" t="s">
        <v>2194</v>
      </c>
      <c r="D2195" s="3" t="s">
        <v>6303</v>
      </c>
      <c r="E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 s="22">
        <f t="shared" si="137"/>
        <v>42719.749999999993</v>
      </c>
      <c r="L2195">
        <v>1477043072</v>
      </c>
      <c r="M2195" s="22">
        <f t="shared" si="138"/>
        <v>42691.642870370364</v>
      </c>
      <c r="N2195" s="22" t="s">
        <v>9168</v>
      </c>
      <c r="O2195" s="24">
        <f t="shared" si="139"/>
        <v>2016</v>
      </c>
      <c r="P2195" t="b">
        <v>0</v>
      </c>
      <c r="Q2195">
        <v>897</v>
      </c>
      <c r="R2195" t="b">
        <v>1</v>
      </c>
      <c r="S2195" t="s">
        <v>8297</v>
      </c>
      <c r="T2195" s="7">
        <f>F2195/Q2195</f>
        <v>75.647714604236342</v>
      </c>
      <c r="U2195" t="s">
        <v>8331</v>
      </c>
      <c r="V2195" t="s">
        <v>8349</v>
      </c>
    </row>
    <row r="2196" spans="1:22" ht="57.6">
      <c r="A2196" s="5">
        <f t="shared" si="136"/>
        <v>5.3737000000000004</v>
      </c>
      <c r="B2196">
        <v>2194</v>
      </c>
      <c r="C2196" s="3" t="s">
        <v>2195</v>
      </c>
      <c r="D2196" s="3" t="s">
        <v>6304</v>
      </c>
      <c r="E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 s="22">
        <f t="shared" si="137"/>
        <v>42694.999305555553</v>
      </c>
      <c r="L2196">
        <v>1456423890</v>
      </c>
      <c r="M2196" s="22">
        <f t="shared" si="138"/>
        <v>42664.197592592587</v>
      </c>
      <c r="N2196" s="22" t="s">
        <v>9661</v>
      </c>
      <c r="O2196" s="24">
        <f t="shared" si="139"/>
        <v>2016</v>
      </c>
      <c r="P2196" t="b">
        <v>0</v>
      </c>
      <c r="Q2196">
        <v>878</v>
      </c>
      <c r="R2196" t="b">
        <v>1</v>
      </c>
      <c r="S2196" t="s">
        <v>8297</v>
      </c>
      <c r="T2196" s="7">
        <f>F2196/Q2196</f>
        <v>61.203872437357631</v>
      </c>
      <c r="U2196" t="s">
        <v>8331</v>
      </c>
      <c r="V2196" t="s">
        <v>8349</v>
      </c>
    </row>
    <row r="2197" spans="1:22" ht="28.8">
      <c r="A2197" s="5">
        <f t="shared" si="136"/>
        <v>1.2032608695652174</v>
      </c>
      <c r="B2197">
        <v>2195</v>
      </c>
      <c r="C2197" s="3" t="s">
        <v>2196</v>
      </c>
      <c r="D2197" s="3" t="s">
        <v>6305</v>
      </c>
      <c r="E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 s="22">
        <f t="shared" si="137"/>
        <v>42455.507986111108</v>
      </c>
      <c r="L2197">
        <v>1436725900</v>
      </c>
      <c r="M2197" s="22">
        <f t="shared" si="138"/>
        <v>42425.54965277778</v>
      </c>
      <c r="N2197" s="22" t="s">
        <v>8703</v>
      </c>
      <c r="O2197" s="24">
        <f t="shared" si="139"/>
        <v>2016</v>
      </c>
      <c r="P2197" t="b">
        <v>0</v>
      </c>
      <c r="Q2197">
        <v>115</v>
      </c>
      <c r="R2197" t="b">
        <v>1</v>
      </c>
      <c r="S2197" t="s">
        <v>8297</v>
      </c>
      <c r="T2197" s="7">
        <f>F2197/Q2197</f>
        <v>48.130434782608695</v>
      </c>
      <c r="U2197" t="s">
        <v>8331</v>
      </c>
      <c r="V2197" t="s">
        <v>8349</v>
      </c>
    </row>
    <row r="2198" spans="1:22" ht="28.8">
      <c r="A2198" s="5">
        <f t="shared" si="136"/>
        <v>1.1383571428571428</v>
      </c>
      <c r="B2198">
        <v>2196</v>
      </c>
      <c r="C2198" s="3" t="s">
        <v>2197</v>
      </c>
      <c r="D2198" s="3" t="s">
        <v>6306</v>
      </c>
      <c r="E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 s="22">
        <f t="shared" si="137"/>
        <v>42227.563657407409</v>
      </c>
      <c r="L2198">
        <v>1478000502</v>
      </c>
      <c r="M2198" s="22">
        <f t="shared" si="138"/>
        <v>42197.563657407409</v>
      </c>
      <c r="N2198" s="22" t="s">
        <v>9662</v>
      </c>
      <c r="O2198" s="24">
        <f t="shared" si="139"/>
        <v>2015</v>
      </c>
      <c r="P2198" t="b">
        <v>0</v>
      </c>
      <c r="Q2198">
        <v>234</v>
      </c>
      <c r="R2198" t="b">
        <v>1</v>
      </c>
      <c r="S2198" t="s">
        <v>8297</v>
      </c>
      <c r="T2198" s="7">
        <f>F2198/Q2198</f>
        <v>68.106837606837601</v>
      </c>
      <c r="U2198" t="s">
        <v>8331</v>
      </c>
      <c r="V2198" t="s">
        <v>8349</v>
      </c>
    </row>
    <row r="2199" spans="1:22" ht="43.2">
      <c r="A2199" s="5">
        <f t="shared" si="136"/>
        <v>9.5103109999999997</v>
      </c>
      <c r="B2199">
        <v>2197</v>
      </c>
      <c r="C2199" s="3" t="s">
        <v>2198</v>
      </c>
      <c r="D2199" s="3" t="s">
        <v>6307</v>
      </c>
      <c r="E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 s="22">
        <f t="shared" si="137"/>
        <v>42706.083333333336</v>
      </c>
      <c r="L2199">
        <v>1422540059</v>
      </c>
      <c r="M2199" s="22">
        <f t="shared" si="138"/>
        <v>42675.278958333329</v>
      </c>
      <c r="N2199" s="22" t="s">
        <v>8832</v>
      </c>
      <c r="O2199" s="24">
        <f t="shared" si="139"/>
        <v>2016</v>
      </c>
      <c r="P2199" t="b">
        <v>0</v>
      </c>
      <c r="Q2199">
        <v>4330</v>
      </c>
      <c r="R2199" t="b">
        <v>1</v>
      </c>
      <c r="S2199" t="s">
        <v>8297</v>
      </c>
      <c r="T2199" s="7">
        <f>F2199/Q2199</f>
        <v>65.891300230946882</v>
      </c>
      <c r="U2199" t="s">
        <v>8331</v>
      </c>
      <c r="V2199" t="s">
        <v>8349</v>
      </c>
    </row>
    <row r="2200" spans="1:22" ht="43.2">
      <c r="A2200" s="5">
        <f t="shared" si="136"/>
        <v>1.3289249999999999</v>
      </c>
      <c r="B2200">
        <v>2198</v>
      </c>
      <c r="C2200" s="3" t="s">
        <v>2199</v>
      </c>
      <c r="D2200" s="3" t="s">
        <v>6308</v>
      </c>
      <c r="E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 s="22">
        <f t="shared" si="137"/>
        <v>42063.37568287037</v>
      </c>
      <c r="L2200">
        <v>1444911600</v>
      </c>
      <c r="M2200" s="22">
        <f t="shared" si="138"/>
        <v>42033.37568287037</v>
      </c>
      <c r="N2200" s="22" t="s">
        <v>8416</v>
      </c>
      <c r="O2200" s="24">
        <f t="shared" si="139"/>
        <v>2015</v>
      </c>
      <c r="P2200" t="b">
        <v>0</v>
      </c>
      <c r="Q2200">
        <v>651</v>
      </c>
      <c r="R2200" t="b">
        <v>1</v>
      </c>
      <c r="S2200" t="s">
        <v>8297</v>
      </c>
      <c r="T2200" s="7">
        <f>F2200/Q2200</f>
        <v>81.654377880184327</v>
      </c>
      <c r="U2200" t="s">
        <v>8331</v>
      </c>
      <c r="V2200" t="s">
        <v>8349</v>
      </c>
    </row>
    <row r="2201" spans="1:22" ht="28.8">
      <c r="A2201" s="5">
        <f t="shared" si="136"/>
        <v>1.4697777777777778</v>
      </c>
      <c r="B2201">
        <v>2199</v>
      </c>
      <c r="C2201" s="3" t="s">
        <v>2200</v>
      </c>
      <c r="D2201" s="3" t="s">
        <v>6309</v>
      </c>
      <c r="E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 s="22">
        <f t="shared" si="137"/>
        <v>42322.347222222219</v>
      </c>
      <c r="L2201">
        <v>1442311198</v>
      </c>
      <c r="M2201" s="22">
        <f t="shared" si="138"/>
        <v>42292.305555555555</v>
      </c>
      <c r="N2201" s="22" t="s">
        <v>8681</v>
      </c>
      <c r="O2201" s="24">
        <f t="shared" si="139"/>
        <v>2015</v>
      </c>
      <c r="P2201" t="b">
        <v>1</v>
      </c>
      <c r="Q2201">
        <v>251</v>
      </c>
      <c r="R2201" t="b">
        <v>1</v>
      </c>
      <c r="S2201" t="s">
        <v>8297</v>
      </c>
      <c r="T2201" s="7">
        <f>F2201/Q2201</f>
        <v>52.701195219123505</v>
      </c>
      <c r="U2201" t="s">
        <v>8331</v>
      </c>
      <c r="V2201" t="s">
        <v>8349</v>
      </c>
    </row>
    <row r="2202" spans="1:22" ht="43.2">
      <c r="A2202" s="5">
        <f t="shared" si="136"/>
        <v>5.4215</v>
      </c>
      <c r="B2202">
        <v>2200</v>
      </c>
      <c r="C2202" s="3" t="s">
        <v>2201</v>
      </c>
      <c r="D2202" s="3" t="s">
        <v>6310</v>
      </c>
      <c r="E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 s="22">
        <f t="shared" si="137"/>
        <v>42292.208310185182</v>
      </c>
      <c r="L2202">
        <v>1433775668</v>
      </c>
      <c r="M2202" s="22">
        <f t="shared" si="138"/>
        <v>42262.208310185182</v>
      </c>
      <c r="N2202" s="22" t="s">
        <v>9663</v>
      </c>
      <c r="O2202" s="24">
        <f t="shared" si="139"/>
        <v>2015</v>
      </c>
      <c r="P2202" t="b">
        <v>0</v>
      </c>
      <c r="Q2202">
        <v>263</v>
      </c>
      <c r="R2202" t="b">
        <v>1</v>
      </c>
      <c r="S2202" t="s">
        <v>8297</v>
      </c>
      <c r="T2202" s="7">
        <f>F2202/Q2202</f>
        <v>41.228136882129277</v>
      </c>
      <c r="U2202" t="s">
        <v>8331</v>
      </c>
      <c r="V2202" t="s">
        <v>8349</v>
      </c>
    </row>
    <row r="2203" spans="1:22" ht="43.2">
      <c r="A2203" s="5">
        <f t="shared" si="136"/>
        <v>3.8271818181818182</v>
      </c>
      <c r="B2203">
        <v>2201</v>
      </c>
      <c r="C2203" s="3" t="s">
        <v>2202</v>
      </c>
      <c r="D2203" s="3" t="s">
        <v>6311</v>
      </c>
      <c r="E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 s="22">
        <f t="shared" si="137"/>
        <v>42190.916666666664</v>
      </c>
      <c r="L2203">
        <v>1357157965</v>
      </c>
      <c r="M2203" s="22">
        <f t="shared" si="138"/>
        <v>42163.417453703696</v>
      </c>
      <c r="N2203" s="22" t="s">
        <v>8692</v>
      </c>
      <c r="O2203" s="24">
        <f t="shared" si="139"/>
        <v>2015</v>
      </c>
      <c r="P2203" t="b">
        <v>0</v>
      </c>
      <c r="Q2203">
        <v>28</v>
      </c>
      <c r="R2203" t="b">
        <v>1</v>
      </c>
      <c r="S2203" t="s">
        <v>8280</v>
      </c>
      <c r="T2203" s="7">
        <f>F2203/Q2203</f>
        <v>15.035357142857142</v>
      </c>
      <c r="U2203" t="s">
        <v>8323</v>
      </c>
      <c r="V2203" t="s">
        <v>8328</v>
      </c>
    </row>
    <row r="2204" spans="1:22" ht="28.8">
      <c r="A2204" s="5">
        <f t="shared" si="136"/>
        <v>7.0418124999999998</v>
      </c>
      <c r="B2204">
        <v>2202</v>
      </c>
      <c r="C2204" s="3" t="s">
        <v>2203</v>
      </c>
      <c r="D2204" s="3" t="s">
        <v>6312</v>
      </c>
      <c r="E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 s="22">
        <f t="shared" si="137"/>
        <v>41290.638483796291</v>
      </c>
      <c r="L2204">
        <v>1349209368</v>
      </c>
      <c r="M2204" s="22">
        <f t="shared" si="138"/>
        <v>41276.638483796291</v>
      </c>
      <c r="N2204" s="22" t="s">
        <v>9003</v>
      </c>
      <c r="O2204" s="24">
        <f t="shared" si="139"/>
        <v>2013</v>
      </c>
      <c r="P2204" t="b">
        <v>0</v>
      </c>
      <c r="Q2204">
        <v>721</v>
      </c>
      <c r="R2204" t="b">
        <v>1</v>
      </c>
      <c r="S2204" t="s">
        <v>8280</v>
      </c>
      <c r="T2204" s="7">
        <f>F2204/Q2204</f>
        <v>39.066920943134534</v>
      </c>
      <c r="U2204" t="s">
        <v>8323</v>
      </c>
      <c r="V2204" t="s">
        <v>8328</v>
      </c>
    </row>
    <row r="2205" spans="1:22" ht="43.2">
      <c r="A2205" s="5">
        <f t="shared" si="136"/>
        <v>1.0954999999999999</v>
      </c>
      <c r="B2205">
        <v>2203</v>
      </c>
      <c r="C2205" s="3" t="s">
        <v>2204</v>
      </c>
      <c r="D2205" s="3" t="s">
        <v>6313</v>
      </c>
      <c r="E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 s="22">
        <f t="shared" si="137"/>
        <v>41214.640833333331</v>
      </c>
      <c r="L2205">
        <v>1440535082</v>
      </c>
      <c r="M2205" s="22">
        <f t="shared" si="138"/>
        <v>41184.640833333331</v>
      </c>
      <c r="N2205" s="22" t="s">
        <v>8630</v>
      </c>
      <c r="O2205" s="24">
        <f t="shared" si="139"/>
        <v>2012</v>
      </c>
      <c r="P2205" t="b">
        <v>0</v>
      </c>
      <c r="Q2205">
        <v>50</v>
      </c>
      <c r="R2205" t="b">
        <v>1</v>
      </c>
      <c r="S2205" t="s">
        <v>8280</v>
      </c>
      <c r="T2205" s="7">
        <f>F2205/Q2205</f>
        <v>43.82</v>
      </c>
      <c r="U2205" t="s">
        <v>8323</v>
      </c>
      <c r="V2205" t="s">
        <v>8328</v>
      </c>
    </row>
    <row r="2206" spans="1:22" ht="43.2">
      <c r="A2206" s="5">
        <f t="shared" si="136"/>
        <v>1.3286666666666667</v>
      </c>
      <c r="B2206">
        <v>2204</v>
      </c>
      <c r="C2206" s="3" t="s">
        <v>2205</v>
      </c>
      <c r="D2206" s="3" t="s">
        <v>6314</v>
      </c>
      <c r="E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 s="22">
        <f t="shared" si="137"/>
        <v>42271.651412037034</v>
      </c>
      <c r="L2206">
        <v>1360222119</v>
      </c>
      <c r="M2206" s="22">
        <f t="shared" si="138"/>
        <v>42241.651412037034</v>
      </c>
      <c r="N2206" s="22" t="s">
        <v>8891</v>
      </c>
      <c r="O2206" s="24">
        <f t="shared" si="139"/>
        <v>2015</v>
      </c>
      <c r="P2206" t="b">
        <v>0</v>
      </c>
      <c r="Q2206">
        <v>73</v>
      </c>
      <c r="R2206" t="b">
        <v>1</v>
      </c>
      <c r="S2206" t="s">
        <v>8280</v>
      </c>
      <c r="T2206" s="7">
        <f>F2206/Q2206</f>
        <v>27.301369863013697</v>
      </c>
      <c r="U2206" t="s">
        <v>8323</v>
      </c>
      <c r="V2206" t="s">
        <v>8328</v>
      </c>
    </row>
    <row r="2207" spans="1:22" ht="43.2">
      <c r="A2207" s="5">
        <f t="shared" si="136"/>
        <v>1.52</v>
      </c>
      <c r="B2207">
        <v>2205</v>
      </c>
      <c r="C2207" s="3" t="s">
        <v>2206</v>
      </c>
      <c r="D2207" s="3" t="s">
        <v>6315</v>
      </c>
      <c r="E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 s="22">
        <f t="shared" si="137"/>
        <v>41342.103229166663</v>
      </c>
      <c r="L2207">
        <v>1335987789</v>
      </c>
      <c r="M2207" s="22">
        <f t="shared" si="138"/>
        <v>41312.103229166663</v>
      </c>
      <c r="N2207" s="22" t="s">
        <v>8642</v>
      </c>
      <c r="O2207" s="24">
        <f t="shared" si="139"/>
        <v>2013</v>
      </c>
      <c r="P2207" t="b">
        <v>0</v>
      </c>
      <c r="Q2207">
        <v>27</v>
      </c>
      <c r="R2207" t="b">
        <v>1</v>
      </c>
      <c r="S2207" t="s">
        <v>8280</v>
      </c>
      <c r="T2207" s="7">
        <f>F2207/Q2207</f>
        <v>42.222222222222221</v>
      </c>
      <c r="U2207" t="s">
        <v>8323</v>
      </c>
      <c r="V2207" t="s">
        <v>8328</v>
      </c>
    </row>
    <row r="2208" spans="1:22" ht="43.2">
      <c r="A2208" s="5">
        <f t="shared" si="136"/>
        <v>1.0272727272727273</v>
      </c>
      <c r="B2208">
        <v>2206</v>
      </c>
      <c r="C2208" s="3" t="s">
        <v>2207</v>
      </c>
      <c r="D2208" s="3" t="s">
        <v>6316</v>
      </c>
      <c r="E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 s="22">
        <f t="shared" si="137"/>
        <v>41061.613298611112</v>
      </c>
      <c r="L2208">
        <v>1333001424</v>
      </c>
      <c r="M2208" s="22">
        <f t="shared" si="138"/>
        <v>41031.613298611112</v>
      </c>
      <c r="N2208" s="22" t="s">
        <v>8644</v>
      </c>
      <c r="O2208" s="24">
        <f t="shared" si="139"/>
        <v>2012</v>
      </c>
      <c r="P2208" t="b">
        <v>0</v>
      </c>
      <c r="Q2208">
        <v>34</v>
      </c>
      <c r="R2208" t="b">
        <v>1</v>
      </c>
      <c r="S2208" t="s">
        <v>8280</v>
      </c>
      <c r="T2208" s="7">
        <f>F2208/Q2208</f>
        <v>33.235294117647058</v>
      </c>
      <c r="U2208" t="s">
        <v>8323</v>
      </c>
      <c r="V2208" t="s">
        <v>8328</v>
      </c>
    </row>
    <row r="2209" spans="1:22" ht="43.2">
      <c r="A2209" s="5">
        <f t="shared" si="136"/>
        <v>1</v>
      </c>
      <c r="B2209">
        <v>2207</v>
      </c>
      <c r="C2209" s="3" t="s">
        <v>2208</v>
      </c>
      <c r="D2209" s="3" t="s">
        <v>6317</v>
      </c>
      <c r="E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 s="22">
        <f t="shared" si="137"/>
        <v>41015.048888888887</v>
      </c>
      <c r="L2209">
        <v>1381984773</v>
      </c>
      <c r="M2209" s="22">
        <f t="shared" si="138"/>
        <v>40997.048888888887</v>
      </c>
      <c r="N2209" s="22" t="s">
        <v>8437</v>
      </c>
      <c r="O2209" s="24">
        <f t="shared" si="139"/>
        <v>2012</v>
      </c>
      <c r="P2209" t="b">
        <v>0</v>
      </c>
      <c r="Q2209">
        <v>7</v>
      </c>
      <c r="R2209" t="b">
        <v>1</v>
      </c>
      <c r="S2209" t="s">
        <v>8280</v>
      </c>
      <c r="T2209" s="7">
        <f>F2209/Q2209</f>
        <v>285.71428571428572</v>
      </c>
      <c r="U2209" t="s">
        <v>8323</v>
      </c>
      <c r="V2209" t="s">
        <v>8328</v>
      </c>
    </row>
    <row r="2210" spans="1:22" ht="43.2">
      <c r="A2210" s="5">
        <f t="shared" si="136"/>
        <v>1.016</v>
      </c>
      <c r="B2210">
        <v>2208</v>
      </c>
      <c r="C2210" s="3" t="s">
        <v>2209</v>
      </c>
      <c r="D2210" s="3" t="s">
        <v>6318</v>
      </c>
      <c r="E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 s="22">
        <f t="shared" si="137"/>
        <v>41594.027465277773</v>
      </c>
      <c r="L2210">
        <v>1328649026</v>
      </c>
      <c r="M2210" s="22">
        <f t="shared" si="138"/>
        <v>41563.985798611109</v>
      </c>
      <c r="N2210" s="22" t="s">
        <v>8944</v>
      </c>
      <c r="O2210" s="24">
        <f t="shared" si="139"/>
        <v>2013</v>
      </c>
      <c r="P2210" t="b">
        <v>0</v>
      </c>
      <c r="Q2210">
        <v>24</v>
      </c>
      <c r="R2210" t="b">
        <v>1</v>
      </c>
      <c r="S2210" t="s">
        <v>8280</v>
      </c>
      <c r="T2210" s="7">
        <f>F2210/Q2210</f>
        <v>42.333333333333336</v>
      </c>
      <c r="U2210" t="s">
        <v>8323</v>
      </c>
      <c r="V2210" t="s">
        <v>8328</v>
      </c>
    </row>
    <row r="2211" spans="1:22" ht="28.8">
      <c r="A2211" s="5">
        <f t="shared" si="136"/>
        <v>1.508</v>
      </c>
      <c r="B2211">
        <v>2209</v>
      </c>
      <c r="C2211" s="3" t="s">
        <v>2210</v>
      </c>
      <c r="D2211" s="3" t="s">
        <v>6319</v>
      </c>
      <c r="E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 s="22">
        <f t="shared" si="137"/>
        <v>41005.958333333328</v>
      </c>
      <c r="L2211">
        <v>1396524644</v>
      </c>
      <c r="M2211" s="22">
        <f t="shared" si="138"/>
        <v>40946.673912037033</v>
      </c>
      <c r="N2211" s="22" t="s">
        <v>9664</v>
      </c>
      <c r="O2211" s="24">
        <f t="shared" si="139"/>
        <v>2012</v>
      </c>
      <c r="P2211" t="b">
        <v>0</v>
      </c>
      <c r="Q2211">
        <v>15</v>
      </c>
      <c r="R2211" t="b">
        <v>1</v>
      </c>
      <c r="S2211" t="s">
        <v>8280</v>
      </c>
      <c r="T2211" s="7">
        <f>F2211/Q2211</f>
        <v>50.266666666666666</v>
      </c>
      <c r="U2211" t="s">
        <v>8323</v>
      </c>
      <c r="V2211" t="s">
        <v>8328</v>
      </c>
    </row>
    <row r="2212" spans="1:22" ht="43.2">
      <c r="A2212" s="5">
        <f t="shared" si="136"/>
        <v>1.11425</v>
      </c>
      <c r="B2212">
        <v>2210</v>
      </c>
      <c r="C2212" s="3" t="s">
        <v>2211</v>
      </c>
      <c r="D2212" s="3" t="s">
        <v>6320</v>
      </c>
      <c r="E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 s="22">
        <f t="shared" si="137"/>
        <v>41743.75</v>
      </c>
      <c r="L2212">
        <v>1329442510</v>
      </c>
      <c r="M2212" s="22">
        <f t="shared" si="138"/>
        <v>41732.27134259259</v>
      </c>
      <c r="N2212" s="22" t="s">
        <v>9665</v>
      </c>
      <c r="O2212" s="24">
        <f t="shared" si="139"/>
        <v>2014</v>
      </c>
      <c r="P2212" t="b">
        <v>0</v>
      </c>
      <c r="Q2212">
        <v>72</v>
      </c>
      <c r="R2212" t="b">
        <v>1</v>
      </c>
      <c r="S2212" t="s">
        <v>8280</v>
      </c>
      <c r="T2212" s="7">
        <f>F2212/Q2212</f>
        <v>61.902777777777779</v>
      </c>
      <c r="U2212" t="s">
        <v>8323</v>
      </c>
      <c r="V2212" t="s">
        <v>8328</v>
      </c>
    </row>
    <row r="2213" spans="1:22" ht="43.2">
      <c r="A2213" s="5">
        <f t="shared" si="136"/>
        <v>1.956</v>
      </c>
      <c r="B2213">
        <v>2211</v>
      </c>
      <c r="C2213" s="3" t="s">
        <v>2212</v>
      </c>
      <c r="D2213" s="3" t="s">
        <v>6321</v>
      </c>
      <c r="E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 s="22">
        <f t="shared" si="137"/>
        <v>41013.525000000001</v>
      </c>
      <c r="L2213">
        <v>1395168625</v>
      </c>
      <c r="M2213" s="22">
        <f t="shared" si="138"/>
        <v>40955.857754629629</v>
      </c>
      <c r="N2213" s="22" t="s">
        <v>9666</v>
      </c>
      <c r="O2213" s="24">
        <f t="shared" si="139"/>
        <v>2012</v>
      </c>
      <c r="P2213" t="b">
        <v>0</v>
      </c>
      <c r="Q2213">
        <v>120</v>
      </c>
      <c r="R2213" t="b">
        <v>1</v>
      </c>
      <c r="S2213" t="s">
        <v>8280</v>
      </c>
      <c r="T2213" s="7">
        <f>F2213/Q2213</f>
        <v>40.75</v>
      </c>
      <c r="U2213" t="s">
        <v>8323</v>
      </c>
      <c r="V2213" t="s">
        <v>8328</v>
      </c>
    </row>
    <row r="2214" spans="1:22" ht="43.2">
      <c r="A2214" s="5">
        <f t="shared" si="136"/>
        <v>1.1438333333333333</v>
      </c>
      <c r="B2214">
        <v>2212</v>
      </c>
      <c r="C2214" s="3" t="s">
        <v>2213</v>
      </c>
      <c r="D2214" s="3" t="s">
        <v>6322</v>
      </c>
      <c r="E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 s="22">
        <f t="shared" si="137"/>
        <v>41739.082638888889</v>
      </c>
      <c r="L2214">
        <v>1380650177</v>
      </c>
      <c r="M2214" s="22">
        <f t="shared" si="138"/>
        <v>41716.576678240737</v>
      </c>
      <c r="N2214" s="22" t="s">
        <v>8460</v>
      </c>
      <c r="O2214" s="24">
        <f t="shared" si="139"/>
        <v>2014</v>
      </c>
      <c r="P2214" t="b">
        <v>0</v>
      </c>
      <c r="Q2214">
        <v>123</v>
      </c>
      <c r="R2214" t="b">
        <v>1</v>
      </c>
      <c r="S2214" t="s">
        <v>8280</v>
      </c>
      <c r="T2214" s="7">
        <f>F2214/Q2214</f>
        <v>55.796747967479675</v>
      </c>
      <c r="U2214" t="s">
        <v>8323</v>
      </c>
      <c r="V2214" t="s">
        <v>8328</v>
      </c>
    </row>
    <row r="2215" spans="1:22" ht="57.6">
      <c r="A2215" s="5">
        <f t="shared" si="136"/>
        <v>2</v>
      </c>
      <c r="B2215">
        <v>2213</v>
      </c>
      <c r="C2215" s="3" t="s">
        <v>2214</v>
      </c>
      <c r="D2215" s="3" t="s">
        <v>6323</v>
      </c>
      <c r="E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 s="22">
        <f t="shared" si="137"/>
        <v>41581.833333333328</v>
      </c>
      <c r="L2215">
        <v>1429127379</v>
      </c>
      <c r="M2215" s="22">
        <f t="shared" si="138"/>
        <v>41548.539085648146</v>
      </c>
      <c r="N2215" s="22" t="s">
        <v>9667</v>
      </c>
      <c r="O2215" s="24">
        <f t="shared" si="139"/>
        <v>2013</v>
      </c>
      <c r="P2215" t="b">
        <v>0</v>
      </c>
      <c r="Q2215">
        <v>1</v>
      </c>
      <c r="R2215" t="b">
        <v>1</v>
      </c>
      <c r="S2215" t="s">
        <v>8280</v>
      </c>
      <c r="T2215" s="7">
        <f>F2215/Q2215</f>
        <v>10</v>
      </c>
      <c r="U2215" t="s">
        <v>8323</v>
      </c>
      <c r="V2215" t="s">
        <v>8328</v>
      </c>
    </row>
    <row r="2216" spans="1:22" ht="43.2">
      <c r="A2216" s="5">
        <f t="shared" si="136"/>
        <v>2.9250166666666666</v>
      </c>
      <c r="B2216">
        <v>2214</v>
      </c>
      <c r="C2216" s="3" t="s">
        <v>2215</v>
      </c>
      <c r="D2216" s="3" t="s">
        <v>6324</v>
      </c>
      <c r="E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 s="22">
        <f t="shared" si="137"/>
        <v>42139.617812499993</v>
      </c>
      <c r="L2216">
        <v>1389121248</v>
      </c>
      <c r="M2216" s="22">
        <f t="shared" si="138"/>
        <v>42109.617812499993</v>
      </c>
      <c r="N2216" s="22" t="s">
        <v>8506</v>
      </c>
      <c r="O2216" s="24">
        <f t="shared" si="139"/>
        <v>2015</v>
      </c>
      <c r="P2216" t="b">
        <v>0</v>
      </c>
      <c r="Q2216">
        <v>24</v>
      </c>
      <c r="R2216" t="b">
        <v>1</v>
      </c>
      <c r="S2216" t="s">
        <v>8280</v>
      </c>
      <c r="T2216" s="7">
        <f>F2216/Q2216</f>
        <v>73.125416666666666</v>
      </c>
      <c r="U2216" t="s">
        <v>8323</v>
      </c>
      <c r="V2216" t="s">
        <v>8328</v>
      </c>
    </row>
    <row r="2217" spans="1:22" ht="28.8">
      <c r="A2217" s="5">
        <f t="shared" si="136"/>
        <v>1.5636363636363637</v>
      </c>
      <c r="B2217">
        <v>2215</v>
      </c>
      <c r="C2217" s="3" t="s">
        <v>2216</v>
      </c>
      <c r="D2217" s="3" t="s">
        <v>6325</v>
      </c>
      <c r="E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 s="22">
        <f t="shared" si="137"/>
        <v>41676.58388888889</v>
      </c>
      <c r="L2217">
        <v>1329671572</v>
      </c>
      <c r="M2217" s="22">
        <f t="shared" si="138"/>
        <v>41646.58388888889</v>
      </c>
      <c r="N2217" s="22" t="s">
        <v>8728</v>
      </c>
      <c r="O2217" s="24">
        <f t="shared" si="139"/>
        <v>2014</v>
      </c>
      <c r="P2217" t="b">
        <v>0</v>
      </c>
      <c r="Q2217">
        <v>33</v>
      </c>
      <c r="R2217" t="b">
        <v>1</v>
      </c>
      <c r="S2217" t="s">
        <v>8280</v>
      </c>
      <c r="T2217" s="7">
        <f>F2217/Q2217</f>
        <v>26.060606060606062</v>
      </c>
      <c r="U2217" t="s">
        <v>8323</v>
      </c>
      <c r="V2217" t="s">
        <v>8328</v>
      </c>
    </row>
    <row r="2218" spans="1:22" ht="43.2">
      <c r="A2218" s="5">
        <f t="shared" si="136"/>
        <v>1.0566666666666666</v>
      </c>
      <c r="B2218">
        <v>2216</v>
      </c>
      <c r="C2218" s="3" t="s">
        <v>2217</v>
      </c>
      <c r="D2218" s="3" t="s">
        <v>6326</v>
      </c>
      <c r="E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 s="22">
        <f t="shared" si="137"/>
        <v>40981.082638888889</v>
      </c>
      <c r="L2218">
        <v>1436464945</v>
      </c>
      <c r="M2218" s="22">
        <f t="shared" si="138"/>
        <v>40958.508935185186</v>
      </c>
      <c r="N2218" s="22" t="s">
        <v>9668</v>
      </c>
      <c r="O2218" s="24">
        <f t="shared" si="139"/>
        <v>2012</v>
      </c>
      <c r="P2218" t="b">
        <v>0</v>
      </c>
      <c r="Q2218">
        <v>14</v>
      </c>
      <c r="R2218" t="b">
        <v>1</v>
      </c>
      <c r="S2218" t="s">
        <v>8280</v>
      </c>
      <c r="T2218" s="7">
        <f>F2218/Q2218</f>
        <v>22.642857142857142</v>
      </c>
      <c r="U2218" t="s">
        <v>8323</v>
      </c>
      <c r="V2218" t="s">
        <v>8328</v>
      </c>
    </row>
    <row r="2219" spans="1:22" ht="43.2">
      <c r="A2219" s="5">
        <f t="shared" si="136"/>
        <v>1.0119047619047619</v>
      </c>
      <c r="B2219">
        <v>2217</v>
      </c>
      <c r="C2219" s="3" t="s">
        <v>2218</v>
      </c>
      <c r="D2219" s="3" t="s">
        <v>6327</v>
      </c>
      <c r="E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 s="22">
        <f t="shared" si="137"/>
        <v>42208.543344907404</v>
      </c>
      <c r="L2219">
        <v>1445539113</v>
      </c>
      <c r="M2219" s="22">
        <f t="shared" si="138"/>
        <v>42194.543344907404</v>
      </c>
      <c r="N2219" s="22" t="s">
        <v>8882</v>
      </c>
      <c r="O2219" s="24">
        <f t="shared" si="139"/>
        <v>2015</v>
      </c>
      <c r="P2219" t="b">
        <v>0</v>
      </c>
      <c r="Q2219">
        <v>9</v>
      </c>
      <c r="R2219" t="b">
        <v>1</v>
      </c>
      <c r="S2219" t="s">
        <v>8280</v>
      </c>
      <c r="T2219" s="7">
        <f>F2219/Q2219</f>
        <v>47.222222222222221</v>
      </c>
      <c r="U2219" t="s">
        <v>8323</v>
      </c>
      <c r="V2219" t="s">
        <v>8328</v>
      </c>
    </row>
    <row r="2220" spans="1:22" ht="43.2">
      <c r="A2220" s="5">
        <f t="shared" si="136"/>
        <v>1.2283299999999999</v>
      </c>
      <c r="B2220">
        <v>2218</v>
      </c>
      <c r="C2220" s="3" t="s">
        <v>2219</v>
      </c>
      <c r="D2220" s="3" t="s">
        <v>6328</v>
      </c>
      <c r="E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 s="22">
        <f t="shared" si="137"/>
        <v>42310.124999999993</v>
      </c>
      <c r="L2220">
        <v>1344281383</v>
      </c>
      <c r="M2220" s="22">
        <f t="shared" si="138"/>
        <v>42299.568437499998</v>
      </c>
      <c r="N2220" s="22" t="s">
        <v>9349</v>
      </c>
      <c r="O2220" s="24">
        <f t="shared" si="139"/>
        <v>2015</v>
      </c>
      <c r="P2220" t="b">
        <v>0</v>
      </c>
      <c r="Q2220">
        <v>76</v>
      </c>
      <c r="R2220" t="b">
        <v>1</v>
      </c>
      <c r="S2220" t="s">
        <v>8280</v>
      </c>
      <c r="T2220" s="7">
        <f>F2220/Q2220</f>
        <v>32.324473684210524</v>
      </c>
      <c r="U2220" t="s">
        <v>8323</v>
      </c>
      <c r="V2220" t="s">
        <v>8328</v>
      </c>
    </row>
    <row r="2221" spans="1:22" ht="43.2">
      <c r="A2221" s="5">
        <f t="shared" si="136"/>
        <v>1.0149999999999999</v>
      </c>
      <c r="B2221">
        <v>2219</v>
      </c>
      <c r="C2221" s="3" t="s">
        <v>2220</v>
      </c>
      <c r="D2221" s="3" t="s">
        <v>6329</v>
      </c>
      <c r="E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 s="22">
        <f t="shared" si="137"/>
        <v>41149.791666666664</v>
      </c>
      <c r="L2221">
        <v>1437412512</v>
      </c>
      <c r="M2221" s="22">
        <f t="shared" si="138"/>
        <v>41127.603969907403</v>
      </c>
      <c r="N2221" s="22" t="s">
        <v>9669</v>
      </c>
      <c r="O2221" s="24">
        <f t="shared" si="139"/>
        <v>2012</v>
      </c>
      <c r="P2221" t="b">
        <v>0</v>
      </c>
      <c r="Q2221">
        <v>19</v>
      </c>
      <c r="R2221" t="b">
        <v>1</v>
      </c>
      <c r="S2221" t="s">
        <v>8280</v>
      </c>
      <c r="T2221" s="7">
        <f>F2221/Q2221</f>
        <v>53.421052631578945</v>
      </c>
      <c r="U2221" t="s">
        <v>8323</v>
      </c>
      <c r="V2221" t="s">
        <v>8328</v>
      </c>
    </row>
    <row r="2222" spans="1:22" ht="43.2">
      <c r="A2222" s="5">
        <f t="shared" si="136"/>
        <v>1.0114285714285713</v>
      </c>
      <c r="B2222">
        <v>2220</v>
      </c>
      <c r="C2222" s="3" t="s">
        <v>2221</v>
      </c>
      <c r="D2222" s="3" t="s">
        <v>6330</v>
      </c>
      <c r="E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 s="22">
        <f t="shared" si="137"/>
        <v>42235.510555555556</v>
      </c>
      <c r="L2222">
        <v>1372296436</v>
      </c>
      <c r="M2222" s="22">
        <f t="shared" si="138"/>
        <v>42205.510555555556</v>
      </c>
      <c r="N2222" s="22" t="s">
        <v>9670</v>
      </c>
      <c r="O2222" s="24">
        <f t="shared" si="139"/>
        <v>2015</v>
      </c>
      <c r="P2222" t="b">
        <v>0</v>
      </c>
      <c r="Q2222">
        <v>69</v>
      </c>
      <c r="R2222" t="b">
        <v>1</v>
      </c>
      <c r="S2222" t="s">
        <v>8280</v>
      </c>
      <c r="T2222" s="7">
        <f>F2222/Q2222</f>
        <v>51.304347826086953</v>
      </c>
      <c r="U2222" t="s">
        <v>8323</v>
      </c>
      <c r="V2222" t="s">
        <v>8328</v>
      </c>
    </row>
    <row r="2223" spans="1:22" ht="43.2">
      <c r="A2223" s="5">
        <f t="shared" si="136"/>
        <v>1.0811999999999999</v>
      </c>
      <c r="B2223">
        <v>2221</v>
      </c>
      <c r="C2223" s="3" t="s">
        <v>2222</v>
      </c>
      <c r="D2223" s="3" t="s">
        <v>6331</v>
      </c>
      <c r="E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 s="22">
        <f t="shared" si="137"/>
        <v>41481.852268518516</v>
      </c>
      <c r="L2223">
        <v>1458748809</v>
      </c>
      <c r="M2223" s="22">
        <f t="shared" si="138"/>
        <v>41451.852268518516</v>
      </c>
      <c r="N2223" s="22" t="s">
        <v>9671</v>
      </c>
      <c r="O2223" s="24">
        <f t="shared" si="139"/>
        <v>2013</v>
      </c>
      <c r="P2223" t="b">
        <v>0</v>
      </c>
      <c r="Q2223">
        <v>218</v>
      </c>
      <c r="R2223" t="b">
        <v>1</v>
      </c>
      <c r="S2223" t="s">
        <v>8297</v>
      </c>
      <c r="T2223" s="7">
        <f>F2223/Q2223</f>
        <v>37.197247706422019</v>
      </c>
      <c r="U2223" t="s">
        <v>8331</v>
      </c>
      <c r="V2223" t="s">
        <v>8349</v>
      </c>
    </row>
    <row r="2224" spans="1:22" ht="43.2">
      <c r="A2224" s="5">
        <f t="shared" si="136"/>
        <v>1.6259999999999999</v>
      </c>
      <c r="B2224">
        <v>2222</v>
      </c>
      <c r="C2224" s="3" t="s">
        <v>2223</v>
      </c>
      <c r="D2224" s="3" t="s">
        <v>6332</v>
      </c>
      <c r="E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 s="22">
        <f t="shared" si="137"/>
        <v>42482.791666666664</v>
      </c>
      <c r="L2224">
        <v>1325184847</v>
      </c>
      <c r="M2224" s="22">
        <f t="shared" si="138"/>
        <v>42452.458437499998</v>
      </c>
      <c r="N2224" s="22" t="s">
        <v>9047</v>
      </c>
      <c r="O2224" s="24">
        <f t="shared" si="139"/>
        <v>2016</v>
      </c>
      <c r="P2224" t="b">
        <v>0</v>
      </c>
      <c r="Q2224">
        <v>30</v>
      </c>
      <c r="R2224" t="b">
        <v>1</v>
      </c>
      <c r="S2224" t="s">
        <v>8297</v>
      </c>
      <c r="T2224" s="7">
        <f>F2224/Q2224</f>
        <v>27.1</v>
      </c>
      <c r="U2224" t="s">
        <v>8331</v>
      </c>
      <c r="V2224" t="s">
        <v>8349</v>
      </c>
    </row>
    <row r="2225" spans="1:22" ht="57.6">
      <c r="A2225" s="5">
        <f t="shared" si="136"/>
        <v>1.0580000000000001</v>
      </c>
      <c r="B2225">
        <v>2223</v>
      </c>
      <c r="C2225" s="3" t="s">
        <v>2224</v>
      </c>
      <c r="D2225" s="3" t="s">
        <v>6333</v>
      </c>
      <c r="E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 s="22">
        <f t="shared" si="137"/>
        <v>40936.579247685186</v>
      </c>
      <c r="L2225">
        <v>1432826568</v>
      </c>
      <c r="M2225" s="22">
        <f t="shared" si="138"/>
        <v>40906.579247685186</v>
      </c>
      <c r="N2225" s="22" t="s">
        <v>9672</v>
      </c>
      <c r="O2225" s="24">
        <f t="shared" si="139"/>
        <v>2011</v>
      </c>
      <c r="P2225" t="b">
        <v>0</v>
      </c>
      <c r="Q2225">
        <v>100</v>
      </c>
      <c r="R2225" t="b">
        <v>1</v>
      </c>
      <c r="S2225" t="s">
        <v>8297</v>
      </c>
      <c r="T2225" s="7">
        <f>F2225/Q2225</f>
        <v>206.31</v>
      </c>
      <c r="U2225" t="s">
        <v>8331</v>
      </c>
      <c r="V2225" t="s">
        <v>8349</v>
      </c>
    </row>
    <row r="2226" spans="1:22" ht="43.2">
      <c r="A2226" s="5">
        <f t="shared" si="136"/>
        <v>2.4315000000000002</v>
      </c>
      <c r="B2226">
        <v>2224</v>
      </c>
      <c r="C2226" s="3" t="s">
        <v>2225</v>
      </c>
      <c r="D2226" s="3" t="s">
        <v>6334</v>
      </c>
      <c r="E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 s="22">
        <f t="shared" si="137"/>
        <v>42182.432500000003</v>
      </c>
      <c r="L2226">
        <v>1475337675</v>
      </c>
      <c r="M2226" s="22">
        <f t="shared" si="138"/>
        <v>42152.432500000003</v>
      </c>
      <c r="N2226" s="22" t="s">
        <v>9249</v>
      </c>
      <c r="O2226" s="24">
        <f t="shared" si="139"/>
        <v>2015</v>
      </c>
      <c r="P2226" t="b">
        <v>0</v>
      </c>
      <c r="Q2226">
        <v>296</v>
      </c>
      <c r="R2226" t="b">
        <v>1</v>
      </c>
      <c r="S2226" t="s">
        <v>8297</v>
      </c>
      <c r="T2226" s="7">
        <f>F2226/Q2226</f>
        <v>82.145270270270274</v>
      </c>
      <c r="U2226" t="s">
        <v>8331</v>
      </c>
      <c r="V2226" t="s">
        <v>8349</v>
      </c>
    </row>
    <row r="2227" spans="1:22" ht="43.2">
      <c r="A2227" s="5">
        <f t="shared" si="136"/>
        <v>9.4483338095238096</v>
      </c>
      <c r="B2227">
        <v>2225</v>
      </c>
      <c r="C2227" s="3" t="s">
        <v>2226</v>
      </c>
      <c r="D2227" s="3" t="s">
        <v>6335</v>
      </c>
      <c r="E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 s="22">
        <f t="shared" si="137"/>
        <v>42672.583333333336</v>
      </c>
      <c r="L2227">
        <v>1408734015</v>
      </c>
      <c r="M2227" s="22">
        <f t="shared" si="138"/>
        <v>42644.459201388883</v>
      </c>
      <c r="N2227" s="22" t="s">
        <v>9673</v>
      </c>
      <c r="O2227" s="24">
        <f t="shared" si="139"/>
        <v>2016</v>
      </c>
      <c r="P2227" t="b">
        <v>0</v>
      </c>
      <c r="Q2227">
        <v>1204</v>
      </c>
      <c r="R2227" t="b">
        <v>1</v>
      </c>
      <c r="S2227" t="s">
        <v>8297</v>
      </c>
      <c r="T2227" s="7">
        <f>F2227/Q2227</f>
        <v>164.79651993355483</v>
      </c>
      <c r="U2227" t="s">
        <v>8331</v>
      </c>
      <c r="V2227" t="s">
        <v>8349</v>
      </c>
    </row>
    <row r="2228" spans="1:22" ht="43.2">
      <c r="A2228" s="5">
        <f t="shared" si="136"/>
        <v>1.0846283333333333</v>
      </c>
      <c r="B2228">
        <v>2226</v>
      </c>
      <c r="C2228" s="3" t="s">
        <v>2227</v>
      </c>
      <c r="D2228" s="3" t="s">
        <v>6336</v>
      </c>
      <c r="E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 s="22">
        <f t="shared" si="137"/>
        <v>41903.583506944444</v>
      </c>
      <c r="L2228">
        <v>1452625822</v>
      </c>
      <c r="M2228" s="22">
        <f t="shared" si="138"/>
        <v>41873.583506944444</v>
      </c>
      <c r="N2228" s="22" t="s">
        <v>8412</v>
      </c>
      <c r="O2228" s="24">
        <f t="shared" si="139"/>
        <v>2014</v>
      </c>
      <c r="P2228" t="b">
        <v>0</v>
      </c>
      <c r="Q2228">
        <v>321</v>
      </c>
      <c r="R2228" t="b">
        <v>1</v>
      </c>
      <c r="S2228" t="s">
        <v>8297</v>
      </c>
      <c r="T2228" s="7">
        <f>F2228/Q2228</f>
        <v>60.820280373831778</v>
      </c>
      <c r="U2228" t="s">
        <v>8331</v>
      </c>
      <c r="V2228" t="s">
        <v>8349</v>
      </c>
    </row>
    <row r="2229" spans="1:22" ht="43.2">
      <c r="A2229" s="5">
        <f t="shared" si="136"/>
        <v>1.5737692307692308</v>
      </c>
      <c r="B2229">
        <v>2227</v>
      </c>
      <c r="C2229" s="3" t="s">
        <v>2228</v>
      </c>
      <c r="D2229" s="3" t="s">
        <v>6337</v>
      </c>
      <c r="E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 s="22">
        <f t="shared" si="137"/>
        <v>42411.999305555553</v>
      </c>
      <c r="L2229">
        <v>1381778555</v>
      </c>
      <c r="M2229" s="22">
        <f t="shared" si="138"/>
        <v>42381.590532407405</v>
      </c>
      <c r="N2229" s="22" t="s">
        <v>9674</v>
      </c>
      <c r="O2229" s="24">
        <f t="shared" si="139"/>
        <v>2016</v>
      </c>
      <c r="P2229" t="b">
        <v>0</v>
      </c>
      <c r="Q2229">
        <v>301</v>
      </c>
      <c r="R2229" t="b">
        <v>1</v>
      </c>
      <c r="S2229" t="s">
        <v>8297</v>
      </c>
      <c r="T2229" s="7">
        <f>F2229/Q2229</f>
        <v>67.970099667774093</v>
      </c>
      <c r="U2229" t="s">
        <v>8331</v>
      </c>
      <c r="V2229" t="s">
        <v>8349</v>
      </c>
    </row>
    <row r="2230" spans="1:22" ht="57.6">
      <c r="A2230" s="5">
        <f t="shared" si="136"/>
        <v>11.744899999999999</v>
      </c>
      <c r="B2230">
        <v>2228</v>
      </c>
      <c r="C2230" s="3" t="s">
        <v>2229</v>
      </c>
      <c r="D2230" s="3" t="s">
        <v>6338</v>
      </c>
      <c r="E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 s="22">
        <f t="shared" si="137"/>
        <v>41591.640682870369</v>
      </c>
      <c r="L2230">
        <v>1437115236</v>
      </c>
      <c r="M2230" s="22">
        <f t="shared" si="138"/>
        <v>41561.599016203698</v>
      </c>
      <c r="N2230" s="22" t="s">
        <v>9288</v>
      </c>
      <c r="O2230" s="24">
        <f t="shared" si="139"/>
        <v>2013</v>
      </c>
      <c r="P2230" t="b">
        <v>0</v>
      </c>
      <c r="Q2230">
        <v>144</v>
      </c>
      <c r="R2230" t="b">
        <v>1</v>
      </c>
      <c r="S2230" t="s">
        <v>8297</v>
      </c>
      <c r="T2230" s="7">
        <f>F2230/Q2230</f>
        <v>81.561805555555551</v>
      </c>
      <c r="U2230" t="s">
        <v>8331</v>
      </c>
      <c r="V2230" t="s">
        <v>8349</v>
      </c>
    </row>
    <row r="2231" spans="1:22" ht="43.2">
      <c r="A2231" s="5">
        <f t="shared" si="136"/>
        <v>1.7104755366949576</v>
      </c>
      <c r="B2231">
        <v>2229</v>
      </c>
      <c r="C2231" s="3" t="s">
        <v>2230</v>
      </c>
      <c r="D2231" s="3" t="s">
        <v>6339</v>
      </c>
      <c r="E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 s="22">
        <f t="shared" si="137"/>
        <v>42232.069861111107</v>
      </c>
      <c r="L2231">
        <v>1375113391</v>
      </c>
      <c r="M2231" s="22">
        <f t="shared" si="138"/>
        <v>42202.069861111107</v>
      </c>
      <c r="N2231" s="22" t="s">
        <v>8564</v>
      </c>
      <c r="O2231" s="24">
        <f t="shared" si="139"/>
        <v>2015</v>
      </c>
      <c r="P2231" t="b">
        <v>0</v>
      </c>
      <c r="Q2231">
        <v>539</v>
      </c>
      <c r="R2231" t="b">
        <v>1</v>
      </c>
      <c r="S2231" t="s">
        <v>8297</v>
      </c>
      <c r="T2231" s="7">
        <f>F2231/Q2231</f>
        <v>25.42547309833024</v>
      </c>
      <c r="U2231" t="s">
        <v>8331</v>
      </c>
      <c r="V2231" t="s">
        <v>8349</v>
      </c>
    </row>
    <row r="2232" spans="1:22" ht="43.2">
      <c r="A2232" s="5">
        <f t="shared" si="136"/>
        <v>1.2595294117647058</v>
      </c>
      <c r="B2232">
        <v>2230</v>
      </c>
      <c r="C2232" s="3" t="s">
        <v>2231</v>
      </c>
      <c r="D2232" s="3" t="s">
        <v>6340</v>
      </c>
      <c r="E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 s="22">
        <f t="shared" si="137"/>
        <v>41519.958333333328</v>
      </c>
      <c r="L2232">
        <v>1395868127</v>
      </c>
      <c r="M2232" s="22">
        <f t="shared" si="138"/>
        <v>41484.455914351849</v>
      </c>
      <c r="N2232" s="22" t="s">
        <v>9675</v>
      </c>
      <c r="O2232" s="24">
        <f t="shared" si="139"/>
        <v>2013</v>
      </c>
      <c r="P2232" t="b">
        <v>0</v>
      </c>
      <c r="Q2232">
        <v>498</v>
      </c>
      <c r="R2232" t="b">
        <v>1</v>
      </c>
      <c r="S2232" t="s">
        <v>8297</v>
      </c>
      <c r="T2232" s="7">
        <f>F2232/Q2232</f>
        <v>21.497991967871485</v>
      </c>
      <c r="U2232" t="s">
        <v>8331</v>
      </c>
      <c r="V2232" t="s">
        <v>8349</v>
      </c>
    </row>
    <row r="2233" spans="1:22" ht="43.2">
      <c r="A2233" s="5">
        <f t="shared" si="136"/>
        <v>12.121296000000001</v>
      </c>
      <c r="B2233">
        <v>2231</v>
      </c>
      <c r="C2233" s="3" t="s">
        <v>2232</v>
      </c>
      <c r="D2233" s="3" t="s">
        <v>6341</v>
      </c>
      <c r="E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 s="22">
        <f t="shared" si="137"/>
        <v>41754.672766203701</v>
      </c>
      <c r="L2233">
        <v>1369864301</v>
      </c>
      <c r="M2233" s="22">
        <f t="shared" si="138"/>
        <v>41724.672766203701</v>
      </c>
      <c r="N2233" s="22" t="s">
        <v>8445</v>
      </c>
      <c r="O2233" s="24">
        <f t="shared" si="139"/>
        <v>2014</v>
      </c>
      <c r="P2233" t="b">
        <v>0</v>
      </c>
      <c r="Q2233">
        <v>1113</v>
      </c>
      <c r="R2233" t="b">
        <v>1</v>
      </c>
      <c r="S2233" t="s">
        <v>8297</v>
      </c>
      <c r="T2233" s="7">
        <f>F2233/Q2233</f>
        <v>27.226630727762803</v>
      </c>
      <c r="U2233" t="s">
        <v>8331</v>
      </c>
      <c r="V2233" t="s">
        <v>8349</v>
      </c>
    </row>
    <row r="2234" spans="1:22" ht="43.2">
      <c r="A2234" s="5">
        <f t="shared" si="136"/>
        <v>4.9580000000000002</v>
      </c>
      <c r="B2234">
        <v>2232</v>
      </c>
      <c r="C2234" s="3" t="s">
        <v>2233</v>
      </c>
      <c r="D2234" s="3" t="s">
        <v>6342</v>
      </c>
      <c r="E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 s="22">
        <f t="shared" si="137"/>
        <v>41450</v>
      </c>
      <c r="L2234">
        <v>1402945408</v>
      </c>
      <c r="M2234" s="22">
        <f t="shared" si="138"/>
        <v>41423.702557870369</v>
      </c>
      <c r="N2234" s="22" t="s">
        <v>9676</v>
      </c>
      <c r="O2234" s="24">
        <f t="shared" si="139"/>
        <v>2013</v>
      </c>
      <c r="P2234" t="b">
        <v>0</v>
      </c>
      <c r="Q2234">
        <v>988</v>
      </c>
      <c r="R2234" t="b">
        <v>1</v>
      </c>
      <c r="S2234" t="s">
        <v>8297</v>
      </c>
      <c r="T2234" s="7">
        <f>F2234/Q2234</f>
        <v>25.091093117408906</v>
      </c>
      <c r="U2234" t="s">
        <v>8331</v>
      </c>
      <c r="V2234" t="s">
        <v>8349</v>
      </c>
    </row>
    <row r="2235" spans="1:22" ht="43.2">
      <c r="A2235" s="5">
        <f t="shared" si="136"/>
        <v>3.3203999999999998</v>
      </c>
      <c r="B2235">
        <v>2233</v>
      </c>
      <c r="C2235" s="3" t="s">
        <v>2234</v>
      </c>
      <c r="D2235" s="3" t="s">
        <v>6343</v>
      </c>
      <c r="E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 s="22">
        <f t="shared" si="137"/>
        <v>41838.916666666664</v>
      </c>
      <c r="L2235">
        <v>1448269539</v>
      </c>
      <c r="M2235" s="22">
        <f t="shared" si="138"/>
        <v>41806.585740740738</v>
      </c>
      <c r="N2235" s="22" t="s">
        <v>9392</v>
      </c>
      <c r="O2235" s="24">
        <f t="shared" si="139"/>
        <v>2014</v>
      </c>
      <c r="P2235" t="b">
        <v>0</v>
      </c>
      <c r="Q2235">
        <v>391</v>
      </c>
      <c r="R2235" t="b">
        <v>1</v>
      </c>
      <c r="S2235" t="s">
        <v>8297</v>
      </c>
      <c r="T2235" s="7">
        <f>F2235/Q2235</f>
        <v>21.230179028132991</v>
      </c>
      <c r="U2235" t="s">
        <v>8331</v>
      </c>
      <c r="V2235" t="s">
        <v>8349</v>
      </c>
    </row>
    <row r="2236" spans="1:22" ht="43.2">
      <c r="A2236" s="5">
        <f t="shared" si="136"/>
        <v>11.65</v>
      </c>
      <c r="B2236">
        <v>2234</v>
      </c>
      <c r="C2236" s="3" t="s">
        <v>2235</v>
      </c>
      <c r="D2236" s="3" t="s">
        <v>6344</v>
      </c>
      <c r="E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 s="22">
        <f t="shared" si="137"/>
        <v>42351.791666666664</v>
      </c>
      <c r="L2236">
        <v>1481053647</v>
      </c>
      <c r="M2236" s="22">
        <f t="shared" si="138"/>
        <v>42331.170590277776</v>
      </c>
      <c r="N2236" s="22" t="s">
        <v>8659</v>
      </c>
      <c r="O2236" s="24">
        <f t="shared" si="139"/>
        <v>2015</v>
      </c>
      <c r="P2236" t="b">
        <v>0</v>
      </c>
      <c r="Q2236">
        <v>28</v>
      </c>
      <c r="R2236" t="b">
        <v>1</v>
      </c>
      <c r="S2236" t="s">
        <v>8297</v>
      </c>
      <c r="T2236" s="7">
        <f>F2236/Q2236</f>
        <v>41.607142857142854</v>
      </c>
      <c r="U2236" t="s">
        <v>8331</v>
      </c>
      <c r="V2236" t="s">
        <v>8349</v>
      </c>
    </row>
    <row r="2237" spans="1:22" ht="28.8">
      <c r="A2237" s="5">
        <f t="shared" si="136"/>
        <v>1.5331538461538461</v>
      </c>
      <c r="B2237">
        <v>2235</v>
      </c>
      <c r="C2237" s="3" t="s">
        <v>2236</v>
      </c>
      <c r="D2237" s="3" t="s">
        <v>6345</v>
      </c>
      <c r="E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 s="22">
        <f t="shared" si="137"/>
        <v>42740.616284722222</v>
      </c>
      <c r="L2237">
        <v>1424997111</v>
      </c>
      <c r="M2237" s="22">
        <f t="shared" si="138"/>
        <v>42710.616284722222</v>
      </c>
      <c r="N2237" s="22" t="s">
        <v>9493</v>
      </c>
      <c r="O2237" s="24">
        <f t="shared" si="139"/>
        <v>2016</v>
      </c>
      <c r="P2237" t="b">
        <v>0</v>
      </c>
      <c r="Q2237">
        <v>147</v>
      </c>
      <c r="R2237" t="b">
        <v>1</v>
      </c>
      <c r="S2237" t="s">
        <v>8297</v>
      </c>
      <c r="T2237" s="7">
        <f>F2237/Q2237</f>
        <v>135.58503401360545</v>
      </c>
      <c r="U2237" t="s">
        <v>8331</v>
      </c>
      <c r="V2237" t="s">
        <v>8349</v>
      </c>
    </row>
    <row r="2238" spans="1:22" ht="43.2">
      <c r="A2238" s="5">
        <f t="shared" si="136"/>
        <v>5.3710714285714287</v>
      </c>
      <c r="B2238">
        <v>2236</v>
      </c>
      <c r="C2238" s="3" t="s">
        <v>2237</v>
      </c>
      <c r="D2238" s="3" t="s">
        <v>6346</v>
      </c>
      <c r="E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 s="22">
        <f t="shared" si="137"/>
        <v>42091.772118055553</v>
      </c>
      <c r="L2238">
        <v>1451746123</v>
      </c>
      <c r="M2238" s="22">
        <f t="shared" si="138"/>
        <v>42061.813784722217</v>
      </c>
      <c r="N2238" s="22" t="s">
        <v>9677</v>
      </c>
      <c r="O2238" s="24">
        <f t="shared" si="139"/>
        <v>2015</v>
      </c>
      <c r="P2238" t="b">
        <v>0</v>
      </c>
      <c r="Q2238">
        <v>680</v>
      </c>
      <c r="R2238" t="b">
        <v>1</v>
      </c>
      <c r="S2238" t="s">
        <v>8297</v>
      </c>
      <c r="T2238" s="7">
        <f>F2238/Q2238</f>
        <v>22.116176470588236</v>
      </c>
      <c r="U2238" t="s">
        <v>8331</v>
      </c>
      <c r="V2238" t="s">
        <v>8349</v>
      </c>
    </row>
    <row r="2239" spans="1:22" ht="43.2">
      <c r="A2239" s="5">
        <f t="shared" si="136"/>
        <v>3.5292777777777777</v>
      </c>
      <c r="B2239">
        <v>2237</v>
      </c>
      <c r="C2239" s="3" t="s">
        <v>2238</v>
      </c>
      <c r="D2239" s="3" t="s">
        <v>6347</v>
      </c>
      <c r="E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 s="22">
        <f t="shared" si="137"/>
        <v>42401.408831018511</v>
      </c>
      <c r="L2239">
        <v>1412294683</v>
      </c>
      <c r="M2239" s="22">
        <f t="shared" si="138"/>
        <v>42371.408831018511</v>
      </c>
      <c r="N2239" s="22" t="s">
        <v>9073</v>
      </c>
      <c r="O2239" s="24">
        <f t="shared" si="139"/>
        <v>2016</v>
      </c>
      <c r="P2239" t="b">
        <v>0</v>
      </c>
      <c r="Q2239">
        <v>983</v>
      </c>
      <c r="R2239" t="b">
        <v>1</v>
      </c>
      <c r="S2239" t="s">
        <v>8297</v>
      </c>
      <c r="T2239" s="7">
        <f>F2239/Q2239</f>
        <v>64.625635808748726</v>
      </c>
      <c r="U2239" t="s">
        <v>8331</v>
      </c>
      <c r="V2239" t="s">
        <v>8349</v>
      </c>
    </row>
    <row r="2240" spans="1:22" ht="28.8">
      <c r="A2240" s="5">
        <f t="shared" si="136"/>
        <v>1.3740000000000001</v>
      </c>
      <c r="B2240">
        <v>2238</v>
      </c>
      <c r="C2240" s="3" t="s">
        <v>2239</v>
      </c>
      <c r="D2240" s="3" t="s">
        <v>6348</v>
      </c>
      <c r="E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 s="22">
        <f t="shared" si="137"/>
        <v>41955.124305555553</v>
      </c>
      <c r="L2240">
        <v>1486565716</v>
      </c>
      <c r="M2240" s="22">
        <f t="shared" si="138"/>
        <v>41914.794942129629</v>
      </c>
      <c r="N2240" s="22" t="s">
        <v>9021</v>
      </c>
      <c r="O2240" s="24">
        <f t="shared" si="139"/>
        <v>2014</v>
      </c>
      <c r="P2240" t="b">
        <v>0</v>
      </c>
      <c r="Q2240">
        <v>79</v>
      </c>
      <c r="R2240" t="b">
        <v>1</v>
      </c>
      <c r="S2240" t="s">
        <v>8297</v>
      </c>
      <c r="T2240" s="7">
        <f>F2240/Q2240</f>
        <v>69.569620253164558</v>
      </c>
      <c r="U2240" t="s">
        <v>8331</v>
      </c>
      <c r="V2240" t="s">
        <v>8349</v>
      </c>
    </row>
    <row r="2241" spans="1:22" ht="28.8">
      <c r="A2241" s="5">
        <f t="shared" si="136"/>
        <v>1.2802667999999999</v>
      </c>
      <c r="B2241">
        <v>2239</v>
      </c>
      <c r="C2241" s="3" t="s">
        <v>2240</v>
      </c>
      <c r="D2241" s="3" t="s">
        <v>6349</v>
      </c>
      <c r="E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 s="22">
        <f t="shared" si="137"/>
        <v>42804.41337962963</v>
      </c>
      <c r="L2241">
        <v>1382742014</v>
      </c>
      <c r="M2241" s="22">
        <f t="shared" si="138"/>
        <v>42774.41337962963</v>
      </c>
      <c r="N2241" s="22" t="s">
        <v>9177</v>
      </c>
      <c r="O2241" s="24">
        <f t="shared" si="139"/>
        <v>2017</v>
      </c>
      <c r="P2241" t="b">
        <v>0</v>
      </c>
      <c r="Q2241">
        <v>426</v>
      </c>
      <c r="R2241" t="b">
        <v>1</v>
      </c>
      <c r="S2241" t="s">
        <v>8297</v>
      </c>
      <c r="T2241" s="7">
        <f>F2241/Q2241</f>
        <v>75.133028169014082</v>
      </c>
      <c r="U2241" t="s">
        <v>8331</v>
      </c>
      <c r="V2241" t="s">
        <v>8349</v>
      </c>
    </row>
    <row r="2242" spans="1:22" ht="43.2">
      <c r="A2242" s="5">
        <f t="shared" si="136"/>
        <v>2.7067999999999999</v>
      </c>
      <c r="B2242">
        <v>2240</v>
      </c>
      <c r="C2242" s="3" t="s">
        <v>2241</v>
      </c>
      <c r="D2242" s="3" t="s">
        <v>6350</v>
      </c>
      <c r="E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 s="22">
        <f t="shared" si="137"/>
        <v>41608.959722222222</v>
      </c>
      <c r="L2242">
        <v>1458762544</v>
      </c>
      <c r="M2242" s="22">
        <f t="shared" si="138"/>
        <v>41572.750162037039</v>
      </c>
      <c r="N2242" s="22" t="s">
        <v>9185</v>
      </c>
      <c r="O2242" s="24">
        <f t="shared" si="139"/>
        <v>2013</v>
      </c>
      <c r="P2242" t="b">
        <v>0</v>
      </c>
      <c r="Q2242">
        <v>96</v>
      </c>
      <c r="R2242" t="b">
        <v>1</v>
      </c>
      <c r="S2242" t="s">
        <v>8297</v>
      </c>
      <c r="T2242" s="7">
        <f>F2242/Q2242</f>
        <v>140.97916666666666</v>
      </c>
      <c r="U2242" t="s">
        <v>8331</v>
      </c>
      <c r="V2242" t="s">
        <v>8349</v>
      </c>
    </row>
    <row r="2243" spans="1:22" ht="43.2">
      <c r="A2243" s="5">
        <f t="shared" ref="A2243:A2306" si="140">F2243/E2243</f>
        <v>8.0640000000000001</v>
      </c>
      <c r="B2243">
        <v>2241</v>
      </c>
      <c r="C2243" s="3" t="s">
        <v>2242</v>
      </c>
      <c r="D2243" s="3" t="s">
        <v>6351</v>
      </c>
      <c r="E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 s="22">
        <f t="shared" ref="K2243:K2306" si="141">(J2242/86400)+25569+(-5/24)</f>
        <v>42482.617407407401</v>
      </c>
      <c r="L2243">
        <v>1485892300</v>
      </c>
      <c r="M2243" s="22">
        <f t="shared" ref="M2243:M2306" si="142">(L2242/86400)+25569+(-5/24)</f>
        <v>42452.617407407401</v>
      </c>
      <c r="N2243" s="22" t="s">
        <v>9047</v>
      </c>
      <c r="O2243" s="24">
        <f t="shared" si="139"/>
        <v>2016</v>
      </c>
      <c r="P2243" t="b">
        <v>0</v>
      </c>
      <c r="Q2243">
        <v>163</v>
      </c>
      <c r="R2243" t="b">
        <v>1</v>
      </c>
      <c r="S2243" t="s">
        <v>8297</v>
      </c>
      <c r="T2243" s="7">
        <f>F2243/Q2243</f>
        <v>49.472392638036808</v>
      </c>
      <c r="U2243" t="s">
        <v>8331</v>
      </c>
      <c r="V2243" t="s">
        <v>8349</v>
      </c>
    </row>
    <row r="2244" spans="1:22" ht="28.8">
      <c r="A2244" s="5">
        <f t="shared" si="140"/>
        <v>13.600976000000001</v>
      </c>
      <c r="B2244">
        <v>2242</v>
      </c>
      <c r="C2244" s="3" t="s">
        <v>2243</v>
      </c>
      <c r="D2244" s="3" t="s">
        <v>6352</v>
      </c>
      <c r="E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 s="22">
        <f t="shared" si="141"/>
        <v>42796.619212962956</v>
      </c>
      <c r="L2244">
        <v>1382449733</v>
      </c>
      <c r="M2244" s="22">
        <f t="shared" si="142"/>
        <v>42766.619212962956</v>
      </c>
      <c r="N2244" s="22" t="s">
        <v>8370</v>
      </c>
      <c r="O2244" s="24">
        <f t="shared" ref="O2244:O2307" si="143">YEAR(N2244)</f>
        <v>2017</v>
      </c>
      <c r="P2244" t="b">
        <v>0</v>
      </c>
      <c r="Q2244">
        <v>2525</v>
      </c>
      <c r="R2244" t="b">
        <v>1</v>
      </c>
      <c r="S2244" t="s">
        <v>8297</v>
      </c>
      <c r="T2244" s="7">
        <f>F2244/Q2244</f>
        <v>53.865251485148519</v>
      </c>
      <c r="U2244" t="s">
        <v>8331</v>
      </c>
      <c r="V2244" t="s">
        <v>8349</v>
      </c>
    </row>
    <row r="2245" spans="1:22" ht="43.2">
      <c r="A2245" s="5">
        <f t="shared" si="140"/>
        <v>9302.5</v>
      </c>
      <c r="B2245">
        <v>2243</v>
      </c>
      <c r="C2245" s="3" t="s">
        <v>2244</v>
      </c>
      <c r="D2245" s="3" t="s">
        <v>6353</v>
      </c>
      <c r="E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 s="22">
        <f t="shared" si="141"/>
        <v>41604.918055555558</v>
      </c>
      <c r="L2245">
        <v>1488823290</v>
      </c>
      <c r="M2245" s="22">
        <f t="shared" si="142"/>
        <v>41569.367280092592</v>
      </c>
      <c r="N2245" s="22" t="s">
        <v>9078</v>
      </c>
      <c r="O2245" s="24">
        <f t="shared" si="143"/>
        <v>2013</v>
      </c>
      <c r="P2245" t="b">
        <v>0</v>
      </c>
      <c r="Q2245">
        <v>2035</v>
      </c>
      <c r="R2245" t="b">
        <v>1</v>
      </c>
      <c r="S2245" t="s">
        <v>8297</v>
      </c>
      <c r="T2245" s="7">
        <f>F2245/Q2245</f>
        <v>4.5712530712530715</v>
      </c>
      <c r="U2245" t="s">
        <v>8331</v>
      </c>
      <c r="V2245" t="s">
        <v>8349</v>
      </c>
    </row>
    <row r="2246" spans="1:22" ht="43.2">
      <c r="A2246" s="5">
        <f t="shared" si="140"/>
        <v>3.7702</v>
      </c>
      <c r="B2246">
        <v>2244</v>
      </c>
      <c r="C2246" s="3" t="s">
        <v>2245</v>
      </c>
      <c r="D2246" s="3" t="s">
        <v>6354</v>
      </c>
      <c r="E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 s="22">
        <f t="shared" si="141"/>
        <v>42806.916666666664</v>
      </c>
      <c r="L2246">
        <v>1475609946</v>
      </c>
      <c r="M2246" s="22">
        <f t="shared" si="142"/>
        <v>42800.542708333327</v>
      </c>
      <c r="N2246" s="22" t="s">
        <v>9482</v>
      </c>
      <c r="O2246" s="24">
        <f t="shared" si="143"/>
        <v>2017</v>
      </c>
      <c r="P2246" t="b">
        <v>0</v>
      </c>
      <c r="Q2246">
        <v>290</v>
      </c>
      <c r="R2246" t="b">
        <v>1</v>
      </c>
      <c r="S2246" t="s">
        <v>8297</v>
      </c>
      <c r="T2246" s="7">
        <f>F2246/Q2246</f>
        <v>65.00344827586207</v>
      </c>
      <c r="U2246" t="s">
        <v>8331</v>
      </c>
      <c r="V2246" t="s">
        <v>8349</v>
      </c>
    </row>
    <row r="2247" spans="1:22" ht="43.2">
      <c r="A2247" s="5">
        <f t="shared" si="140"/>
        <v>26.47025</v>
      </c>
      <c r="B2247">
        <v>2245</v>
      </c>
      <c r="C2247" s="3" t="s">
        <v>2246</v>
      </c>
      <c r="D2247" s="3" t="s">
        <v>6355</v>
      </c>
      <c r="E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 s="22">
        <f t="shared" si="141"/>
        <v>42659.645833333336</v>
      </c>
      <c r="L2247">
        <v>1390323617</v>
      </c>
      <c r="M2247" s="22">
        <f t="shared" si="142"/>
        <v>42647.610486111109</v>
      </c>
      <c r="N2247" s="22" t="s">
        <v>8660</v>
      </c>
      <c r="O2247" s="24">
        <f t="shared" si="143"/>
        <v>2016</v>
      </c>
      <c r="P2247" t="b">
        <v>0</v>
      </c>
      <c r="Q2247">
        <v>1980</v>
      </c>
      <c r="R2247" t="b">
        <v>1</v>
      </c>
      <c r="S2247" t="s">
        <v>8297</v>
      </c>
      <c r="T2247" s="7">
        <f>F2247/Q2247</f>
        <v>53.475252525252522</v>
      </c>
      <c r="U2247" t="s">
        <v>8331</v>
      </c>
      <c r="V2247" t="s">
        <v>8349</v>
      </c>
    </row>
    <row r="2248" spans="1:22" ht="43.2">
      <c r="A2248" s="5">
        <f t="shared" si="140"/>
        <v>1.0012000000000001</v>
      </c>
      <c r="B2248">
        <v>2246</v>
      </c>
      <c r="C2248" s="3" t="s">
        <v>2247</v>
      </c>
      <c r="D2248" s="3" t="s">
        <v>6356</v>
      </c>
      <c r="E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 s="22">
        <f t="shared" si="141"/>
        <v>41691.541666666664</v>
      </c>
      <c r="L2248">
        <v>1438801210</v>
      </c>
      <c r="M2248" s="22">
        <f t="shared" si="142"/>
        <v>41660.500196759254</v>
      </c>
      <c r="N2248" s="22" t="s">
        <v>9201</v>
      </c>
      <c r="O2248" s="24">
        <f t="shared" si="143"/>
        <v>2014</v>
      </c>
      <c r="P2248" t="b">
        <v>0</v>
      </c>
      <c r="Q2248">
        <v>57</v>
      </c>
      <c r="R2248" t="b">
        <v>1</v>
      </c>
      <c r="S2248" t="s">
        <v>8297</v>
      </c>
      <c r="T2248" s="7">
        <f>F2248/Q2248</f>
        <v>43.912280701754383</v>
      </c>
      <c r="U2248" t="s">
        <v>8331</v>
      </c>
      <c r="V2248" t="s">
        <v>8349</v>
      </c>
    </row>
    <row r="2249" spans="1:22" ht="28.8">
      <c r="A2249" s="5">
        <f t="shared" si="140"/>
        <v>1.0445405405405406</v>
      </c>
      <c r="B2249">
        <v>2247</v>
      </c>
      <c r="C2249" s="3" t="s">
        <v>2248</v>
      </c>
      <c r="D2249" s="3" t="s">
        <v>6357</v>
      </c>
      <c r="E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 s="22">
        <f t="shared" si="141"/>
        <v>42251.583449074074</v>
      </c>
      <c r="L2249">
        <v>1436975965</v>
      </c>
      <c r="M2249" s="22">
        <f t="shared" si="142"/>
        <v>42221.583449074074</v>
      </c>
      <c r="N2249" s="22" t="s">
        <v>8500</v>
      </c>
      <c r="O2249" s="24">
        <f t="shared" si="143"/>
        <v>2015</v>
      </c>
      <c r="P2249" t="b">
        <v>0</v>
      </c>
      <c r="Q2249">
        <v>380</v>
      </c>
      <c r="R2249" t="b">
        <v>1</v>
      </c>
      <c r="S2249" t="s">
        <v>8297</v>
      </c>
      <c r="T2249" s="7">
        <f>F2249/Q2249</f>
        <v>50.852631578947367</v>
      </c>
      <c r="U2249" t="s">
        <v>8331</v>
      </c>
      <c r="V2249" t="s">
        <v>8349</v>
      </c>
    </row>
    <row r="2250" spans="1:22" ht="43.2">
      <c r="A2250" s="5">
        <f t="shared" si="140"/>
        <v>1.0721428571428571</v>
      </c>
      <c r="B2250">
        <v>2248</v>
      </c>
      <c r="C2250" s="3" t="s">
        <v>2249</v>
      </c>
      <c r="D2250" s="3" t="s">
        <v>6358</v>
      </c>
      <c r="E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 s="22">
        <f t="shared" si="141"/>
        <v>42214.457928240743</v>
      </c>
      <c r="L2250">
        <v>1479157278</v>
      </c>
      <c r="M2250" s="22">
        <f t="shared" si="142"/>
        <v>42200.457928240743</v>
      </c>
      <c r="N2250" s="22" t="s">
        <v>8389</v>
      </c>
      <c r="O2250" s="24">
        <f t="shared" si="143"/>
        <v>2015</v>
      </c>
      <c r="P2250" t="b">
        <v>0</v>
      </c>
      <c r="Q2250">
        <v>128</v>
      </c>
      <c r="R2250" t="b">
        <v>1</v>
      </c>
      <c r="S2250" t="s">
        <v>8297</v>
      </c>
      <c r="T2250" s="7">
        <f>F2250/Q2250</f>
        <v>58.6328125</v>
      </c>
      <c r="U2250" t="s">
        <v>8331</v>
      </c>
      <c r="V2250" t="s">
        <v>8349</v>
      </c>
    </row>
    <row r="2251" spans="1:22" ht="43.2">
      <c r="A2251" s="5">
        <f t="shared" si="140"/>
        <v>1.6877142857142857</v>
      </c>
      <c r="B2251">
        <v>2249</v>
      </c>
      <c r="C2251" s="3" t="s">
        <v>2250</v>
      </c>
      <c r="D2251" s="3" t="s">
        <v>6359</v>
      </c>
      <c r="E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 s="22">
        <f t="shared" si="141"/>
        <v>42718.667569444442</v>
      </c>
      <c r="L2251">
        <v>1362329565</v>
      </c>
      <c r="M2251" s="22">
        <f t="shared" si="142"/>
        <v>42688.667569444442</v>
      </c>
      <c r="N2251" s="22" t="s">
        <v>8664</v>
      </c>
      <c r="O2251" s="24">
        <f t="shared" si="143"/>
        <v>2016</v>
      </c>
      <c r="P2251" t="b">
        <v>0</v>
      </c>
      <c r="Q2251">
        <v>180</v>
      </c>
      <c r="R2251" t="b">
        <v>1</v>
      </c>
      <c r="S2251" t="s">
        <v>8297</v>
      </c>
      <c r="T2251" s="7">
        <f>F2251/Q2251</f>
        <v>32.81666666666667</v>
      </c>
      <c r="U2251" t="s">
        <v>8331</v>
      </c>
      <c r="V2251" t="s">
        <v>8349</v>
      </c>
    </row>
    <row r="2252" spans="1:22" ht="43.2">
      <c r="A2252" s="5">
        <f t="shared" si="140"/>
        <v>9.7511200000000002</v>
      </c>
      <c r="B2252">
        <v>2250</v>
      </c>
      <c r="C2252" s="3" t="s">
        <v>2251</v>
      </c>
      <c r="D2252" s="3" t="s">
        <v>6360</v>
      </c>
      <c r="E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 s="22">
        <f t="shared" si="141"/>
        <v>41366.453298611108</v>
      </c>
      <c r="L2252">
        <v>1478131673</v>
      </c>
      <c r="M2252" s="22">
        <f t="shared" si="142"/>
        <v>41336.49496527778</v>
      </c>
      <c r="N2252" s="22" t="s">
        <v>9678</v>
      </c>
      <c r="O2252" s="24">
        <f t="shared" si="143"/>
        <v>2013</v>
      </c>
      <c r="P2252" t="b">
        <v>0</v>
      </c>
      <c r="Q2252">
        <v>571</v>
      </c>
      <c r="R2252" t="b">
        <v>1</v>
      </c>
      <c r="S2252" t="s">
        <v>8297</v>
      </c>
      <c r="T2252" s="7">
        <f>F2252/Q2252</f>
        <v>426.93169877408059</v>
      </c>
      <c r="U2252" t="s">
        <v>8331</v>
      </c>
      <c r="V2252" t="s">
        <v>8349</v>
      </c>
    </row>
    <row r="2253" spans="1:22" ht="43.2">
      <c r="A2253" s="5">
        <f t="shared" si="140"/>
        <v>1.3444929411764706</v>
      </c>
      <c r="B2253">
        <v>2251</v>
      </c>
      <c r="C2253" s="3" t="s">
        <v>2252</v>
      </c>
      <c r="D2253" s="3" t="s">
        <v>6361</v>
      </c>
      <c r="E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 s="22">
        <f t="shared" si="141"/>
        <v>42706.838807870365</v>
      </c>
      <c r="L2253">
        <v>1406362677</v>
      </c>
      <c r="M2253" s="22">
        <f t="shared" si="142"/>
        <v>42676.7971412037</v>
      </c>
      <c r="N2253" s="22" t="s">
        <v>8850</v>
      </c>
      <c r="O2253" s="24">
        <f t="shared" si="143"/>
        <v>2016</v>
      </c>
      <c r="P2253" t="b">
        <v>0</v>
      </c>
      <c r="Q2253">
        <v>480</v>
      </c>
      <c r="R2253" t="b">
        <v>1</v>
      </c>
      <c r="S2253" t="s">
        <v>8297</v>
      </c>
      <c r="T2253" s="7">
        <f>F2253/Q2253</f>
        <v>23.808729166666669</v>
      </c>
      <c r="U2253" t="s">
        <v>8331</v>
      </c>
      <c r="V2253" t="s">
        <v>8349</v>
      </c>
    </row>
    <row r="2254" spans="1:22" ht="43.2">
      <c r="A2254" s="5">
        <f t="shared" si="140"/>
        <v>2.722777777777778</v>
      </c>
      <c r="B2254">
        <v>2252</v>
      </c>
      <c r="C2254" s="3" t="s">
        <v>2253</v>
      </c>
      <c r="D2254" s="3" t="s">
        <v>6362</v>
      </c>
      <c r="E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 s="22">
        <f t="shared" si="141"/>
        <v>41867.137465277774</v>
      </c>
      <c r="L2254">
        <v>1469173938</v>
      </c>
      <c r="M2254" s="22">
        <f t="shared" si="142"/>
        <v>41846.137465277774</v>
      </c>
      <c r="N2254" s="22" t="s">
        <v>9679</v>
      </c>
      <c r="O2254" s="24">
        <f t="shared" si="143"/>
        <v>2014</v>
      </c>
      <c r="P2254" t="b">
        <v>0</v>
      </c>
      <c r="Q2254">
        <v>249</v>
      </c>
      <c r="R2254" t="b">
        <v>1</v>
      </c>
      <c r="S2254" t="s">
        <v>8297</v>
      </c>
      <c r="T2254" s="7">
        <f>F2254/Q2254</f>
        <v>98.413654618473899</v>
      </c>
      <c r="U2254" t="s">
        <v>8331</v>
      </c>
      <c r="V2254" t="s">
        <v>8349</v>
      </c>
    </row>
    <row r="2255" spans="1:22" ht="43.2">
      <c r="A2255" s="5">
        <f t="shared" si="140"/>
        <v>1.1268750000000001</v>
      </c>
      <c r="B2255">
        <v>2253</v>
      </c>
      <c r="C2255" s="3" t="s">
        <v>2254</v>
      </c>
      <c r="D2255" s="3" t="s">
        <v>6363</v>
      </c>
      <c r="E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 s="22">
        <f t="shared" si="141"/>
        <v>42588.119652777772</v>
      </c>
      <c r="L2255">
        <v>1445267347</v>
      </c>
      <c r="M2255" s="22">
        <f t="shared" si="142"/>
        <v>42573.119652777772</v>
      </c>
      <c r="N2255" s="22" t="s">
        <v>9680</v>
      </c>
      <c r="O2255" s="24">
        <f t="shared" si="143"/>
        <v>2016</v>
      </c>
      <c r="P2255" t="b">
        <v>0</v>
      </c>
      <c r="Q2255">
        <v>84</v>
      </c>
      <c r="R2255" t="b">
        <v>1</v>
      </c>
      <c r="S2255" t="s">
        <v>8297</v>
      </c>
      <c r="T2255" s="7">
        <f>F2255/Q2255</f>
        <v>107.32142857142857</v>
      </c>
      <c r="U2255" t="s">
        <v>8331</v>
      </c>
      <c r="V2255" t="s">
        <v>8349</v>
      </c>
    </row>
    <row r="2256" spans="1:22" ht="43.2">
      <c r="A2256" s="5">
        <f t="shared" si="140"/>
        <v>4.5979999999999999</v>
      </c>
      <c r="B2256">
        <v>2254</v>
      </c>
      <c r="C2256" s="3" t="s">
        <v>2255</v>
      </c>
      <c r="D2256" s="3" t="s">
        <v>6364</v>
      </c>
      <c r="E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 s="22">
        <f t="shared" si="141"/>
        <v>42326.46466435185</v>
      </c>
      <c r="L2256">
        <v>1484667168</v>
      </c>
      <c r="M2256" s="22">
        <f t="shared" si="142"/>
        <v>42296.422997685186</v>
      </c>
      <c r="N2256" s="22" t="s">
        <v>8583</v>
      </c>
      <c r="O2256" s="24">
        <f t="shared" si="143"/>
        <v>2015</v>
      </c>
      <c r="P2256" t="b">
        <v>0</v>
      </c>
      <c r="Q2256">
        <v>197</v>
      </c>
      <c r="R2256" t="b">
        <v>1</v>
      </c>
      <c r="S2256" t="s">
        <v>8297</v>
      </c>
      <c r="T2256" s="7">
        <f>F2256/Q2256</f>
        <v>11.67005076142132</v>
      </c>
      <c r="U2256" t="s">
        <v>8331</v>
      </c>
      <c r="V2256" t="s">
        <v>8349</v>
      </c>
    </row>
    <row r="2257" spans="1:22" ht="28.8">
      <c r="A2257" s="5">
        <f t="shared" si="140"/>
        <v>2.8665822784810127</v>
      </c>
      <c r="B2257">
        <v>2255</v>
      </c>
      <c r="C2257" s="3" t="s">
        <v>2256</v>
      </c>
      <c r="D2257" s="3" t="s">
        <v>6365</v>
      </c>
      <c r="E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 s="22">
        <f t="shared" si="141"/>
        <v>42759.439444444441</v>
      </c>
      <c r="L2257">
        <v>1460069451</v>
      </c>
      <c r="M2257" s="22">
        <f t="shared" si="142"/>
        <v>42752.439444444441</v>
      </c>
      <c r="N2257" s="22" t="s">
        <v>8828</v>
      </c>
      <c r="O2257" s="24">
        <f t="shared" si="143"/>
        <v>2017</v>
      </c>
      <c r="P2257" t="b">
        <v>0</v>
      </c>
      <c r="Q2257">
        <v>271</v>
      </c>
      <c r="R2257" t="b">
        <v>1</v>
      </c>
      <c r="S2257" t="s">
        <v>8297</v>
      </c>
      <c r="T2257" s="7">
        <f>F2257/Q2257</f>
        <v>41.782287822878232</v>
      </c>
      <c r="U2257" t="s">
        <v>8331</v>
      </c>
      <c r="V2257" t="s">
        <v>8349</v>
      </c>
    </row>
    <row r="2258" spans="1:22" ht="43.2">
      <c r="A2258" s="5">
        <f t="shared" si="140"/>
        <v>2.2270833333333333</v>
      </c>
      <c r="B2258">
        <v>2256</v>
      </c>
      <c r="C2258" s="3" t="s">
        <v>2257</v>
      </c>
      <c r="D2258" s="3" t="s">
        <v>6366</v>
      </c>
      <c r="E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 s="22">
        <f t="shared" si="141"/>
        <v>42497.743645833332</v>
      </c>
      <c r="L2258">
        <v>1478602246</v>
      </c>
      <c r="M2258" s="22">
        <f t="shared" si="142"/>
        <v>42467.743645833332</v>
      </c>
      <c r="N2258" s="22" t="s">
        <v>9615</v>
      </c>
      <c r="O2258" s="24">
        <f t="shared" si="143"/>
        <v>2016</v>
      </c>
      <c r="P2258" t="b">
        <v>0</v>
      </c>
      <c r="Q2258">
        <v>50</v>
      </c>
      <c r="R2258" t="b">
        <v>1</v>
      </c>
      <c r="S2258" t="s">
        <v>8297</v>
      </c>
      <c r="T2258" s="7">
        <f>F2258/Q2258</f>
        <v>21.38</v>
      </c>
      <c r="U2258" t="s">
        <v>8331</v>
      </c>
      <c r="V2258" t="s">
        <v>8349</v>
      </c>
    </row>
    <row r="2259" spans="1:22" ht="57.6">
      <c r="A2259" s="5">
        <f t="shared" si="140"/>
        <v>6.3613999999999997</v>
      </c>
      <c r="B2259">
        <v>2257</v>
      </c>
      <c r="C2259" s="3" t="s">
        <v>2258</v>
      </c>
      <c r="D2259" s="3" t="s">
        <v>6367</v>
      </c>
      <c r="E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 s="22">
        <f t="shared" si="141"/>
        <v>42696.243587962956</v>
      </c>
      <c r="L2259">
        <v>1463351329</v>
      </c>
      <c r="M2259" s="22">
        <f t="shared" si="142"/>
        <v>42682.243587962956</v>
      </c>
      <c r="N2259" s="22" t="s">
        <v>9681</v>
      </c>
      <c r="O2259" s="24">
        <f t="shared" si="143"/>
        <v>2016</v>
      </c>
      <c r="P2259" t="b">
        <v>0</v>
      </c>
      <c r="Q2259">
        <v>169</v>
      </c>
      <c r="R2259" t="b">
        <v>1</v>
      </c>
      <c r="S2259" t="s">
        <v>8297</v>
      </c>
      <c r="T2259" s="7">
        <f>F2259/Q2259</f>
        <v>94.103550295857985</v>
      </c>
      <c r="U2259" t="s">
        <v>8331</v>
      </c>
      <c r="V2259" t="s">
        <v>8349</v>
      </c>
    </row>
    <row r="2260" spans="1:22" ht="28.8">
      <c r="A2260" s="5">
        <f t="shared" si="140"/>
        <v>1.4650000000000001</v>
      </c>
      <c r="B2260">
        <v>2258</v>
      </c>
      <c r="C2260" s="3" t="s">
        <v>2259</v>
      </c>
      <c r="D2260" s="3" t="s">
        <v>6368</v>
      </c>
      <c r="E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 s="22">
        <f t="shared" si="141"/>
        <v>42540.749999999993</v>
      </c>
      <c r="L2260">
        <v>1431453687</v>
      </c>
      <c r="M2260" s="22">
        <f t="shared" si="142"/>
        <v>42505.728344907409</v>
      </c>
      <c r="N2260" s="22" t="s">
        <v>9501</v>
      </c>
      <c r="O2260" s="24">
        <f t="shared" si="143"/>
        <v>2016</v>
      </c>
      <c r="P2260" t="b">
        <v>0</v>
      </c>
      <c r="Q2260">
        <v>205</v>
      </c>
      <c r="R2260" t="b">
        <v>1</v>
      </c>
      <c r="S2260" t="s">
        <v>8297</v>
      </c>
      <c r="T2260" s="7">
        <f>F2260/Q2260</f>
        <v>15.721951219512196</v>
      </c>
      <c r="U2260" t="s">
        <v>8331</v>
      </c>
      <c r="V2260" t="s">
        <v>8349</v>
      </c>
    </row>
    <row r="2261" spans="1:22" ht="43.2">
      <c r="A2261" s="5">
        <f t="shared" si="140"/>
        <v>18.670999999999999</v>
      </c>
      <c r="B2261">
        <v>2259</v>
      </c>
      <c r="C2261" s="3" t="s">
        <v>2260</v>
      </c>
      <c r="D2261" s="3" t="s">
        <v>6369</v>
      </c>
      <c r="E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 s="22">
        <f t="shared" si="141"/>
        <v>42166.542673611104</v>
      </c>
      <c r="L2261">
        <v>1480360736</v>
      </c>
      <c r="M2261" s="22">
        <f t="shared" si="142"/>
        <v>42136.542673611104</v>
      </c>
      <c r="N2261" s="22" t="s">
        <v>9589</v>
      </c>
      <c r="O2261" s="24">
        <f t="shared" si="143"/>
        <v>2015</v>
      </c>
      <c r="P2261" t="b">
        <v>0</v>
      </c>
      <c r="Q2261">
        <v>206</v>
      </c>
      <c r="R2261" t="b">
        <v>1</v>
      </c>
      <c r="S2261" t="s">
        <v>8297</v>
      </c>
      <c r="T2261" s="7">
        <f>F2261/Q2261</f>
        <v>90.635922330097088</v>
      </c>
      <c r="U2261" t="s">
        <v>8331</v>
      </c>
      <c r="V2261" t="s">
        <v>8349</v>
      </c>
    </row>
    <row r="2262" spans="1:22" ht="43.2">
      <c r="A2262" s="5">
        <f t="shared" si="140"/>
        <v>3.2692000000000001</v>
      </c>
      <c r="B2262">
        <v>2260</v>
      </c>
      <c r="C2262" s="3" t="s">
        <v>2261</v>
      </c>
      <c r="D2262" s="3" t="s">
        <v>6370</v>
      </c>
      <c r="E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 s="22">
        <f t="shared" si="141"/>
        <v>42712.59648148148</v>
      </c>
      <c r="L2262">
        <v>1393287850</v>
      </c>
      <c r="M2262" s="22">
        <f t="shared" si="142"/>
        <v>42702.59648148148</v>
      </c>
      <c r="N2262" s="22" t="s">
        <v>9050</v>
      </c>
      <c r="O2262" s="24">
        <f t="shared" si="143"/>
        <v>2016</v>
      </c>
      <c r="P2262" t="b">
        <v>0</v>
      </c>
      <c r="Q2262">
        <v>84</v>
      </c>
      <c r="R2262" t="b">
        <v>1</v>
      </c>
      <c r="S2262" t="s">
        <v>8297</v>
      </c>
      <c r="T2262" s="7">
        <f>F2262/Q2262</f>
        <v>97.297619047619051</v>
      </c>
      <c r="U2262" t="s">
        <v>8331</v>
      </c>
      <c r="V2262" t="s">
        <v>8349</v>
      </c>
    </row>
    <row r="2263" spans="1:22" ht="43.2">
      <c r="A2263" s="5">
        <f t="shared" si="140"/>
        <v>7.7949999999999999</v>
      </c>
      <c r="B2263">
        <v>2261</v>
      </c>
      <c r="C2263" s="3" t="s">
        <v>2262</v>
      </c>
      <c r="D2263" s="3" t="s">
        <v>6371</v>
      </c>
      <c r="E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 s="22">
        <f t="shared" si="141"/>
        <v>41724.766782407409</v>
      </c>
      <c r="L2263">
        <v>1485278620</v>
      </c>
      <c r="M2263" s="22">
        <f t="shared" si="142"/>
        <v>41694.808449074073</v>
      </c>
      <c r="N2263" s="22" t="s">
        <v>9045</v>
      </c>
      <c r="O2263" s="24">
        <f t="shared" si="143"/>
        <v>2014</v>
      </c>
      <c r="P2263" t="b">
        <v>0</v>
      </c>
      <c r="Q2263">
        <v>210</v>
      </c>
      <c r="R2263" t="b">
        <v>1</v>
      </c>
      <c r="S2263" t="s">
        <v>8297</v>
      </c>
      <c r="T2263" s="7">
        <f>F2263/Q2263</f>
        <v>37.11904761904762</v>
      </c>
      <c r="U2263" t="s">
        <v>8331</v>
      </c>
      <c r="V2263" t="s">
        <v>8349</v>
      </c>
    </row>
    <row r="2264" spans="1:22" ht="43.2">
      <c r="A2264" s="5">
        <f t="shared" si="140"/>
        <v>1.5415151515151515</v>
      </c>
      <c r="B2264">
        <v>2262</v>
      </c>
      <c r="C2264" s="3" t="s">
        <v>2263</v>
      </c>
      <c r="D2264" s="3" t="s">
        <v>6372</v>
      </c>
      <c r="E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 s="22">
        <f t="shared" si="141"/>
        <v>42780.516435185178</v>
      </c>
      <c r="L2264">
        <v>1413295358</v>
      </c>
      <c r="M2264" s="22">
        <f t="shared" si="142"/>
        <v>42759.516435185178</v>
      </c>
      <c r="N2264" s="22" t="s">
        <v>8622</v>
      </c>
      <c r="O2264" s="24">
        <f t="shared" si="143"/>
        <v>2017</v>
      </c>
      <c r="P2264" t="b">
        <v>0</v>
      </c>
      <c r="Q2264">
        <v>181</v>
      </c>
      <c r="R2264" t="b">
        <v>1</v>
      </c>
      <c r="S2264" t="s">
        <v>8297</v>
      </c>
      <c r="T2264" s="7">
        <f>F2264/Q2264</f>
        <v>28.104972375690608</v>
      </c>
      <c r="U2264" t="s">
        <v>8331</v>
      </c>
      <c r="V2264" t="s">
        <v>8349</v>
      </c>
    </row>
    <row r="2265" spans="1:22" ht="43.2">
      <c r="A2265" s="5">
        <f t="shared" si="140"/>
        <v>1.1554666666666666</v>
      </c>
      <c r="B2265">
        <v>2263</v>
      </c>
      <c r="C2265" s="3" t="s">
        <v>2264</v>
      </c>
      <c r="D2265" s="3" t="s">
        <v>6373</v>
      </c>
      <c r="E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 s="22">
        <f t="shared" si="141"/>
        <v>41960.791666666664</v>
      </c>
      <c r="L2265">
        <v>1420919913</v>
      </c>
      <c r="M2265" s="22">
        <f t="shared" si="142"/>
        <v>41926.376828703702</v>
      </c>
      <c r="N2265" s="22" t="s">
        <v>8678</v>
      </c>
      <c r="O2265" s="24">
        <f t="shared" si="143"/>
        <v>2014</v>
      </c>
      <c r="P2265" t="b">
        <v>0</v>
      </c>
      <c r="Q2265">
        <v>60</v>
      </c>
      <c r="R2265" t="b">
        <v>1</v>
      </c>
      <c r="S2265" t="s">
        <v>8297</v>
      </c>
      <c r="T2265" s="7">
        <f>F2265/Q2265</f>
        <v>144.43333333333334</v>
      </c>
      <c r="U2265" t="s">
        <v>8331</v>
      </c>
      <c r="V2265" t="s">
        <v>8349</v>
      </c>
    </row>
    <row r="2266" spans="1:22" ht="57.6">
      <c r="A2266" s="5">
        <f t="shared" si="140"/>
        <v>1.8003333333333333</v>
      </c>
      <c r="B2266">
        <v>2264</v>
      </c>
      <c r="C2266" s="3" t="s">
        <v>2265</v>
      </c>
      <c r="D2266" s="3" t="s">
        <v>6374</v>
      </c>
      <c r="E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 s="22">
        <f t="shared" si="141"/>
        <v>42035.623993055553</v>
      </c>
      <c r="L2266">
        <v>1462543114</v>
      </c>
      <c r="M2266" s="22">
        <f t="shared" si="142"/>
        <v>42014.623993055553</v>
      </c>
      <c r="N2266" s="22" t="s">
        <v>9682</v>
      </c>
      <c r="O2266" s="24">
        <f t="shared" si="143"/>
        <v>2015</v>
      </c>
      <c r="P2266" t="b">
        <v>0</v>
      </c>
      <c r="Q2266">
        <v>445</v>
      </c>
      <c r="R2266" t="b">
        <v>1</v>
      </c>
      <c r="S2266" t="s">
        <v>8297</v>
      </c>
      <c r="T2266" s="7">
        <f>F2266/Q2266</f>
        <v>24.274157303370785</v>
      </c>
      <c r="U2266" t="s">
        <v>8331</v>
      </c>
      <c r="V2266" t="s">
        <v>8349</v>
      </c>
    </row>
    <row r="2267" spans="1:22" ht="43.2">
      <c r="A2267" s="5">
        <f t="shared" si="140"/>
        <v>2.9849999999999999</v>
      </c>
      <c r="B2267">
        <v>2265</v>
      </c>
      <c r="C2267" s="3" t="s">
        <v>2266</v>
      </c>
      <c r="D2267" s="3" t="s">
        <v>6375</v>
      </c>
      <c r="E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 s="22">
        <f t="shared" si="141"/>
        <v>42512.916666666664</v>
      </c>
      <c r="L2267">
        <v>1479241707</v>
      </c>
      <c r="M2267" s="22">
        <f t="shared" si="142"/>
        <v>42496.374004629623</v>
      </c>
      <c r="N2267" s="22" t="s">
        <v>8422</v>
      </c>
      <c r="O2267" s="24">
        <f t="shared" si="143"/>
        <v>2016</v>
      </c>
      <c r="P2267" t="b">
        <v>0</v>
      </c>
      <c r="Q2267">
        <v>17</v>
      </c>
      <c r="R2267" t="b">
        <v>1</v>
      </c>
      <c r="S2267" t="s">
        <v>8297</v>
      </c>
      <c r="T2267" s="7">
        <f>F2267/Q2267</f>
        <v>35.117647058823529</v>
      </c>
      <c r="U2267" t="s">
        <v>8331</v>
      </c>
      <c r="V2267" t="s">
        <v>8349</v>
      </c>
    </row>
    <row r="2268" spans="1:22" ht="43.2">
      <c r="A2268" s="5">
        <f t="shared" si="140"/>
        <v>3.2026666666666666</v>
      </c>
      <c r="B2268">
        <v>2266</v>
      </c>
      <c r="C2268" s="3" t="s">
        <v>2267</v>
      </c>
      <c r="D2268" s="3" t="s">
        <v>6376</v>
      </c>
      <c r="E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 s="22">
        <f t="shared" si="141"/>
        <v>42696.644756944443</v>
      </c>
      <c r="L2268">
        <v>1460235592</v>
      </c>
      <c r="M2268" s="22">
        <f t="shared" si="142"/>
        <v>42689.644756944443</v>
      </c>
      <c r="N2268" s="22" t="s">
        <v>9510</v>
      </c>
      <c r="O2268" s="24">
        <f t="shared" si="143"/>
        <v>2016</v>
      </c>
      <c r="P2268" t="b">
        <v>0</v>
      </c>
      <c r="Q2268">
        <v>194</v>
      </c>
      <c r="R2268" t="b">
        <v>1</v>
      </c>
      <c r="S2268" t="s">
        <v>8297</v>
      </c>
      <c r="T2268" s="7">
        <f>F2268/Q2268</f>
        <v>24.762886597938145</v>
      </c>
      <c r="U2268" t="s">
        <v>8331</v>
      </c>
      <c r="V2268" t="s">
        <v>8349</v>
      </c>
    </row>
    <row r="2269" spans="1:22" ht="43.2">
      <c r="A2269" s="5">
        <f t="shared" si="140"/>
        <v>3.80525</v>
      </c>
      <c r="B2269">
        <v>2267</v>
      </c>
      <c r="C2269" s="3" t="s">
        <v>2268</v>
      </c>
      <c r="D2269" s="3" t="s">
        <v>6377</v>
      </c>
      <c r="E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 s="22">
        <f t="shared" si="141"/>
        <v>42486.874999999993</v>
      </c>
      <c r="L2269">
        <v>1416945297</v>
      </c>
      <c r="M2269" s="22">
        <f t="shared" si="142"/>
        <v>42469.666574074072</v>
      </c>
      <c r="N2269" s="22" t="s">
        <v>9683</v>
      </c>
      <c r="O2269" s="24">
        <f t="shared" si="143"/>
        <v>2016</v>
      </c>
      <c r="P2269" t="b">
        <v>0</v>
      </c>
      <c r="Q2269">
        <v>404</v>
      </c>
      <c r="R2269" t="b">
        <v>1</v>
      </c>
      <c r="S2269" t="s">
        <v>8297</v>
      </c>
      <c r="T2269" s="7">
        <f>F2269/Q2269</f>
        <v>188.37871287128712</v>
      </c>
      <c r="U2269" t="s">
        <v>8331</v>
      </c>
      <c r="V2269" t="s">
        <v>8349</v>
      </c>
    </row>
    <row r="2270" spans="1:22" ht="43.2">
      <c r="A2270" s="5">
        <f t="shared" si="140"/>
        <v>1.026</v>
      </c>
      <c r="B2270">
        <v>2268</v>
      </c>
      <c r="C2270" s="3" t="s">
        <v>2269</v>
      </c>
      <c r="D2270" s="3" t="s">
        <v>6378</v>
      </c>
      <c r="E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 s="22">
        <f t="shared" si="141"/>
        <v>41993.833333333336</v>
      </c>
      <c r="L2270">
        <v>1486691915</v>
      </c>
      <c r="M2270" s="22">
        <f t="shared" si="142"/>
        <v>41968.621493055551</v>
      </c>
      <c r="N2270" s="22" t="s">
        <v>8866</v>
      </c>
      <c r="O2270" s="24">
        <f t="shared" si="143"/>
        <v>2014</v>
      </c>
      <c r="P2270" t="b">
        <v>0</v>
      </c>
      <c r="Q2270">
        <v>194</v>
      </c>
      <c r="R2270" t="b">
        <v>1</v>
      </c>
      <c r="S2270" t="s">
        <v>8297</v>
      </c>
      <c r="T2270" s="7">
        <f>F2270/Q2270</f>
        <v>148.08247422680412</v>
      </c>
      <c r="U2270" t="s">
        <v>8331</v>
      </c>
      <c r="V2270" t="s">
        <v>8349</v>
      </c>
    </row>
    <row r="2271" spans="1:22" ht="43.2">
      <c r="A2271" s="5">
        <f t="shared" si="140"/>
        <v>18.016400000000001</v>
      </c>
      <c r="B2271">
        <v>2269</v>
      </c>
      <c r="C2271" s="3" t="s">
        <v>2270</v>
      </c>
      <c r="D2271" s="3" t="s">
        <v>6379</v>
      </c>
      <c r="E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 s="22">
        <f t="shared" si="141"/>
        <v>42805.874016203707</v>
      </c>
      <c r="L2271">
        <v>1486745663</v>
      </c>
      <c r="M2271" s="22">
        <f t="shared" si="142"/>
        <v>42775.874016203707</v>
      </c>
      <c r="N2271" s="22" t="s">
        <v>8665</v>
      </c>
      <c r="O2271" s="24">
        <f t="shared" si="143"/>
        <v>2017</v>
      </c>
      <c r="P2271" t="b">
        <v>0</v>
      </c>
      <c r="Q2271">
        <v>902</v>
      </c>
      <c r="R2271" t="b">
        <v>1</v>
      </c>
      <c r="S2271" t="s">
        <v>8297</v>
      </c>
      <c r="T2271" s="7">
        <f>F2271/Q2271</f>
        <v>49.934589800443462</v>
      </c>
      <c r="U2271" t="s">
        <v>8331</v>
      </c>
      <c r="V2271" t="s">
        <v>8349</v>
      </c>
    </row>
    <row r="2272" spans="1:22" ht="43.2">
      <c r="A2272" s="5">
        <f t="shared" si="140"/>
        <v>7.2024800000000004</v>
      </c>
      <c r="B2272">
        <v>2270</v>
      </c>
      <c r="C2272" s="3" t="s">
        <v>2271</v>
      </c>
      <c r="D2272" s="3" t="s">
        <v>6380</v>
      </c>
      <c r="E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 s="22">
        <f t="shared" si="141"/>
        <v>42800.999999999993</v>
      </c>
      <c r="L2272">
        <v>1482353513</v>
      </c>
      <c r="M2272" s="22">
        <f t="shared" si="142"/>
        <v>42776.496099537035</v>
      </c>
      <c r="N2272" s="22" t="s">
        <v>9684</v>
      </c>
      <c r="O2272" s="24">
        <f t="shared" si="143"/>
        <v>2017</v>
      </c>
      <c r="P2272" t="b">
        <v>0</v>
      </c>
      <c r="Q2272">
        <v>1670</v>
      </c>
      <c r="R2272" t="b">
        <v>1</v>
      </c>
      <c r="S2272" t="s">
        <v>8297</v>
      </c>
      <c r="T2272" s="7">
        <f>F2272/Q2272</f>
        <v>107.82155688622754</v>
      </c>
      <c r="U2272" t="s">
        <v>8331</v>
      </c>
      <c r="V2272" t="s">
        <v>8349</v>
      </c>
    </row>
    <row r="2273" spans="1:22" ht="43.2">
      <c r="A2273" s="5">
        <f t="shared" si="140"/>
        <v>2.8309000000000002</v>
      </c>
      <c r="B2273">
        <v>2271</v>
      </c>
      <c r="C2273" s="3" t="s">
        <v>2272</v>
      </c>
      <c r="D2273" s="3" t="s">
        <v>6381</v>
      </c>
      <c r="E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 s="22">
        <f t="shared" si="141"/>
        <v>42745.707638888889</v>
      </c>
      <c r="L2273">
        <v>1478736004</v>
      </c>
      <c r="M2273" s="22">
        <f t="shared" si="142"/>
        <v>42725.661030092589</v>
      </c>
      <c r="N2273" s="22" t="s">
        <v>8948</v>
      </c>
      <c r="O2273" s="24">
        <f t="shared" si="143"/>
        <v>2016</v>
      </c>
      <c r="P2273" t="b">
        <v>0</v>
      </c>
      <c r="Q2273">
        <v>1328</v>
      </c>
      <c r="R2273" t="b">
        <v>1</v>
      </c>
      <c r="S2273" t="s">
        <v>8297</v>
      </c>
      <c r="T2273" s="7">
        <f>F2273/Q2273</f>
        <v>42.63403614457831</v>
      </c>
      <c r="U2273" t="s">
        <v>8331</v>
      </c>
      <c r="V2273" t="s">
        <v>8349</v>
      </c>
    </row>
    <row r="2274" spans="1:22" ht="43.2">
      <c r="A2274" s="5">
        <f t="shared" si="140"/>
        <v>13.566000000000001</v>
      </c>
      <c r="B2274">
        <v>2272</v>
      </c>
      <c r="C2274" s="3" t="s">
        <v>2273</v>
      </c>
      <c r="D2274" s="3" t="s">
        <v>6382</v>
      </c>
      <c r="E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 s="22">
        <f t="shared" si="141"/>
        <v>42713.791712962957</v>
      </c>
      <c r="L2274">
        <v>1446914836</v>
      </c>
      <c r="M2274" s="22">
        <f t="shared" si="142"/>
        <v>42683.791712962957</v>
      </c>
      <c r="N2274" s="22" t="s">
        <v>8911</v>
      </c>
      <c r="O2274" s="24">
        <f t="shared" si="143"/>
        <v>2016</v>
      </c>
      <c r="P2274" t="b">
        <v>0</v>
      </c>
      <c r="Q2274">
        <v>944</v>
      </c>
      <c r="R2274" t="b">
        <v>1</v>
      </c>
      <c r="S2274" t="s">
        <v>8297</v>
      </c>
      <c r="T2274" s="7">
        <f>F2274/Q2274</f>
        <v>14.370762711864407</v>
      </c>
      <c r="U2274" t="s">
        <v>8331</v>
      </c>
      <c r="V2274" t="s">
        <v>8349</v>
      </c>
    </row>
    <row r="2275" spans="1:22" ht="43.2">
      <c r="A2275" s="5">
        <f t="shared" si="140"/>
        <v>2.2035999999999998</v>
      </c>
      <c r="B2275">
        <v>2273</v>
      </c>
      <c r="C2275" s="3" t="s">
        <v>2274</v>
      </c>
      <c r="D2275" s="3" t="s">
        <v>6383</v>
      </c>
      <c r="E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 s="22">
        <f t="shared" si="141"/>
        <v>42345.491157407407</v>
      </c>
      <c r="L2275">
        <v>1487164242</v>
      </c>
      <c r="M2275" s="22">
        <f t="shared" si="142"/>
        <v>42315.491157407407</v>
      </c>
      <c r="N2275" s="22" t="s">
        <v>9685</v>
      </c>
      <c r="O2275" s="24">
        <f t="shared" si="143"/>
        <v>2015</v>
      </c>
      <c r="P2275" t="b">
        <v>0</v>
      </c>
      <c r="Q2275">
        <v>147</v>
      </c>
      <c r="R2275" t="b">
        <v>1</v>
      </c>
      <c r="S2275" t="s">
        <v>8297</v>
      </c>
      <c r="T2275" s="7">
        <f>F2275/Q2275</f>
        <v>37.476190476190474</v>
      </c>
      <c r="U2275" t="s">
        <v>8331</v>
      </c>
      <c r="V2275" t="s">
        <v>8349</v>
      </c>
    </row>
    <row r="2276" spans="1:22" ht="57.6">
      <c r="A2276" s="5">
        <f t="shared" si="140"/>
        <v>1.196</v>
      </c>
      <c r="B2276">
        <v>2274</v>
      </c>
      <c r="C2276" s="3" t="s">
        <v>2275</v>
      </c>
      <c r="D2276" s="3" t="s">
        <v>6384</v>
      </c>
      <c r="E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 s="22">
        <f t="shared" si="141"/>
        <v>42806.299097222225</v>
      </c>
      <c r="L2276">
        <v>1390564857</v>
      </c>
      <c r="M2276" s="22">
        <f t="shared" si="142"/>
        <v>42781.340763888882</v>
      </c>
      <c r="N2276" s="22" t="s">
        <v>9686</v>
      </c>
      <c r="O2276" s="24">
        <f t="shared" si="143"/>
        <v>2017</v>
      </c>
      <c r="P2276" t="b">
        <v>0</v>
      </c>
      <c r="Q2276">
        <v>99</v>
      </c>
      <c r="R2276" t="b">
        <v>1</v>
      </c>
      <c r="S2276" t="s">
        <v>8297</v>
      </c>
      <c r="T2276" s="7">
        <f>F2276/Q2276</f>
        <v>30.202020202020201</v>
      </c>
      <c r="U2276" t="s">
        <v>8331</v>
      </c>
      <c r="V2276" t="s">
        <v>8349</v>
      </c>
    </row>
    <row r="2277" spans="1:22" ht="43.2">
      <c r="A2277" s="5">
        <f t="shared" si="140"/>
        <v>4.0776923076923079</v>
      </c>
      <c r="B2277">
        <v>2275</v>
      </c>
      <c r="C2277" s="3" t="s">
        <v>2276</v>
      </c>
      <c r="D2277" s="3" t="s">
        <v>6385</v>
      </c>
      <c r="E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 s="22">
        <f t="shared" si="141"/>
        <v>41693.292326388888</v>
      </c>
      <c r="L2277">
        <v>1416667679</v>
      </c>
      <c r="M2277" s="22">
        <f t="shared" si="142"/>
        <v>41663.292326388888</v>
      </c>
      <c r="N2277" s="22" t="s">
        <v>8434</v>
      </c>
      <c r="O2277" s="24">
        <f t="shared" si="143"/>
        <v>2014</v>
      </c>
      <c r="P2277" t="b">
        <v>0</v>
      </c>
      <c r="Q2277">
        <v>79</v>
      </c>
      <c r="R2277" t="b">
        <v>1</v>
      </c>
      <c r="S2277" t="s">
        <v>8297</v>
      </c>
      <c r="T2277" s="7">
        <f>F2277/Q2277</f>
        <v>33.550632911392405</v>
      </c>
      <c r="U2277" t="s">
        <v>8331</v>
      </c>
      <c r="V2277" t="s">
        <v>8349</v>
      </c>
    </row>
    <row r="2278" spans="1:22" ht="57.6">
      <c r="A2278" s="5">
        <f t="shared" si="140"/>
        <v>1.0581826105905425</v>
      </c>
      <c r="B2278">
        <v>2276</v>
      </c>
      <c r="C2278" s="3" t="s">
        <v>2277</v>
      </c>
      <c r="D2278" s="3" t="s">
        <v>6386</v>
      </c>
      <c r="E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 s="22">
        <f t="shared" si="141"/>
        <v>41995.408321759256</v>
      </c>
      <c r="L2278">
        <v>1386344289</v>
      </c>
      <c r="M2278" s="22">
        <f t="shared" si="142"/>
        <v>41965.408321759256</v>
      </c>
      <c r="N2278" s="22" t="s">
        <v>9687</v>
      </c>
      <c r="O2278" s="24">
        <f t="shared" si="143"/>
        <v>2014</v>
      </c>
      <c r="P2278" t="b">
        <v>0</v>
      </c>
      <c r="Q2278">
        <v>75</v>
      </c>
      <c r="R2278" t="b">
        <v>1</v>
      </c>
      <c r="S2278" t="s">
        <v>8297</v>
      </c>
      <c r="T2278" s="7">
        <f>F2278/Q2278</f>
        <v>64.74666666666667</v>
      </c>
      <c r="U2278" t="s">
        <v>8331</v>
      </c>
      <c r="V2278" t="s">
        <v>8349</v>
      </c>
    </row>
    <row r="2279" spans="1:22" ht="43.2">
      <c r="A2279" s="5">
        <f t="shared" si="140"/>
        <v>1.4108235294117648</v>
      </c>
      <c r="B2279">
        <v>2277</v>
      </c>
      <c r="C2279" s="3" t="s">
        <v>2278</v>
      </c>
      <c r="D2279" s="3" t="s">
        <v>6387</v>
      </c>
      <c r="E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 s="22">
        <f t="shared" si="141"/>
        <v>41644.443159722221</v>
      </c>
      <c r="L2279">
        <v>1327767423</v>
      </c>
      <c r="M2279" s="22">
        <f t="shared" si="142"/>
        <v>41614.443159722221</v>
      </c>
      <c r="N2279" s="22" t="s">
        <v>9379</v>
      </c>
      <c r="O2279" s="24">
        <f t="shared" si="143"/>
        <v>2013</v>
      </c>
      <c r="P2279" t="b">
        <v>0</v>
      </c>
      <c r="Q2279">
        <v>207</v>
      </c>
      <c r="R2279" t="b">
        <v>1</v>
      </c>
      <c r="S2279" t="s">
        <v>8297</v>
      </c>
      <c r="T2279" s="7">
        <f>F2279/Q2279</f>
        <v>57.932367149758456</v>
      </c>
      <c r="U2279" t="s">
        <v>8331</v>
      </c>
      <c r="V2279" t="s">
        <v>8349</v>
      </c>
    </row>
    <row r="2280" spans="1:22" ht="28.8">
      <c r="A2280" s="5">
        <f t="shared" si="140"/>
        <v>2.7069999999999999</v>
      </c>
      <c r="B2280">
        <v>2278</v>
      </c>
      <c r="C2280" s="3" t="s">
        <v>2279</v>
      </c>
      <c r="D2280" s="3" t="s">
        <v>6388</v>
      </c>
      <c r="E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 s="22">
        <f t="shared" si="141"/>
        <v>40966.470173611109</v>
      </c>
      <c r="L2280">
        <v>1448902867</v>
      </c>
      <c r="M2280" s="22">
        <f t="shared" si="142"/>
        <v>40936.470173611109</v>
      </c>
      <c r="N2280" s="22" t="s">
        <v>9688</v>
      </c>
      <c r="O2280" s="24">
        <f t="shared" si="143"/>
        <v>2012</v>
      </c>
      <c r="P2280" t="b">
        <v>0</v>
      </c>
      <c r="Q2280">
        <v>102</v>
      </c>
      <c r="R2280" t="b">
        <v>1</v>
      </c>
      <c r="S2280" t="s">
        <v>8297</v>
      </c>
      <c r="T2280" s="7">
        <f>F2280/Q2280</f>
        <v>53.078431372549019</v>
      </c>
      <c r="U2280" t="s">
        <v>8331</v>
      </c>
      <c r="V2280" t="s">
        <v>8349</v>
      </c>
    </row>
    <row r="2281" spans="1:22" ht="43.2">
      <c r="A2281" s="5">
        <f t="shared" si="140"/>
        <v>1.538</v>
      </c>
      <c r="B2281">
        <v>2279</v>
      </c>
      <c r="C2281" s="3" t="s">
        <v>2280</v>
      </c>
      <c r="D2281" s="3" t="s">
        <v>6389</v>
      </c>
      <c r="E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 s="22">
        <f t="shared" si="141"/>
        <v>42372.749305555553</v>
      </c>
      <c r="L2281">
        <v>1421436099</v>
      </c>
      <c r="M2281" s="22">
        <f t="shared" si="142"/>
        <v>42338.500775462962</v>
      </c>
      <c r="N2281" s="22" t="s">
        <v>9689</v>
      </c>
      <c r="O2281" s="24">
        <f t="shared" si="143"/>
        <v>2015</v>
      </c>
      <c r="P2281" t="b">
        <v>0</v>
      </c>
      <c r="Q2281">
        <v>32</v>
      </c>
      <c r="R2281" t="b">
        <v>1</v>
      </c>
      <c r="S2281" t="s">
        <v>8297</v>
      </c>
      <c r="T2281" s="7">
        <f>F2281/Q2281</f>
        <v>48.0625</v>
      </c>
      <c r="U2281" t="s">
        <v>8331</v>
      </c>
      <c r="V2281" t="s">
        <v>8349</v>
      </c>
    </row>
    <row r="2282" spans="1:22" ht="57.6">
      <c r="A2282" s="5">
        <f t="shared" si="140"/>
        <v>4.0357653061224488</v>
      </c>
      <c r="B2282">
        <v>2280</v>
      </c>
      <c r="C2282" s="3" t="s">
        <v>2281</v>
      </c>
      <c r="D2282" s="3" t="s">
        <v>6390</v>
      </c>
      <c r="E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 s="22">
        <f t="shared" si="141"/>
        <v>42038.958333333336</v>
      </c>
      <c r="L2282">
        <v>1439909991</v>
      </c>
      <c r="M2282" s="22">
        <f t="shared" si="142"/>
        <v>42020.598368055558</v>
      </c>
      <c r="N2282" s="22" t="s">
        <v>8870</v>
      </c>
      <c r="O2282" s="24">
        <f t="shared" si="143"/>
        <v>2015</v>
      </c>
      <c r="P2282" t="b">
        <v>0</v>
      </c>
      <c r="Q2282">
        <v>480</v>
      </c>
      <c r="R2282" t="b">
        <v>1</v>
      </c>
      <c r="S2282" t="s">
        <v>8297</v>
      </c>
      <c r="T2282" s="7">
        <f>F2282/Q2282</f>
        <v>82.396874999999994</v>
      </c>
      <c r="U2282" t="s">
        <v>8331</v>
      </c>
      <c r="V2282" t="s">
        <v>8349</v>
      </c>
    </row>
    <row r="2283" spans="1:22" ht="43.2">
      <c r="A2283" s="5">
        <f t="shared" si="140"/>
        <v>1.85</v>
      </c>
      <c r="B2283">
        <v>2281</v>
      </c>
      <c r="C2283" s="3" t="s">
        <v>2282</v>
      </c>
      <c r="D2283" s="3" t="s">
        <v>6391</v>
      </c>
      <c r="E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 s="22">
        <f t="shared" si="141"/>
        <v>42264.416562499995</v>
      </c>
      <c r="L2283">
        <v>1306219897</v>
      </c>
      <c r="M2283" s="22">
        <f t="shared" si="142"/>
        <v>42234.416562499995</v>
      </c>
      <c r="N2283" s="22" t="s">
        <v>9393</v>
      </c>
      <c r="O2283" s="24">
        <f t="shared" si="143"/>
        <v>2015</v>
      </c>
      <c r="P2283" t="b">
        <v>0</v>
      </c>
      <c r="Q2283">
        <v>11</v>
      </c>
      <c r="R2283" t="b">
        <v>1</v>
      </c>
      <c r="S2283" t="s">
        <v>8276</v>
      </c>
      <c r="T2283" s="7">
        <f>F2283/Q2283</f>
        <v>50.454545454545453</v>
      </c>
      <c r="U2283" t="s">
        <v>8323</v>
      </c>
      <c r="V2283" t="s">
        <v>8324</v>
      </c>
    </row>
    <row r="2284" spans="1:22" ht="28.8">
      <c r="A2284" s="5">
        <f t="shared" si="140"/>
        <v>1.8533333333333333</v>
      </c>
      <c r="B2284">
        <v>2282</v>
      </c>
      <c r="C2284" s="3" t="s">
        <v>2283</v>
      </c>
      <c r="D2284" s="3" t="s">
        <v>6392</v>
      </c>
      <c r="E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 s="22">
        <f t="shared" si="141"/>
        <v>40749.076388888883</v>
      </c>
      <c r="L2284">
        <v>1447560686</v>
      </c>
      <c r="M2284" s="22">
        <f t="shared" si="142"/>
        <v>40687.077511574069</v>
      </c>
      <c r="N2284" s="22" t="s">
        <v>9452</v>
      </c>
      <c r="O2284" s="24">
        <f t="shared" si="143"/>
        <v>2011</v>
      </c>
      <c r="P2284" t="b">
        <v>0</v>
      </c>
      <c r="Q2284">
        <v>12</v>
      </c>
      <c r="R2284" t="b">
        <v>1</v>
      </c>
      <c r="S2284" t="s">
        <v>8276</v>
      </c>
      <c r="T2284" s="7">
        <f>F2284/Q2284</f>
        <v>115.83333333333333</v>
      </c>
      <c r="U2284" t="s">
        <v>8323</v>
      </c>
      <c r="V2284" t="s">
        <v>8324</v>
      </c>
    </row>
    <row r="2285" spans="1:22" ht="43.2">
      <c r="A2285" s="5">
        <f t="shared" si="140"/>
        <v>1.0085533333333332</v>
      </c>
      <c r="B2285">
        <v>2283</v>
      </c>
      <c r="C2285" s="3" t="s">
        <v>2284</v>
      </c>
      <c r="D2285" s="3" t="s">
        <v>6393</v>
      </c>
      <c r="E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 s="22">
        <f t="shared" si="141"/>
        <v>42382.966273148144</v>
      </c>
      <c r="L2285">
        <v>1331348404</v>
      </c>
      <c r="M2285" s="22">
        <f t="shared" si="142"/>
        <v>42322.966273148144</v>
      </c>
      <c r="N2285" s="22" t="s">
        <v>9690</v>
      </c>
      <c r="O2285" s="24">
        <f t="shared" si="143"/>
        <v>2015</v>
      </c>
      <c r="P2285" t="b">
        <v>0</v>
      </c>
      <c r="Q2285">
        <v>48</v>
      </c>
      <c r="R2285" t="b">
        <v>1</v>
      </c>
      <c r="S2285" t="s">
        <v>8276</v>
      </c>
      <c r="T2285" s="7">
        <f>F2285/Q2285</f>
        <v>63.03458333333333</v>
      </c>
      <c r="U2285" t="s">
        <v>8323</v>
      </c>
      <c r="V2285" t="s">
        <v>8324</v>
      </c>
    </row>
    <row r="2286" spans="1:22" ht="28.8">
      <c r="A2286" s="5">
        <f t="shared" si="140"/>
        <v>1.0622116666666668</v>
      </c>
      <c r="B2286">
        <v>2284</v>
      </c>
      <c r="C2286" s="3" t="s">
        <v>2285</v>
      </c>
      <c r="D2286" s="3" t="s">
        <v>6394</v>
      </c>
      <c r="E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 s="22">
        <f t="shared" si="141"/>
        <v>41037.875046296293</v>
      </c>
      <c r="L2286">
        <v>1297451245</v>
      </c>
      <c r="M2286" s="22">
        <f t="shared" si="142"/>
        <v>40977.916712962957</v>
      </c>
      <c r="N2286" s="22" t="s">
        <v>8956</v>
      </c>
      <c r="O2286" s="24">
        <f t="shared" si="143"/>
        <v>2012</v>
      </c>
      <c r="P2286" t="b">
        <v>0</v>
      </c>
      <c r="Q2286">
        <v>59</v>
      </c>
      <c r="R2286" t="b">
        <v>1</v>
      </c>
      <c r="S2286" t="s">
        <v>8276</v>
      </c>
      <c r="T2286" s="7">
        <f>F2286/Q2286</f>
        <v>108.02152542372882</v>
      </c>
      <c r="U2286" t="s">
        <v>8323</v>
      </c>
      <c r="V2286" t="s">
        <v>8324</v>
      </c>
    </row>
    <row r="2287" spans="1:22" ht="43.2">
      <c r="A2287" s="5">
        <f t="shared" si="140"/>
        <v>1.2136666666666667</v>
      </c>
      <c r="B2287">
        <v>2285</v>
      </c>
      <c r="C2287" s="3" t="s">
        <v>2286</v>
      </c>
      <c r="D2287" s="3" t="s">
        <v>6395</v>
      </c>
      <c r="E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 s="22">
        <f t="shared" si="141"/>
        <v>40613.958333333328</v>
      </c>
      <c r="L2287">
        <v>1338352043</v>
      </c>
      <c r="M2287" s="22">
        <f t="shared" si="142"/>
        <v>40585.588483796295</v>
      </c>
      <c r="N2287" s="22" t="s">
        <v>9691</v>
      </c>
      <c r="O2287" s="24">
        <f t="shared" si="143"/>
        <v>2011</v>
      </c>
      <c r="P2287" t="b">
        <v>0</v>
      </c>
      <c r="Q2287">
        <v>79</v>
      </c>
      <c r="R2287" t="b">
        <v>1</v>
      </c>
      <c r="S2287" t="s">
        <v>8276</v>
      </c>
      <c r="T2287" s="7">
        <f>F2287/Q2287</f>
        <v>46.088607594936711</v>
      </c>
      <c r="U2287" t="s">
        <v>8323</v>
      </c>
      <c r="V2287" t="s">
        <v>8324</v>
      </c>
    </row>
    <row r="2288" spans="1:22" ht="43.2">
      <c r="A2288" s="5">
        <f t="shared" si="140"/>
        <v>1.0006666666666666</v>
      </c>
      <c r="B2288">
        <v>2286</v>
      </c>
      <c r="C2288" s="3" t="s">
        <v>2287</v>
      </c>
      <c r="D2288" s="3" t="s">
        <v>6396</v>
      </c>
      <c r="E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 s="22">
        <f t="shared" si="141"/>
        <v>41088.977349537039</v>
      </c>
      <c r="L2288">
        <v>1376003254</v>
      </c>
      <c r="M2288" s="22">
        <f t="shared" si="142"/>
        <v>41058.977349537039</v>
      </c>
      <c r="N2288" s="22" t="s">
        <v>9002</v>
      </c>
      <c r="O2288" s="24">
        <f t="shared" si="143"/>
        <v>2012</v>
      </c>
      <c r="P2288" t="b">
        <v>0</v>
      </c>
      <c r="Q2288">
        <v>14</v>
      </c>
      <c r="R2288" t="b">
        <v>1</v>
      </c>
      <c r="S2288" t="s">
        <v>8276</v>
      </c>
      <c r="T2288" s="7">
        <f>F2288/Q2288</f>
        <v>107.21428571428571</v>
      </c>
      <c r="U2288" t="s">
        <v>8323</v>
      </c>
      <c r="V2288" t="s">
        <v>8324</v>
      </c>
    </row>
    <row r="2289" spans="1:22" ht="43.2">
      <c r="A2289" s="5">
        <f t="shared" si="140"/>
        <v>1.1997755555555556</v>
      </c>
      <c r="B2289">
        <v>2287</v>
      </c>
      <c r="C2289" s="3" t="s">
        <v>2288</v>
      </c>
      <c r="D2289" s="3" t="s">
        <v>6397</v>
      </c>
      <c r="E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 s="22">
        <f t="shared" si="141"/>
        <v>41522.957638888889</v>
      </c>
      <c r="L2289">
        <v>1401724860</v>
      </c>
      <c r="M2289" s="22">
        <f t="shared" si="142"/>
        <v>41494.755254629628</v>
      </c>
      <c r="N2289" s="22" t="s">
        <v>9692</v>
      </c>
      <c r="O2289" s="24">
        <f t="shared" si="143"/>
        <v>2013</v>
      </c>
      <c r="P2289" t="b">
        <v>0</v>
      </c>
      <c r="Q2289">
        <v>106</v>
      </c>
      <c r="R2289" t="b">
        <v>1</v>
      </c>
      <c r="S2289" t="s">
        <v>8276</v>
      </c>
      <c r="T2289" s="7">
        <f>F2289/Q2289</f>
        <v>50.9338679245283</v>
      </c>
      <c r="U2289" t="s">
        <v>8323</v>
      </c>
      <c r="V2289" t="s">
        <v>8324</v>
      </c>
    </row>
    <row r="2290" spans="1:22" ht="43.2">
      <c r="A2290" s="5">
        <f t="shared" si="140"/>
        <v>1.0009999999999999</v>
      </c>
      <c r="B2290">
        <v>2288</v>
      </c>
      <c r="C2290" s="3" t="s">
        <v>2289</v>
      </c>
      <c r="D2290" s="3" t="s">
        <v>6398</v>
      </c>
      <c r="E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 s="22">
        <f t="shared" si="141"/>
        <v>41813.459027777775</v>
      </c>
      <c r="L2290">
        <v>1339098689</v>
      </c>
      <c r="M2290" s="22">
        <f t="shared" si="142"/>
        <v>41792.459027777775</v>
      </c>
      <c r="N2290" s="22" t="s">
        <v>8523</v>
      </c>
      <c r="O2290" s="24">
        <f t="shared" si="143"/>
        <v>2014</v>
      </c>
      <c r="P2290" t="b">
        <v>0</v>
      </c>
      <c r="Q2290">
        <v>25</v>
      </c>
      <c r="R2290" t="b">
        <v>1</v>
      </c>
      <c r="S2290" t="s">
        <v>8276</v>
      </c>
      <c r="T2290" s="7">
        <f>F2290/Q2290</f>
        <v>40.04</v>
      </c>
      <c r="U2290" t="s">
        <v>8323</v>
      </c>
      <c r="V2290" t="s">
        <v>8324</v>
      </c>
    </row>
    <row r="2291" spans="1:22" ht="43.2">
      <c r="A2291" s="5">
        <f t="shared" si="140"/>
        <v>1.0740000000000001</v>
      </c>
      <c r="B2291">
        <v>2289</v>
      </c>
      <c r="C2291" s="3" t="s">
        <v>2290</v>
      </c>
      <c r="D2291" s="3" t="s">
        <v>6399</v>
      </c>
      <c r="E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 s="22">
        <f t="shared" si="141"/>
        <v>41086.541666666664</v>
      </c>
      <c r="L2291">
        <v>1382659060</v>
      </c>
      <c r="M2291" s="22">
        <f t="shared" si="142"/>
        <v>41067.619085648148</v>
      </c>
      <c r="N2291" s="22" t="s">
        <v>9275</v>
      </c>
      <c r="O2291" s="24">
        <f t="shared" si="143"/>
        <v>2012</v>
      </c>
      <c r="P2291" t="b">
        <v>0</v>
      </c>
      <c r="Q2291">
        <v>25</v>
      </c>
      <c r="R2291" t="b">
        <v>1</v>
      </c>
      <c r="S2291" t="s">
        <v>8276</v>
      </c>
      <c r="T2291" s="7">
        <f>F2291/Q2291</f>
        <v>64.44</v>
      </c>
      <c r="U2291" t="s">
        <v>8323</v>
      </c>
      <c r="V2291" t="s">
        <v>8324</v>
      </c>
    </row>
    <row r="2292" spans="1:22" ht="43.2">
      <c r="A2292" s="5">
        <f t="shared" si="140"/>
        <v>1.0406666666666666</v>
      </c>
      <c r="B2292">
        <v>2290</v>
      </c>
      <c r="C2292" s="3" t="s">
        <v>2291</v>
      </c>
      <c r="D2292" s="3" t="s">
        <v>6400</v>
      </c>
      <c r="E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 s="22">
        <f t="shared" si="141"/>
        <v>41614.765277777777</v>
      </c>
      <c r="L2292">
        <v>1252908330</v>
      </c>
      <c r="M2292" s="22">
        <f t="shared" si="142"/>
        <v>41571.790046296293</v>
      </c>
      <c r="N2292" s="22" t="s">
        <v>9693</v>
      </c>
      <c r="O2292" s="24">
        <f t="shared" si="143"/>
        <v>2013</v>
      </c>
      <c r="P2292" t="b">
        <v>0</v>
      </c>
      <c r="Q2292">
        <v>29</v>
      </c>
      <c r="R2292" t="b">
        <v>1</v>
      </c>
      <c r="S2292" t="s">
        <v>8276</v>
      </c>
      <c r="T2292" s="7">
        <f>F2292/Q2292</f>
        <v>53.827586206896555</v>
      </c>
      <c r="U2292" t="s">
        <v>8323</v>
      </c>
      <c r="V2292" t="s">
        <v>8324</v>
      </c>
    </row>
    <row r="2293" spans="1:22" ht="43.2">
      <c r="A2293" s="5">
        <f t="shared" si="140"/>
        <v>1.728</v>
      </c>
      <c r="B2293">
        <v>2291</v>
      </c>
      <c r="C2293" s="3" t="s">
        <v>2292</v>
      </c>
      <c r="D2293" s="3" t="s">
        <v>6401</v>
      </c>
      <c r="E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 s="22">
        <f t="shared" si="141"/>
        <v>40148.5</v>
      </c>
      <c r="L2293">
        <v>1332199618</v>
      </c>
      <c r="M2293" s="22">
        <f t="shared" si="142"/>
        <v>40070.045486111107</v>
      </c>
      <c r="N2293" s="22" t="s">
        <v>8745</v>
      </c>
      <c r="O2293" s="24">
        <f t="shared" si="143"/>
        <v>2009</v>
      </c>
      <c r="P2293" t="b">
        <v>0</v>
      </c>
      <c r="Q2293">
        <v>43</v>
      </c>
      <c r="R2293" t="b">
        <v>1</v>
      </c>
      <c r="S2293" t="s">
        <v>8276</v>
      </c>
      <c r="T2293" s="7">
        <f>F2293/Q2293</f>
        <v>100.46511627906976</v>
      </c>
      <c r="U2293" t="s">
        <v>8323</v>
      </c>
      <c r="V2293" t="s">
        <v>8324</v>
      </c>
    </row>
    <row r="2294" spans="1:22" ht="43.2">
      <c r="A2294" s="5">
        <f t="shared" si="140"/>
        <v>1.072505</v>
      </c>
      <c r="B2294">
        <v>2292</v>
      </c>
      <c r="C2294" s="3" t="s">
        <v>2293</v>
      </c>
      <c r="D2294" s="3" t="s">
        <v>6402</v>
      </c>
      <c r="E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 s="22">
        <f t="shared" si="141"/>
        <v>41021.958333333328</v>
      </c>
      <c r="L2294">
        <v>1332175476</v>
      </c>
      <c r="M2294" s="22">
        <f t="shared" si="142"/>
        <v>40987.768726851849</v>
      </c>
      <c r="N2294" s="22" t="s">
        <v>8472</v>
      </c>
      <c r="O2294" s="24">
        <f t="shared" si="143"/>
        <v>2012</v>
      </c>
      <c r="P2294" t="b">
        <v>0</v>
      </c>
      <c r="Q2294">
        <v>46</v>
      </c>
      <c r="R2294" t="b">
        <v>1</v>
      </c>
      <c r="S2294" t="s">
        <v>8276</v>
      </c>
      <c r="T2294" s="7">
        <f>F2294/Q2294</f>
        <v>46.630652173913049</v>
      </c>
      <c r="U2294" t="s">
        <v>8323</v>
      </c>
      <c r="V2294" t="s">
        <v>8324</v>
      </c>
    </row>
    <row r="2295" spans="1:22" ht="28.8">
      <c r="A2295" s="5">
        <f t="shared" si="140"/>
        <v>1.0823529411764705</v>
      </c>
      <c r="B2295">
        <v>2293</v>
      </c>
      <c r="C2295" s="3" t="s">
        <v>2294</v>
      </c>
      <c r="D2295" s="3" t="s">
        <v>6403</v>
      </c>
      <c r="E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 s="22">
        <f t="shared" si="141"/>
        <v>41017.489305555551</v>
      </c>
      <c r="L2295">
        <v>1346345999</v>
      </c>
      <c r="M2295" s="22">
        <f t="shared" si="142"/>
        <v>40987.489305555551</v>
      </c>
      <c r="N2295" s="22" t="s">
        <v>8472</v>
      </c>
      <c r="O2295" s="24">
        <f t="shared" si="143"/>
        <v>2012</v>
      </c>
      <c r="P2295" t="b">
        <v>0</v>
      </c>
      <c r="Q2295">
        <v>27</v>
      </c>
      <c r="R2295" t="b">
        <v>1</v>
      </c>
      <c r="S2295" t="s">
        <v>8276</v>
      </c>
      <c r="T2295" s="7">
        <f>F2295/Q2295</f>
        <v>34.074074074074076</v>
      </c>
      <c r="U2295" t="s">
        <v>8323</v>
      </c>
      <c r="V2295" t="s">
        <v>8324</v>
      </c>
    </row>
    <row r="2296" spans="1:22" ht="43.2">
      <c r="A2296" s="5">
        <f t="shared" si="140"/>
        <v>1.4608079999999999</v>
      </c>
      <c r="B2296">
        <v>2294</v>
      </c>
      <c r="C2296" s="3" t="s">
        <v>2295</v>
      </c>
      <c r="D2296" s="3" t="s">
        <v>6404</v>
      </c>
      <c r="E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 s="22">
        <f t="shared" si="141"/>
        <v>41176.957638888889</v>
      </c>
      <c r="L2296">
        <v>1356110480</v>
      </c>
      <c r="M2296" s="22">
        <f t="shared" si="142"/>
        <v>41151.499988425923</v>
      </c>
      <c r="N2296" s="22" t="s">
        <v>9694</v>
      </c>
      <c r="O2296" s="24">
        <f t="shared" si="143"/>
        <v>2012</v>
      </c>
      <c r="P2296" t="b">
        <v>0</v>
      </c>
      <c r="Q2296">
        <v>112</v>
      </c>
      <c r="R2296" t="b">
        <v>1</v>
      </c>
      <c r="S2296" t="s">
        <v>8276</v>
      </c>
      <c r="T2296" s="7">
        <f>F2296/Q2296</f>
        <v>65.214642857142863</v>
      </c>
      <c r="U2296" t="s">
        <v>8323</v>
      </c>
      <c r="V2296" t="s">
        <v>8324</v>
      </c>
    </row>
    <row r="2297" spans="1:22" ht="57.6">
      <c r="A2297" s="5">
        <f t="shared" si="140"/>
        <v>1.2524999999999999</v>
      </c>
      <c r="B2297">
        <v>2295</v>
      </c>
      <c r="C2297" s="3" t="s">
        <v>2296</v>
      </c>
      <c r="D2297" s="3" t="s">
        <v>6405</v>
      </c>
      <c r="E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 s="22">
        <f t="shared" si="141"/>
        <v>41294.514814814815</v>
      </c>
      <c r="L2297">
        <v>1356648856</v>
      </c>
      <c r="M2297" s="22">
        <f t="shared" si="142"/>
        <v>41264.514814814815</v>
      </c>
      <c r="N2297" s="22" t="s">
        <v>9649</v>
      </c>
      <c r="O2297" s="24">
        <f t="shared" si="143"/>
        <v>2012</v>
      </c>
      <c r="P2297" t="b">
        <v>0</v>
      </c>
      <c r="Q2297">
        <v>34</v>
      </c>
      <c r="R2297" t="b">
        <v>1</v>
      </c>
      <c r="S2297" t="s">
        <v>8276</v>
      </c>
      <c r="T2297" s="7">
        <f>F2297/Q2297</f>
        <v>44.205882352941174</v>
      </c>
      <c r="U2297" t="s">
        <v>8323</v>
      </c>
      <c r="V2297" t="s">
        <v>8324</v>
      </c>
    </row>
    <row r="2298" spans="1:22" ht="43.2">
      <c r="A2298" s="5">
        <f t="shared" si="140"/>
        <v>1.4907142857142857</v>
      </c>
      <c r="B2298">
        <v>2296</v>
      </c>
      <c r="C2298" s="3" t="s">
        <v>2297</v>
      </c>
      <c r="D2298" s="3" t="s">
        <v>6406</v>
      </c>
      <c r="E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 s="22">
        <f t="shared" si="141"/>
        <v>41300.746018518512</v>
      </c>
      <c r="L2298">
        <v>1326994426</v>
      </c>
      <c r="M2298" s="22">
        <f t="shared" si="142"/>
        <v>41270.746018518512</v>
      </c>
      <c r="N2298" s="22" t="s">
        <v>9626</v>
      </c>
      <c r="O2298" s="24">
        <f t="shared" si="143"/>
        <v>2012</v>
      </c>
      <c r="P2298" t="b">
        <v>0</v>
      </c>
      <c r="Q2298">
        <v>145</v>
      </c>
      <c r="R2298" t="b">
        <v>1</v>
      </c>
      <c r="S2298" t="s">
        <v>8276</v>
      </c>
      <c r="T2298" s="7">
        <f>F2298/Q2298</f>
        <v>71.965517241379317</v>
      </c>
      <c r="U2298" t="s">
        <v>8323</v>
      </c>
      <c r="V2298" t="s">
        <v>8324</v>
      </c>
    </row>
    <row r="2299" spans="1:22" ht="28.8">
      <c r="A2299" s="5">
        <f t="shared" si="140"/>
        <v>1.006</v>
      </c>
      <c r="B2299">
        <v>2297</v>
      </c>
      <c r="C2299" s="3" t="s">
        <v>2298</v>
      </c>
      <c r="D2299" s="3" t="s">
        <v>6407</v>
      </c>
      <c r="E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 s="22">
        <f t="shared" si="141"/>
        <v>40962.52344907407</v>
      </c>
      <c r="L2299">
        <v>1328749249</v>
      </c>
      <c r="M2299" s="22">
        <f t="shared" si="142"/>
        <v>40927.52344907407</v>
      </c>
      <c r="N2299" s="22" t="s">
        <v>9031</v>
      </c>
      <c r="O2299" s="24">
        <f t="shared" si="143"/>
        <v>2012</v>
      </c>
      <c r="P2299" t="b">
        <v>0</v>
      </c>
      <c r="Q2299">
        <v>19</v>
      </c>
      <c r="R2299" t="b">
        <v>1</v>
      </c>
      <c r="S2299" t="s">
        <v>8276</v>
      </c>
      <c r="T2299" s="7">
        <f>F2299/Q2299</f>
        <v>52.94736842105263</v>
      </c>
      <c r="U2299" t="s">
        <v>8323</v>
      </c>
      <c r="V2299" t="s">
        <v>8324</v>
      </c>
    </row>
    <row r="2300" spans="1:22" ht="43.2">
      <c r="A2300" s="5">
        <f t="shared" si="140"/>
        <v>1.0507333333333333</v>
      </c>
      <c r="B2300">
        <v>2298</v>
      </c>
      <c r="C2300" s="3" t="s">
        <v>2299</v>
      </c>
      <c r="D2300" s="3" t="s">
        <v>6408</v>
      </c>
      <c r="E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 s="22">
        <f t="shared" si="141"/>
        <v>40981.957638888889</v>
      </c>
      <c r="L2300">
        <v>1393272633</v>
      </c>
      <c r="M2300" s="22">
        <f t="shared" si="142"/>
        <v>40947.83390046296</v>
      </c>
      <c r="N2300" s="22" t="s">
        <v>9695</v>
      </c>
      <c r="O2300" s="24">
        <f t="shared" si="143"/>
        <v>2012</v>
      </c>
      <c r="P2300" t="b">
        <v>0</v>
      </c>
      <c r="Q2300">
        <v>288</v>
      </c>
      <c r="R2300" t="b">
        <v>1</v>
      </c>
      <c r="S2300" t="s">
        <v>8276</v>
      </c>
      <c r="T2300" s="7">
        <f>F2300/Q2300</f>
        <v>109.45138888888889</v>
      </c>
      <c r="U2300" t="s">
        <v>8323</v>
      </c>
      <c r="V2300" t="s">
        <v>8324</v>
      </c>
    </row>
    <row r="2301" spans="1:22" ht="43.2">
      <c r="A2301" s="5">
        <f t="shared" si="140"/>
        <v>3.5016666666666665</v>
      </c>
      <c r="B2301">
        <v>2299</v>
      </c>
      <c r="C2301" s="3" t="s">
        <v>2300</v>
      </c>
      <c r="D2301" s="3" t="s">
        <v>6409</v>
      </c>
      <c r="E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 s="22">
        <f t="shared" si="141"/>
        <v>41724.59065972222</v>
      </c>
      <c r="L2301">
        <v>1295657209</v>
      </c>
      <c r="M2301" s="22">
        <f t="shared" si="142"/>
        <v>41694.632326388884</v>
      </c>
      <c r="N2301" s="22" t="s">
        <v>9045</v>
      </c>
      <c r="O2301" s="24">
        <f t="shared" si="143"/>
        <v>2014</v>
      </c>
      <c r="P2301" t="b">
        <v>0</v>
      </c>
      <c r="Q2301">
        <v>14</v>
      </c>
      <c r="R2301" t="b">
        <v>1</v>
      </c>
      <c r="S2301" t="s">
        <v>8276</v>
      </c>
      <c r="T2301" s="7">
        <f>F2301/Q2301</f>
        <v>75.035714285714292</v>
      </c>
      <c r="U2301" t="s">
        <v>8323</v>
      </c>
      <c r="V2301" t="s">
        <v>8324</v>
      </c>
    </row>
    <row r="2302" spans="1:22" ht="43.2">
      <c r="A2302" s="5">
        <f t="shared" si="140"/>
        <v>1.0125</v>
      </c>
      <c r="B2302">
        <v>2300</v>
      </c>
      <c r="C2302" s="3" t="s">
        <v>2301</v>
      </c>
      <c r="D2302" s="3" t="s">
        <v>6410</v>
      </c>
      <c r="E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 s="22">
        <f t="shared" si="141"/>
        <v>40579.824178240735</v>
      </c>
      <c r="L2302">
        <v>1339694816</v>
      </c>
      <c r="M2302" s="22">
        <f t="shared" si="142"/>
        <v>40564.824178240735</v>
      </c>
      <c r="N2302" s="22" t="s">
        <v>9467</v>
      </c>
      <c r="O2302" s="24">
        <f t="shared" si="143"/>
        <v>2011</v>
      </c>
      <c r="P2302" t="b">
        <v>0</v>
      </c>
      <c r="Q2302">
        <v>7</v>
      </c>
      <c r="R2302" t="b">
        <v>1</v>
      </c>
      <c r="S2302" t="s">
        <v>8276</v>
      </c>
      <c r="T2302" s="7">
        <f>F2302/Q2302</f>
        <v>115.71428571428571</v>
      </c>
      <c r="U2302" t="s">
        <v>8323</v>
      </c>
      <c r="V2302" t="s">
        <v>8324</v>
      </c>
    </row>
    <row r="2303" spans="1:22" ht="28.8">
      <c r="A2303" s="5">
        <f t="shared" si="140"/>
        <v>1.336044</v>
      </c>
      <c r="B2303">
        <v>2301</v>
      </c>
      <c r="C2303" s="3" t="s">
        <v>2302</v>
      </c>
      <c r="D2303" s="3" t="s">
        <v>6411</v>
      </c>
      <c r="E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 s="22">
        <f t="shared" si="141"/>
        <v>41088.518703703703</v>
      </c>
      <c r="L2303">
        <v>1369193496</v>
      </c>
      <c r="M2303" s="22">
        <f t="shared" si="142"/>
        <v>41074.518703703703</v>
      </c>
      <c r="N2303" s="22" t="s">
        <v>9551</v>
      </c>
      <c r="O2303" s="24">
        <f t="shared" si="143"/>
        <v>2012</v>
      </c>
      <c r="P2303" t="b">
        <v>1</v>
      </c>
      <c r="Q2303">
        <v>211</v>
      </c>
      <c r="R2303" t="b">
        <v>1</v>
      </c>
      <c r="S2303" t="s">
        <v>8279</v>
      </c>
      <c r="T2303" s="7">
        <f>F2303/Q2303</f>
        <v>31.659810426540286</v>
      </c>
      <c r="U2303" t="s">
        <v>8323</v>
      </c>
      <c r="V2303" t="s">
        <v>8327</v>
      </c>
    </row>
    <row r="2304" spans="1:22" ht="43.2">
      <c r="A2304" s="5">
        <f t="shared" si="140"/>
        <v>1.7065217391304348</v>
      </c>
      <c r="B2304">
        <v>2302</v>
      </c>
      <c r="C2304" s="3" t="s">
        <v>2303</v>
      </c>
      <c r="D2304" s="3" t="s">
        <v>6412</v>
      </c>
      <c r="E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 s="22">
        <f t="shared" si="141"/>
        <v>41445.938611111109</v>
      </c>
      <c r="L2304">
        <v>1385585434</v>
      </c>
      <c r="M2304" s="22">
        <f t="shared" si="142"/>
        <v>41415.938611111109</v>
      </c>
      <c r="N2304" s="22" t="s">
        <v>9696</v>
      </c>
      <c r="O2304" s="24">
        <f t="shared" si="143"/>
        <v>2013</v>
      </c>
      <c r="P2304" t="b">
        <v>1</v>
      </c>
      <c r="Q2304">
        <v>85</v>
      </c>
      <c r="R2304" t="b">
        <v>1</v>
      </c>
      <c r="S2304" t="s">
        <v>8279</v>
      </c>
      <c r="T2304" s="7">
        <f>F2304/Q2304</f>
        <v>46.176470588235297</v>
      </c>
      <c r="U2304" t="s">
        <v>8323</v>
      </c>
      <c r="V2304" t="s">
        <v>8327</v>
      </c>
    </row>
    <row r="2305" spans="1:22" ht="57.6">
      <c r="A2305" s="5">
        <f t="shared" si="140"/>
        <v>1.0935829457364341</v>
      </c>
      <c r="B2305">
        <v>2303</v>
      </c>
      <c r="C2305" s="3" t="s">
        <v>2304</v>
      </c>
      <c r="D2305" s="3" t="s">
        <v>6413</v>
      </c>
      <c r="E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 s="22">
        <f t="shared" si="141"/>
        <v>41639.083333333328</v>
      </c>
      <c r="L2305">
        <v>1320287996</v>
      </c>
      <c r="M2305" s="22">
        <f t="shared" si="142"/>
        <v>41605.660115740735</v>
      </c>
      <c r="N2305" s="22" t="s">
        <v>9697</v>
      </c>
      <c r="O2305" s="24">
        <f t="shared" si="143"/>
        <v>2013</v>
      </c>
      <c r="P2305" t="b">
        <v>1</v>
      </c>
      <c r="Q2305">
        <v>103</v>
      </c>
      <c r="R2305" t="b">
        <v>1</v>
      </c>
      <c r="S2305" t="s">
        <v>8279</v>
      </c>
      <c r="T2305" s="7">
        <f>F2305/Q2305</f>
        <v>68.481650485436887</v>
      </c>
      <c r="U2305" t="s">
        <v>8323</v>
      </c>
      <c r="V2305" t="s">
        <v>8327</v>
      </c>
    </row>
    <row r="2306" spans="1:22" ht="43.2">
      <c r="A2306" s="5">
        <f t="shared" si="140"/>
        <v>1.0070033333333335</v>
      </c>
      <c r="B2306">
        <v>2304</v>
      </c>
      <c r="C2306" s="3" t="s">
        <v>2305</v>
      </c>
      <c r="D2306" s="3" t="s">
        <v>6414</v>
      </c>
      <c r="E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 s="22">
        <f t="shared" si="141"/>
        <v>40889.944398148145</v>
      </c>
      <c r="L2306">
        <v>1290281691</v>
      </c>
      <c r="M2306" s="22">
        <f t="shared" si="142"/>
        <v>40849.902731481481</v>
      </c>
      <c r="N2306" s="22" t="s">
        <v>9698</v>
      </c>
      <c r="O2306" s="24">
        <f t="shared" si="143"/>
        <v>2011</v>
      </c>
      <c r="P2306" t="b">
        <v>1</v>
      </c>
      <c r="Q2306">
        <v>113</v>
      </c>
      <c r="R2306" t="b">
        <v>1</v>
      </c>
      <c r="S2306" t="s">
        <v>8279</v>
      </c>
      <c r="T2306" s="7">
        <f>F2306/Q2306</f>
        <v>53.469203539823013</v>
      </c>
      <c r="U2306" t="s">
        <v>8323</v>
      </c>
      <c r="V2306" t="s">
        <v>8327</v>
      </c>
    </row>
    <row r="2307" spans="1:22" ht="43.2">
      <c r="A2307" s="5">
        <f t="shared" ref="A2307:A2370" si="144">F2307/E2307</f>
        <v>1.0122777777777778</v>
      </c>
      <c r="B2307">
        <v>2305</v>
      </c>
      <c r="C2307" s="3" t="s">
        <v>2306</v>
      </c>
      <c r="D2307" s="3" t="s">
        <v>6415</v>
      </c>
      <c r="E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 s="22">
        <f t="shared" ref="K2307:K2370" si="145">(J2306/86400)+25569+(-5/24)</f>
        <v>40543.999305555553</v>
      </c>
      <c r="L2307">
        <v>1405356072</v>
      </c>
      <c r="M2307" s="22">
        <f t="shared" ref="M2307:M2370" si="146">(L2306/86400)+25569+(-5/24)</f>
        <v>40502.607534722221</v>
      </c>
      <c r="N2307" s="22" t="s">
        <v>9699</v>
      </c>
      <c r="O2307" s="24">
        <f t="shared" si="143"/>
        <v>2010</v>
      </c>
      <c r="P2307" t="b">
        <v>1</v>
      </c>
      <c r="Q2307">
        <v>167</v>
      </c>
      <c r="R2307" t="b">
        <v>1</v>
      </c>
      <c r="S2307" t="s">
        <v>8279</v>
      </c>
      <c r="T2307" s="7">
        <f>F2307/Q2307</f>
        <v>109.10778443113773</v>
      </c>
      <c r="U2307" t="s">
        <v>8323</v>
      </c>
      <c r="V2307" t="s">
        <v>8327</v>
      </c>
    </row>
    <row r="2308" spans="1:22" ht="43.2">
      <c r="A2308" s="5">
        <f t="shared" si="144"/>
        <v>1.0675857142857144</v>
      </c>
      <c r="B2308">
        <v>2306</v>
      </c>
      <c r="C2308" s="3" t="s">
        <v>2307</v>
      </c>
      <c r="D2308" s="3" t="s">
        <v>6416</v>
      </c>
      <c r="E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 s="22">
        <f t="shared" si="145"/>
        <v>41859.541666666664</v>
      </c>
      <c r="L2308">
        <v>1328760129</v>
      </c>
      <c r="M2308" s="22">
        <f t="shared" si="146"/>
        <v>41834.486944444441</v>
      </c>
      <c r="N2308" s="22" t="s">
        <v>8524</v>
      </c>
      <c r="O2308" s="24">
        <f t="shared" ref="O2308:O2371" si="147">YEAR(N2308)</f>
        <v>2014</v>
      </c>
      <c r="P2308" t="b">
        <v>1</v>
      </c>
      <c r="Q2308">
        <v>73</v>
      </c>
      <c r="R2308" t="b">
        <v>1</v>
      </c>
      <c r="S2308" t="s">
        <v>8279</v>
      </c>
      <c r="T2308" s="7">
        <f>F2308/Q2308</f>
        <v>51.185616438356163</v>
      </c>
      <c r="U2308" t="s">
        <v>8323</v>
      </c>
      <c r="V2308" t="s">
        <v>8327</v>
      </c>
    </row>
    <row r="2309" spans="1:22" ht="43.2">
      <c r="A2309" s="5">
        <f t="shared" si="144"/>
        <v>1.0665777537961894</v>
      </c>
      <c r="B2309">
        <v>2307</v>
      </c>
      <c r="C2309" s="3" t="s">
        <v>2308</v>
      </c>
      <c r="D2309" s="3" t="s">
        <v>6417</v>
      </c>
      <c r="E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 s="22">
        <f t="shared" si="145"/>
        <v>40977.959826388884</v>
      </c>
      <c r="L2309">
        <v>1333653333</v>
      </c>
      <c r="M2309" s="22">
        <f t="shared" si="146"/>
        <v>40947.959826388884</v>
      </c>
      <c r="N2309" s="22" t="s">
        <v>9695</v>
      </c>
      <c r="O2309" s="24">
        <f t="shared" si="147"/>
        <v>2012</v>
      </c>
      <c r="P2309" t="b">
        <v>1</v>
      </c>
      <c r="Q2309">
        <v>75</v>
      </c>
      <c r="R2309" t="b">
        <v>1</v>
      </c>
      <c r="S2309" t="s">
        <v>8279</v>
      </c>
      <c r="T2309" s="7">
        <f>F2309/Q2309</f>
        <v>27.936800000000002</v>
      </c>
      <c r="U2309" t="s">
        <v>8323</v>
      </c>
      <c r="V2309" t="s">
        <v>8327</v>
      </c>
    </row>
    <row r="2310" spans="1:22" ht="43.2">
      <c r="A2310" s="5">
        <f t="shared" si="144"/>
        <v>1.0130622</v>
      </c>
      <c r="B2310">
        <v>2308</v>
      </c>
      <c r="C2310" s="3" t="s">
        <v>2309</v>
      </c>
      <c r="D2310" s="3" t="s">
        <v>6418</v>
      </c>
      <c r="E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 s="22">
        <f t="shared" si="145"/>
        <v>41034.59407407407</v>
      </c>
      <c r="L2310">
        <v>1406847996</v>
      </c>
      <c r="M2310" s="22">
        <f t="shared" si="146"/>
        <v>41004.594131944446</v>
      </c>
      <c r="N2310" s="22" t="s">
        <v>9700</v>
      </c>
      <c r="O2310" s="24">
        <f t="shared" si="147"/>
        <v>2012</v>
      </c>
      <c r="P2310" t="b">
        <v>1</v>
      </c>
      <c r="Q2310">
        <v>614</v>
      </c>
      <c r="R2310" t="b">
        <v>1</v>
      </c>
      <c r="S2310" t="s">
        <v>8279</v>
      </c>
      <c r="T2310" s="7">
        <f>F2310/Q2310</f>
        <v>82.496921824104234</v>
      </c>
      <c r="U2310" t="s">
        <v>8323</v>
      </c>
      <c r="V2310" t="s">
        <v>8327</v>
      </c>
    </row>
    <row r="2311" spans="1:22" ht="43.2">
      <c r="A2311" s="5">
        <f t="shared" si="144"/>
        <v>1.0667450000000001</v>
      </c>
      <c r="B2311">
        <v>2309</v>
      </c>
      <c r="C2311" s="3" t="s">
        <v>2310</v>
      </c>
      <c r="D2311" s="3" t="s">
        <v>6419</v>
      </c>
      <c r="E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 s="22">
        <f t="shared" si="145"/>
        <v>41879.833333333328</v>
      </c>
      <c r="L2311">
        <v>1359848537</v>
      </c>
      <c r="M2311" s="22">
        <f t="shared" si="146"/>
        <v>41851.754583333335</v>
      </c>
      <c r="N2311" s="22" t="s">
        <v>9169</v>
      </c>
      <c r="O2311" s="24">
        <f t="shared" si="147"/>
        <v>2014</v>
      </c>
      <c r="P2311" t="b">
        <v>1</v>
      </c>
      <c r="Q2311">
        <v>107</v>
      </c>
      <c r="R2311" t="b">
        <v>1</v>
      </c>
      <c r="S2311" t="s">
        <v>8279</v>
      </c>
      <c r="T2311" s="7">
        <f>F2311/Q2311</f>
        <v>59.817476635514019</v>
      </c>
      <c r="U2311" t="s">
        <v>8323</v>
      </c>
      <c r="V2311" t="s">
        <v>8327</v>
      </c>
    </row>
    <row r="2312" spans="1:22" ht="57.6">
      <c r="A2312" s="5">
        <f t="shared" si="144"/>
        <v>4.288397837837838</v>
      </c>
      <c r="B2312">
        <v>2310</v>
      </c>
      <c r="C2312" s="3" t="s">
        <v>2311</v>
      </c>
      <c r="D2312" s="3" t="s">
        <v>6420</v>
      </c>
      <c r="E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 s="22">
        <f t="shared" si="145"/>
        <v>41342.779363425921</v>
      </c>
      <c r="L2312">
        <v>1361300615</v>
      </c>
      <c r="M2312" s="22">
        <f t="shared" si="146"/>
        <v>41307.779363425921</v>
      </c>
      <c r="N2312" s="22" t="s">
        <v>9701</v>
      </c>
      <c r="O2312" s="24">
        <f t="shared" si="147"/>
        <v>2013</v>
      </c>
      <c r="P2312" t="b">
        <v>1</v>
      </c>
      <c r="Q2312">
        <v>1224</v>
      </c>
      <c r="R2312" t="b">
        <v>1</v>
      </c>
      <c r="S2312" t="s">
        <v>8279</v>
      </c>
      <c r="T2312" s="7">
        <f>F2312/Q2312</f>
        <v>64.816470588235291</v>
      </c>
      <c r="U2312" t="s">
        <v>8323</v>
      </c>
      <c r="V2312" t="s">
        <v>8327</v>
      </c>
    </row>
    <row r="2313" spans="1:22" ht="43.2">
      <c r="A2313" s="5">
        <f t="shared" si="144"/>
        <v>1.0411111111111111</v>
      </c>
      <c r="B2313">
        <v>2311</v>
      </c>
      <c r="C2313" s="3" t="s">
        <v>2312</v>
      </c>
      <c r="D2313" s="3" t="s">
        <v>6421</v>
      </c>
      <c r="E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 s="22">
        <f t="shared" si="145"/>
        <v>41354.54415509259</v>
      </c>
      <c r="L2313">
        <v>1396829189</v>
      </c>
      <c r="M2313" s="22">
        <f t="shared" si="146"/>
        <v>41324.585821759254</v>
      </c>
      <c r="N2313" s="22" t="s">
        <v>9596</v>
      </c>
      <c r="O2313" s="24">
        <f t="shared" si="147"/>
        <v>2013</v>
      </c>
      <c r="P2313" t="b">
        <v>1</v>
      </c>
      <c r="Q2313">
        <v>104</v>
      </c>
      <c r="R2313" t="b">
        <v>1</v>
      </c>
      <c r="S2313" t="s">
        <v>8279</v>
      </c>
      <c r="T2313" s="7">
        <f>F2313/Q2313</f>
        <v>90.09615384615384</v>
      </c>
      <c r="U2313" t="s">
        <v>8323</v>
      </c>
      <c r="V2313" t="s">
        <v>8327</v>
      </c>
    </row>
    <row r="2314" spans="1:22" ht="43.2">
      <c r="A2314" s="5">
        <f t="shared" si="144"/>
        <v>1.0786666666666667</v>
      </c>
      <c r="B2314">
        <v>2312</v>
      </c>
      <c r="C2314" s="3" t="s">
        <v>2313</v>
      </c>
      <c r="D2314" s="3" t="s">
        <v>6422</v>
      </c>
      <c r="E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 s="22">
        <f t="shared" si="145"/>
        <v>41765.796168981477</v>
      </c>
      <c r="L2314">
        <v>1395155478</v>
      </c>
      <c r="M2314" s="22">
        <f t="shared" si="146"/>
        <v>41735.796168981477</v>
      </c>
      <c r="N2314" s="22" t="s">
        <v>9702</v>
      </c>
      <c r="O2314" s="24">
        <f t="shared" si="147"/>
        <v>2014</v>
      </c>
      <c r="P2314" t="b">
        <v>1</v>
      </c>
      <c r="Q2314">
        <v>79</v>
      </c>
      <c r="R2314" t="b">
        <v>1</v>
      </c>
      <c r="S2314" t="s">
        <v>8279</v>
      </c>
      <c r="T2314" s="7">
        <f>F2314/Q2314</f>
        <v>40.962025316455694</v>
      </c>
      <c r="U2314" t="s">
        <v>8323</v>
      </c>
      <c r="V2314" t="s">
        <v>8327</v>
      </c>
    </row>
    <row r="2315" spans="1:22" ht="28.8">
      <c r="A2315" s="5">
        <f t="shared" si="144"/>
        <v>1.7584040000000001</v>
      </c>
      <c r="B2315">
        <v>2313</v>
      </c>
      <c r="C2315" s="3" t="s">
        <v>2314</v>
      </c>
      <c r="D2315" s="3" t="s">
        <v>6423</v>
      </c>
      <c r="E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 s="22">
        <f t="shared" si="145"/>
        <v>41747.75</v>
      </c>
      <c r="L2315">
        <v>1333494026</v>
      </c>
      <c r="M2315" s="22">
        <f t="shared" si="146"/>
        <v>41716.424513888887</v>
      </c>
      <c r="N2315" s="22" t="s">
        <v>8460</v>
      </c>
      <c r="O2315" s="24">
        <f t="shared" si="147"/>
        <v>2014</v>
      </c>
      <c r="P2315" t="b">
        <v>1</v>
      </c>
      <c r="Q2315">
        <v>157</v>
      </c>
      <c r="R2315" t="b">
        <v>1</v>
      </c>
      <c r="S2315" t="s">
        <v>8279</v>
      </c>
      <c r="T2315" s="7">
        <f>F2315/Q2315</f>
        <v>56.000127388535034</v>
      </c>
      <c r="U2315" t="s">
        <v>8323</v>
      </c>
      <c r="V2315" t="s">
        <v>8327</v>
      </c>
    </row>
    <row r="2316" spans="1:22" ht="43.2">
      <c r="A2316" s="5">
        <f t="shared" si="144"/>
        <v>1.5697000000000001</v>
      </c>
      <c r="B2316">
        <v>2314</v>
      </c>
      <c r="C2316" s="3" t="s">
        <v>2315</v>
      </c>
      <c r="D2316" s="3" t="s">
        <v>6424</v>
      </c>
      <c r="E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 s="22">
        <f t="shared" si="145"/>
        <v>41032.750300925924</v>
      </c>
      <c r="L2316">
        <v>1336482857</v>
      </c>
      <c r="M2316" s="22">
        <f t="shared" si="146"/>
        <v>41002.750300925924</v>
      </c>
      <c r="N2316" s="22" t="s">
        <v>9703</v>
      </c>
      <c r="O2316" s="24">
        <f t="shared" si="147"/>
        <v>2012</v>
      </c>
      <c r="P2316" t="b">
        <v>1</v>
      </c>
      <c r="Q2316">
        <v>50</v>
      </c>
      <c r="R2316" t="b">
        <v>1</v>
      </c>
      <c r="S2316" t="s">
        <v>8279</v>
      </c>
      <c r="T2316" s="7">
        <f>F2316/Q2316</f>
        <v>37.672800000000002</v>
      </c>
      <c r="U2316" t="s">
        <v>8323</v>
      </c>
      <c r="V2316" t="s">
        <v>8327</v>
      </c>
    </row>
    <row r="2317" spans="1:22" ht="43.2">
      <c r="A2317" s="5">
        <f t="shared" si="144"/>
        <v>1.026</v>
      </c>
      <c r="B2317">
        <v>2315</v>
      </c>
      <c r="C2317" s="3" t="s">
        <v>2316</v>
      </c>
      <c r="D2317" s="3" t="s">
        <v>6425</v>
      </c>
      <c r="E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 s="22">
        <f t="shared" si="145"/>
        <v>41067.343252314815</v>
      </c>
      <c r="L2317">
        <v>1333646743</v>
      </c>
      <c r="M2317" s="22">
        <f t="shared" si="146"/>
        <v>41037.343252314815</v>
      </c>
      <c r="N2317" s="22" t="s">
        <v>9069</v>
      </c>
      <c r="O2317" s="24">
        <f t="shared" si="147"/>
        <v>2012</v>
      </c>
      <c r="P2317" t="b">
        <v>1</v>
      </c>
      <c r="Q2317">
        <v>64</v>
      </c>
      <c r="R2317" t="b">
        <v>1</v>
      </c>
      <c r="S2317" t="s">
        <v>8279</v>
      </c>
      <c r="T2317" s="7">
        <f>F2317/Q2317</f>
        <v>40.078125</v>
      </c>
      <c r="U2317" t="s">
        <v>8323</v>
      </c>
      <c r="V2317" t="s">
        <v>8327</v>
      </c>
    </row>
    <row r="2318" spans="1:22" ht="57.6">
      <c r="A2318" s="5">
        <f t="shared" si="144"/>
        <v>1.0404266666666666</v>
      </c>
      <c r="B2318">
        <v>2316</v>
      </c>
      <c r="C2318" s="3" t="s">
        <v>2317</v>
      </c>
      <c r="D2318" s="3" t="s">
        <v>6426</v>
      </c>
      <c r="E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 s="22">
        <f t="shared" si="145"/>
        <v>41034.517858796295</v>
      </c>
      <c r="L2318">
        <v>1253726650</v>
      </c>
      <c r="M2318" s="22">
        <f t="shared" si="146"/>
        <v>41004.517858796295</v>
      </c>
      <c r="N2318" s="22" t="s">
        <v>9700</v>
      </c>
      <c r="O2318" s="24">
        <f t="shared" si="147"/>
        <v>2012</v>
      </c>
      <c r="P2318" t="b">
        <v>1</v>
      </c>
      <c r="Q2318">
        <v>200</v>
      </c>
      <c r="R2318" t="b">
        <v>1</v>
      </c>
      <c r="S2318" t="s">
        <v>8279</v>
      </c>
      <c r="T2318" s="7">
        <f>F2318/Q2318</f>
        <v>78.031999999999996</v>
      </c>
      <c r="U2318" t="s">
        <v>8323</v>
      </c>
      <c r="V2318" t="s">
        <v>8327</v>
      </c>
    </row>
    <row r="2319" spans="1:22" ht="43.2">
      <c r="A2319" s="5">
        <f t="shared" si="144"/>
        <v>1.04</v>
      </c>
      <c r="B2319">
        <v>2317</v>
      </c>
      <c r="C2319" s="3" t="s">
        <v>2318</v>
      </c>
      <c r="D2319" s="3" t="s">
        <v>6427</v>
      </c>
      <c r="E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 s="22">
        <f t="shared" si="145"/>
        <v>40156.558333333327</v>
      </c>
      <c r="L2319">
        <v>1263474049</v>
      </c>
      <c r="M2319" s="22">
        <f t="shared" si="146"/>
        <v>40079.516782407409</v>
      </c>
      <c r="N2319" s="22" t="s">
        <v>9409</v>
      </c>
      <c r="O2319" s="24">
        <f t="shared" si="147"/>
        <v>2009</v>
      </c>
      <c r="P2319" t="b">
        <v>1</v>
      </c>
      <c r="Q2319">
        <v>22</v>
      </c>
      <c r="R2319" t="b">
        <v>1</v>
      </c>
      <c r="S2319" t="s">
        <v>8279</v>
      </c>
      <c r="T2319" s="7">
        <f>F2319/Q2319</f>
        <v>18.90909090909091</v>
      </c>
      <c r="U2319" t="s">
        <v>8323</v>
      </c>
      <c r="V2319" t="s">
        <v>8327</v>
      </c>
    </row>
    <row r="2320" spans="1:22" ht="57.6">
      <c r="A2320" s="5">
        <f t="shared" si="144"/>
        <v>1.2105999999999999</v>
      </c>
      <c r="B2320">
        <v>2318</v>
      </c>
      <c r="C2320" s="3" t="s">
        <v>2319</v>
      </c>
      <c r="D2320" s="3" t="s">
        <v>6428</v>
      </c>
      <c r="E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 s="22">
        <f t="shared" si="145"/>
        <v>40224</v>
      </c>
      <c r="L2320">
        <v>1251214014</v>
      </c>
      <c r="M2320" s="22">
        <f t="shared" si="146"/>
        <v>40192.33390046296</v>
      </c>
      <c r="N2320" s="22" t="s">
        <v>9704</v>
      </c>
      <c r="O2320" s="24">
        <f t="shared" si="147"/>
        <v>2010</v>
      </c>
      <c r="P2320" t="b">
        <v>1</v>
      </c>
      <c r="Q2320">
        <v>163</v>
      </c>
      <c r="R2320" t="b">
        <v>1</v>
      </c>
      <c r="S2320" t="s">
        <v>8279</v>
      </c>
      <c r="T2320" s="7">
        <f>F2320/Q2320</f>
        <v>37.134969325153371</v>
      </c>
      <c r="U2320" t="s">
        <v>8323</v>
      </c>
      <c r="V2320" t="s">
        <v>8327</v>
      </c>
    </row>
    <row r="2321" spans="1:22" ht="43.2">
      <c r="A2321" s="5">
        <f t="shared" si="144"/>
        <v>1.077</v>
      </c>
      <c r="B2321">
        <v>2319</v>
      </c>
      <c r="C2321" s="3" t="s">
        <v>2320</v>
      </c>
      <c r="D2321" s="3" t="s">
        <v>6429</v>
      </c>
      <c r="E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 s="22">
        <f t="shared" si="145"/>
        <v>40081.957638888889</v>
      </c>
      <c r="L2321">
        <v>1384480685</v>
      </c>
      <c r="M2321" s="22">
        <f t="shared" si="146"/>
        <v>40050.435347222221</v>
      </c>
      <c r="N2321" s="22" t="s">
        <v>9705</v>
      </c>
      <c r="O2321" s="24">
        <f t="shared" si="147"/>
        <v>2009</v>
      </c>
      <c r="P2321" t="b">
        <v>1</v>
      </c>
      <c r="Q2321">
        <v>77</v>
      </c>
      <c r="R2321" t="b">
        <v>1</v>
      </c>
      <c r="S2321" t="s">
        <v>8279</v>
      </c>
      <c r="T2321" s="7">
        <f>F2321/Q2321</f>
        <v>41.961038961038959</v>
      </c>
      <c r="U2321" t="s">
        <v>8323</v>
      </c>
      <c r="V2321" t="s">
        <v>8327</v>
      </c>
    </row>
    <row r="2322" spans="1:22" ht="57.6">
      <c r="A2322" s="5">
        <f t="shared" si="144"/>
        <v>1.0866</v>
      </c>
      <c r="B2322">
        <v>2320</v>
      </c>
      <c r="C2322" s="3" t="s">
        <v>2321</v>
      </c>
      <c r="D2322" s="3" t="s">
        <v>6430</v>
      </c>
      <c r="E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 s="22">
        <f t="shared" si="145"/>
        <v>41622.873668981476</v>
      </c>
      <c r="L2322">
        <v>1393443400</v>
      </c>
      <c r="M2322" s="22">
        <f t="shared" si="146"/>
        <v>41592.873668981476</v>
      </c>
      <c r="N2322" s="22" t="s">
        <v>9706</v>
      </c>
      <c r="O2322" s="24">
        <f t="shared" si="147"/>
        <v>2013</v>
      </c>
      <c r="P2322" t="b">
        <v>1</v>
      </c>
      <c r="Q2322">
        <v>89</v>
      </c>
      <c r="R2322" t="b">
        <v>1</v>
      </c>
      <c r="S2322" t="s">
        <v>8279</v>
      </c>
      <c r="T2322" s="7">
        <f>F2322/Q2322</f>
        <v>61.044943820224717</v>
      </c>
      <c r="U2322" t="s">
        <v>8323</v>
      </c>
      <c r="V2322" t="s">
        <v>8327</v>
      </c>
    </row>
    <row r="2323" spans="1:22" ht="43.2" hidden="1">
      <c r="A2323" s="5">
        <f t="shared" si="144"/>
        <v>0.39120962394619685</v>
      </c>
      <c r="B2323">
        <v>2321</v>
      </c>
      <c r="C2323" s="3" t="s">
        <v>2322</v>
      </c>
      <c r="D2323" s="3" t="s">
        <v>6431</v>
      </c>
      <c r="E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 s="22">
        <f t="shared" si="145"/>
        <v>41731.567129629628</v>
      </c>
      <c r="L2323">
        <v>1488694501</v>
      </c>
      <c r="M2323" s="22">
        <f t="shared" si="146"/>
        <v>41696.608796296292</v>
      </c>
      <c r="N2323" s="22" t="s">
        <v>9707</v>
      </c>
      <c r="O2323" s="24">
        <f t="shared" si="147"/>
        <v>2014</v>
      </c>
      <c r="P2323" t="b">
        <v>0</v>
      </c>
      <c r="Q2323">
        <v>64</v>
      </c>
      <c r="R2323" t="b">
        <v>0</v>
      </c>
      <c r="S2323" t="s">
        <v>8298</v>
      </c>
      <c r="T2323" s="7">
        <f>F2323/Q2323</f>
        <v>64.53125</v>
      </c>
      <c r="U2323" t="s">
        <v>8334</v>
      </c>
      <c r="V2323" t="s">
        <v>8350</v>
      </c>
    </row>
    <row r="2324" spans="1:22" ht="43.2" hidden="1">
      <c r="A2324" s="5">
        <f t="shared" si="144"/>
        <v>3.1481481481481478E-2</v>
      </c>
      <c r="B2324">
        <v>2322</v>
      </c>
      <c r="C2324" s="3" t="s">
        <v>2323</v>
      </c>
      <c r="D2324" s="3" t="s">
        <v>6432</v>
      </c>
      <c r="E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 s="22">
        <f t="shared" si="145"/>
        <v>42829.010428240734</v>
      </c>
      <c r="L2324">
        <v>1489181369</v>
      </c>
      <c r="M2324" s="22">
        <f t="shared" si="146"/>
        <v>42799.052094907405</v>
      </c>
      <c r="N2324" s="22" t="s">
        <v>9708</v>
      </c>
      <c r="O2324" s="24">
        <f t="shared" si="147"/>
        <v>2017</v>
      </c>
      <c r="P2324" t="b">
        <v>0</v>
      </c>
      <c r="Q2324">
        <v>4</v>
      </c>
      <c r="R2324" t="b">
        <v>0</v>
      </c>
      <c r="S2324" t="s">
        <v>8298</v>
      </c>
      <c r="T2324" s="7">
        <f>F2324/Q2324</f>
        <v>21.25</v>
      </c>
      <c r="U2324" t="s">
        <v>8334</v>
      </c>
      <c r="V2324" t="s">
        <v>8350</v>
      </c>
    </row>
    <row r="2325" spans="1:22" ht="43.2" hidden="1">
      <c r="A2325" s="5">
        <f t="shared" si="144"/>
        <v>0.48</v>
      </c>
      <c r="B2325">
        <v>2323</v>
      </c>
      <c r="C2325" s="3" t="s">
        <v>2324</v>
      </c>
      <c r="D2325" s="3" t="s">
        <v>6433</v>
      </c>
      <c r="E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 s="22">
        <f t="shared" si="145"/>
        <v>42834.645474537036</v>
      </c>
      <c r="L2325">
        <v>1489428447</v>
      </c>
      <c r="M2325" s="22">
        <f t="shared" si="146"/>
        <v>42804.6871412037</v>
      </c>
      <c r="N2325" s="22" t="s">
        <v>9478</v>
      </c>
      <c r="O2325" s="24">
        <f t="shared" si="147"/>
        <v>2017</v>
      </c>
      <c r="P2325" t="b">
        <v>0</v>
      </c>
      <c r="Q2325">
        <v>4</v>
      </c>
      <c r="R2325" t="b">
        <v>0</v>
      </c>
      <c r="S2325" t="s">
        <v>8298</v>
      </c>
      <c r="T2325" s="7">
        <f>F2325/Q2325</f>
        <v>30</v>
      </c>
      <c r="U2325" t="s">
        <v>8334</v>
      </c>
      <c r="V2325" t="s">
        <v>8350</v>
      </c>
    </row>
    <row r="2326" spans="1:22" ht="43.2" hidden="1">
      <c r="A2326" s="5">
        <f t="shared" si="144"/>
        <v>0.20733333333333334</v>
      </c>
      <c r="B2326">
        <v>2324</v>
      </c>
      <c r="C2326" s="3" t="s">
        <v>2325</v>
      </c>
      <c r="D2326" s="3" t="s">
        <v>6434</v>
      </c>
      <c r="E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 s="22">
        <f t="shared" si="145"/>
        <v>42814.546840277777</v>
      </c>
      <c r="L2326">
        <v>1487970885</v>
      </c>
      <c r="M2326" s="22">
        <f t="shared" si="146"/>
        <v>42807.546840277777</v>
      </c>
      <c r="N2326" s="22" t="s">
        <v>9709</v>
      </c>
      <c r="O2326" s="24">
        <f t="shared" si="147"/>
        <v>2017</v>
      </c>
      <c r="P2326" t="b">
        <v>0</v>
      </c>
      <c r="Q2326">
        <v>61</v>
      </c>
      <c r="R2326" t="b">
        <v>0</v>
      </c>
      <c r="S2326" t="s">
        <v>8298</v>
      </c>
      <c r="T2326" s="7">
        <f>F2326/Q2326</f>
        <v>25.491803278688526</v>
      </c>
      <c r="U2326" t="s">
        <v>8334</v>
      </c>
      <c r="V2326" t="s">
        <v>8350</v>
      </c>
    </row>
    <row r="2327" spans="1:22" ht="43.2" hidden="1">
      <c r="A2327" s="5">
        <f t="shared" si="144"/>
        <v>0.08</v>
      </c>
      <c r="B2327">
        <v>2325</v>
      </c>
      <c r="C2327" s="3" t="s">
        <v>2326</v>
      </c>
      <c r="D2327" s="3" t="s">
        <v>6435</v>
      </c>
      <c r="E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 s="22">
        <f t="shared" si="145"/>
        <v>42820.635243055549</v>
      </c>
      <c r="L2327">
        <v>1488241931</v>
      </c>
      <c r="M2327" s="22">
        <f t="shared" si="146"/>
        <v>42790.67690972222</v>
      </c>
      <c r="N2327" s="22" t="s">
        <v>8900</v>
      </c>
      <c r="O2327" s="24">
        <f t="shared" si="147"/>
        <v>2017</v>
      </c>
      <c r="P2327" t="b">
        <v>0</v>
      </c>
      <c r="Q2327">
        <v>7</v>
      </c>
      <c r="R2327" t="b">
        <v>0</v>
      </c>
      <c r="S2327" t="s">
        <v>8298</v>
      </c>
      <c r="T2327" s="7">
        <f>F2327/Q2327</f>
        <v>11.428571428571429</v>
      </c>
      <c r="U2327" t="s">
        <v>8334</v>
      </c>
      <c r="V2327" t="s">
        <v>8350</v>
      </c>
    </row>
    <row r="2328" spans="1:22" ht="43.2" hidden="1">
      <c r="A2328" s="5">
        <f t="shared" si="144"/>
        <v>7.1999999999999998E-3</v>
      </c>
      <c r="B2328">
        <v>2326</v>
      </c>
      <c r="C2328" s="3" t="s">
        <v>2327</v>
      </c>
      <c r="D2328" s="3" t="s">
        <v>6436</v>
      </c>
      <c r="E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 s="22">
        <f t="shared" si="145"/>
        <v>42823.772349537037</v>
      </c>
      <c r="L2328">
        <v>1489106948</v>
      </c>
      <c r="M2328" s="22">
        <f t="shared" si="146"/>
        <v>42793.814016203702</v>
      </c>
      <c r="N2328" s="22" t="s">
        <v>9653</v>
      </c>
      <c r="O2328" s="24">
        <f t="shared" si="147"/>
        <v>2017</v>
      </c>
      <c r="P2328" t="b">
        <v>0</v>
      </c>
      <c r="Q2328">
        <v>1</v>
      </c>
      <c r="R2328" t="b">
        <v>0</v>
      </c>
      <c r="S2328" t="s">
        <v>8298</v>
      </c>
      <c r="T2328" s="7">
        <f>F2328/Q2328</f>
        <v>108</v>
      </c>
      <c r="U2328" t="s">
        <v>8334</v>
      </c>
      <c r="V2328" t="s">
        <v>8350</v>
      </c>
    </row>
    <row r="2329" spans="1:22" ht="28.8">
      <c r="A2329" s="5">
        <f t="shared" si="144"/>
        <v>5.2609431428571432</v>
      </c>
      <c r="B2329">
        <v>2327</v>
      </c>
      <c r="C2329" s="3" t="s">
        <v>2328</v>
      </c>
      <c r="D2329" s="3" t="s">
        <v>6437</v>
      </c>
      <c r="E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 s="22">
        <f t="shared" si="145"/>
        <v>42855.499999999993</v>
      </c>
      <c r="L2329">
        <v>1406066440</v>
      </c>
      <c r="M2329" s="22">
        <f t="shared" si="146"/>
        <v>42803.825787037036</v>
      </c>
      <c r="N2329" s="22" t="s">
        <v>9480</v>
      </c>
      <c r="O2329" s="24">
        <f t="shared" si="147"/>
        <v>2017</v>
      </c>
      <c r="P2329" t="b">
        <v>1</v>
      </c>
      <c r="Q2329">
        <v>3355</v>
      </c>
      <c r="R2329" t="b">
        <v>1</v>
      </c>
      <c r="S2329" t="s">
        <v>8298</v>
      </c>
      <c r="T2329" s="7">
        <f>F2329/Q2329</f>
        <v>54.883162444113267</v>
      </c>
      <c r="U2329" t="s">
        <v>8334</v>
      </c>
      <c r="V2329" t="s">
        <v>8350</v>
      </c>
    </row>
    <row r="2330" spans="1:22" ht="57.6">
      <c r="A2330" s="5">
        <f t="shared" si="144"/>
        <v>2.5445000000000002</v>
      </c>
      <c r="B2330">
        <v>2328</v>
      </c>
      <c r="C2330" s="3" t="s">
        <v>2329</v>
      </c>
      <c r="D2330" s="3" t="s">
        <v>6438</v>
      </c>
      <c r="E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 s="22">
        <f t="shared" si="145"/>
        <v>41877.708796296291</v>
      </c>
      <c r="L2330">
        <v>1431715537</v>
      </c>
      <c r="M2330" s="22">
        <f t="shared" si="146"/>
        <v>41842.708796296291</v>
      </c>
      <c r="N2330" s="22" t="s">
        <v>8398</v>
      </c>
      <c r="O2330" s="24">
        <f t="shared" si="147"/>
        <v>2014</v>
      </c>
      <c r="P2330" t="b">
        <v>1</v>
      </c>
      <c r="Q2330">
        <v>537</v>
      </c>
      <c r="R2330" t="b">
        <v>1</v>
      </c>
      <c r="S2330" t="s">
        <v>8298</v>
      </c>
      <c r="T2330" s="7">
        <f>F2330/Q2330</f>
        <v>47.383612662942269</v>
      </c>
      <c r="U2330" t="s">
        <v>8334</v>
      </c>
      <c r="V2330" t="s">
        <v>8350</v>
      </c>
    </row>
    <row r="2331" spans="1:22" ht="43.2">
      <c r="A2331" s="5">
        <f t="shared" si="144"/>
        <v>1.0591999999999999</v>
      </c>
      <c r="B2331">
        <v>2329</v>
      </c>
      <c r="C2331" s="3" t="s">
        <v>2330</v>
      </c>
      <c r="D2331" s="3" t="s">
        <v>6439</v>
      </c>
      <c r="E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 s="22">
        <f t="shared" si="145"/>
        <v>42169.573344907403</v>
      </c>
      <c r="L2331">
        <v>1403017146</v>
      </c>
      <c r="M2331" s="22">
        <f t="shared" si="146"/>
        <v>42139.573344907403</v>
      </c>
      <c r="N2331" s="22" t="s">
        <v>9360</v>
      </c>
      <c r="O2331" s="24">
        <f t="shared" si="147"/>
        <v>2015</v>
      </c>
      <c r="P2331" t="b">
        <v>1</v>
      </c>
      <c r="Q2331">
        <v>125</v>
      </c>
      <c r="R2331" t="b">
        <v>1</v>
      </c>
      <c r="S2331" t="s">
        <v>8298</v>
      </c>
      <c r="T2331" s="7">
        <f>F2331/Q2331</f>
        <v>211.84</v>
      </c>
      <c r="U2331" t="s">
        <v>8334</v>
      </c>
      <c r="V2331" t="s">
        <v>8350</v>
      </c>
    </row>
    <row r="2332" spans="1:22" ht="43.2">
      <c r="A2332" s="5">
        <f t="shared" si="144"/>
        <v>1.0242285714285715</v>
      </c>
      <c r="B2332">
        <v>2330</v>
      </c>
      <c r="C2332" s="3" t="s">
        <v>2331</v>
      </c>
      <c r="D2332" s="3" t="s">
        <v>6440</v>
      </c>
      <c r="E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 s="22">
        <f t="shared" si="145"/>
        <v>41837.416041666664</v>
      </c>
      <c r="L2332">
        <v>1448400943</v>
      </c>
      <c r="M2332" s="22">
        <f t="shared" si="146"/>
        <v>41807.416041666664</v>
      </c>
      <c r="N2332" s="22" t="s">
        <v>8383</v>
      </c>
      <c r="O2332" s="24">
        <f t="shared" si="147"/>
        <v>2014</v>
      </c>
      <c r="P2332" t="b">
        <v>1</v>
      </c>
      <c r="Q2332">
        <v>163</v>
      </c>
      <c r="R2332" t="b">
        <v>1</v>
      </c>
      <c r="S2332" t="s">
        <v>8298</v>
      </c>
      <c r="T2332" s="7">
        <f>F2332/Q2332</f>
        <v>219.92638036809817</v>
      </c>
      <c r="U2332" t="s">
        <v>8334</v>
      </c>
      <c r="V2332" t="s">
        <v>8350</v>
      </c>
    </row>
    <row r="2333" spans="1:22" ht="43.2">
      <c r="A2333" s="5">
        <f t="shared" si="144"/>
        <v>1.4431375</v>
      </c>
      <c r="B2333">
        <v>2331</v>
      </c>
      <c r="C2333" s="3" t="s">
        <v>2332</v>
      </c>
      <c r="D2333" s="3" t="s">
        <v>6441</v>
      </c>
      <c r="E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 s="22">
        <f t="shared" si="145"/>
        <v>42362.791666666664</v>
      </c>
      <c r="L2333">
        <v>1405728490</v>
      </c>
      <c r="M2333" s="22">
        <f t="shared" si="146"/>
        <v>42332.691469907404</v>
      </c>
      <c r="N2333" s="22" t="s">
        <v>9216</v>
      </c>
      <c r="O2333" s="24">
        <f t="shared" si="147"/>
        <v>2015</v>
      </c>
      <c r="P2333" t="b">
        <v>1</v>
      </c>
      <c r="Q2333">
        <v>283</v>
      </c>
      <c r="R2333" t="b">
        <v>1</v>
      </c>
      <c r="S2333" t="s">
        <v>8298</v>
      </c>
      <c r="T2333" s="7">
        <f>F2333/Q2333</f>
        <v>40.795406360424032</v>
      </c>
      <c r="U2333" t="s">
        <v>8334</v>
      </c>
      <c r="V2333" t="s">
        <v>8350</v>
      </c>
    </row>
    <row r="2334" spans="1:22" ht="43.2">
      <c r="A2334" s="5">
        <f t="shared" si="144"/>
        <v>1.06308</v>
      </c>
      <c r="B2334">
        <v>2332</v>
      </c>
      <c r="C2334" s="3" t="s">
        <v>2333</v>
      </c>
      <c r="D2334" s="3" t="s">
        <v>6442</v>
      </c>
      <c r="E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 s="22">
        <f t="shared" si="145"/>
        <v>41868.797337962962</v>
      </c>
      <c r="L2334">
        <v>1420643071</v>
      </c>
      <c r="M2334" s="22">
        <f t="shared" si="146"/>
        <v>41838.797337962962</v>
      </c>
      <c r="N2334" s="22" t="s">
        <v>8926</v>
      </c>
      <c r="O2334" s="24">
        <f t="shared" si="147"/>
        <v>2014</v>
      </c>
      <c r="P2334" t="b">
        <v>1</v>
      </c>
      <c r="Q2334">
        <v>352</v>
      </c>
      <c r="R2334" t="b">
        <v>1</v>
      </c>
      <c r="S2334" t="s">
        <v>8298</v>
      </c>
      <c r="T2334" s="7">
        <f>F2334/Q2334</f>
        <v>75.502840909090907</v>
      </c>
      <c r="U2334" t="s">
        <v>8334</v>
      </c>
      <c r="V2334" t="s">
        <v>8350</v>
      </c>
    </row>
    <row r="2335" spans="1:22" ht="43.2">
      <c r="A2335" s="5">
        <f t="shared" si="144"/>
        <v>2.1216666666666666</v>
      </c>
      <c r="B2335">
        <v>2333</v>
      </c>
      <c r="C2335" s="3" t="s">
        <v>2334</v>
      </c>
      <c r="D2335" s="3" t="s">
        <v>6443</v>
      </c>
      <c r="E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 s="22">
        <f t="shared" si="145"/>
        <v>42041.419803240737</v>
      </c>
      <c r="L2335">
        <v>1399563390</v>
      </c>
      <c r="M2335" s="22">
        <f t="shared" si="146"/>
        <v>42011.419803240737</v>
      </c>
      <c r="N2335" s="22" t="s">
        <v>9170</v>
      </c>
      <c r="O2335" s="24">
        <f t="shared" si="147"/>
        <v>2015</v>
      </c>
      <c r="P2335" t="b">
        <v>1</v>
      </c>
      <c r="Q2335">
        <v>94</v>
      </c>
      <c r="R2335" t="b">
        <v>1</v>
      </c>
      <c r="S2335" t="s">
        <v>8298</v>
      </c>
      <c r="T2335" s="7">
        <f>F2335/Q2335</f>
        <v>13.542553191489361</v>
      </c>
      <c r="U2335" t="s">
        <v>8334</v>
      </c>
      <c r="V2335" t="s">
        <v>8350</v>
      </c>
    </row>
    <row r="2336" spans="1:22" ht="43.2">
      <c r="A2336" s="5">
        <f t="shared" si="144"/>
        <v>1.0195000000000001</v>
      </c>
      <c r="B2336">
        <v>2334</v>
      </c>
      <c r="C2336" s="3" t="s">
        <v>2335</v>
      </c>
      <c r="D2336" s="3" t="s">
        <v>6444</v>
      </c>
      <c r="E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 s="22">
        <f t="shared" si="145"/>
        <v>41788.534722222219</v>
      </c>
      <c r="L2336">
        <v>1412611498</v>
      </c>
      <c r="M2336" s="22">
        <f t="shared" si="146"/>
        <v>41767.442013888889</v>
      </c>
      <c r="N2336" s="22" t="s">
        <v>9274</v>
      </c>
      <c r="O2336" s="24">
        <f t="shared" si="147"/>
        <v>2014</v>
      </c>
      <c r="P2336" t="b">
        <v>1</v>
      </c>
      <c r="Q2336">
        <v>67</v>
      </c>
      <c r="R2336" t="b">
        <v>1</v>
      </c>
      <c r="S2336" t="s">
        <v>8298</v>
      </c>
      <c r="T2336" s="7">
        <f>F2336/Q2336</f>
        <v>60.865671641791046</v>
      </c>
      <c r="U2336" t="s">
        <v>8334</v>
      </c>
      <c r="V2336" t="s">
        <v>8350</v>
      </c>
    </row>
    <row r="2337" spans="1:22" ht="43.2">
      <c r="A2337" s="5">
        <f t="shared" si="144"/>
        <v>1.0227200000000001</v>
      </c>
      <c r="B2337">
        <v>2335</v>
      </c>
      <c r="C2337" s="3" t="s">
        <v>2336</v>
      </c>
      <c r="D2337" s="3" t="s">
        <v>6445</v>
      </c>
      <c r="E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 s="22">
        <f t="shared" si="145"/>
        <v>41948.523611111108</v>
      </c>
      <c r="L2337">
        <v>1399902243</v>
      </c>
      <c r="M2337" s="22">
        <f t="shared" si="146"/>
        <v>41918.461782407401</v>
      </c>
      <c r="N2337" s="22" t="s">
        <v>9172</v>
      </c>
      <c r="O2337" s="24">
        <f t="shared" si="147"/>
        <v>2014</v>
      </c>
      <c r="P2337" t="b">
        <v>1</v>
      </c>
      <c r="Q2337">
        <v>221</v>
      </c>
      <c r="R2337" t="b">
        <v>1</v>
      </c>
      <c r="S2337" t="s">
        <v>8298</v>
      </c>
      <c r="T2337" s="7">
        <f>F2337/Q2337</f>
        <v>115.69230769230769</v>
      </c>
      <c r="U2337" t="s">
        <v>8334</v>
      </c>
      <c r="V2337" t="s">
        <v>8350</v>
      </c>
    </row>
    <row r="2338" spans="1:22" ht="43.2">
      <c r="A2338" s="5">
        <f t="shared" si="144"/>
        <v>5.2073254999999996</v>
      </c>
      <c r="B2338">
        <v>2336</v>
      </c>
      <c r="C2338" s="3" t="s">
        <v>2337</v>
      </c>
      <c r="D2338" s="3" t="s">
        <v>6446</v>
      </c>
      <c r="E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 s="22">
        <f t="shared" si="145"/>
        <v>41801.363923611112</v>
      </c>
      <c r="L2338">
        <v>1390860695</v>
      </c>
      <c r="M2338" s="22">
        <f t="shared" si="146"/>
        <v>41771.363923611112</v>
      </c>
      <c r="N2338" s="22" t="s">
        <v>9203</v>
      </c>
      <c r="O2338" s="24">
        <f t="shared" si="147"/>
        <v>2014</v>
      </c>
      <c r="P2338" t="b">
        <v>1</v>
      </c>
      <c r="Q2338">
        <v>2165</v>
      </c>
      <c r="R2338" t="b">
        <v>1</v>
      </c>
      <c r="S2338" t="s">
        <v>8298</v>
      </c>
      <c r="T2338" s="7">
        <f>F2338/Q2338</f>
        <v>48.104623556581984</v>
      </c>
      <c r="U2338" t="s">
        <v>8334</v>
      </c>
      <c r="V2338" t="s">
        <v>8350</v>
      </c>
    </row>
    <row r="2339" spans="1:22" ht="28.8">
      <c r="A2339" s="5">
        <f t="shared" si="144"/>
        <v>1.1065833333333333</v>
      </c>
      <c r="B2339">
        <v>2337</v>
      </c>
      <c r="C2339" s="3" t="s">
        <v>2338</v>
      </c>
      <c r="D2339" s="3" t="s">
        <v>6447</v>
      </c>
      <c r="E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 s="22">
        <f t="shared" si="145"/>
        <v>41706.716377314813</v>
      </c>
      <c r="L2339">
        <v>1401204143</v>
      </c>
      <c r="M2339" s="22">
        <f t="shared" si="146"/>
        <v>41666.716377314813</v>
      </c>
      <c r="N2339" s="22" t="s">
        <v>9281</v>
      </c>
      <c r="O2339" s="24">
        <f t="shared" si="147"/>
        <v>2014</v>
      </c>
      <c r="P2339" t="b">
        <v>1</v>
      </c>
      <c r="Q2339">
        <v>179</v>
      </c>
      <c r="R2339" t="b">
        <v>1</v>
      </c>
      <c r="S2339" t="s">
        <v>8298</v>
      </c>
      <c r="T2339" s="7">
        <f>F2339/Q2339</f>
        <v>74.184357541899445</v>
      </c>
      <c r="U2339" t="s">
        <v>8334</v>
      </c>
      <c r="V2339" t="s">
        <v>8350</v>
      </c>
    </row>
    <row r="2340" spans="1:22" ht="43.2">
      <c r="A2340" s="5">
        <f t="shared" si="144"/>
        <v>1.0114333333333334</v>
      </c>
      <c r="B2340">
        <v>2338</v>
      </c>
      <c r="C2340" s="3" t="s">
        <v>2339</v>
      </c>
      <c r="D2340" s="3" t="s">
        <v>6448</v>
      </c>
      <c r="E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 s="22">
        <f t="shared" si="145"/>
        <v>41816.432210648149</v>
      </c>
      <c r="L2340">
        <v>1401485484</v>
      </c>
      <c r="M2340" s="22">
        <f t="shared" si="146"/>
        <v>41786.432210648149</v>
      </c>
      <c r="N2340" s="22" t="s">
        <v>8454</v>
      </c>
      <c r="O2340" s="24">
        <f t="shared" si="147"/>
        <v>2014</v>
      </c>
      <c r="P2340" t="b">
        <v>1</v>
      </c>
      <c r="Q2340">
        <v>123</v>
      </c>
      <c r="R2340" t="b">
        <v>1</v>
      </c>
      <c r="S2340" t="s">
        <v>8298</v>
      </c>
      <c r="T2340" s="7">
        <f>F2340/Q2340</f>
        <v>123.34552845528455</v>
      </c>
      <c r="U2340" t="s">
        <v>8334</v>
      </c>
      <c r="V2340" t="s">
        <v>8350</v>
      </c>
    </row>
    <row r="2341" spans="1:22" ht="43.2">
      <c r="A2341" s="5">
        <f t="shared" si="144"/>
        <v>2.9420799999999998</v>
      </c>
      <c r="B2341">
        <v>2339</v>
      </c>
      <c r="C2341" s="3" t="s">
        <v>2340</v>
      </c>
      <c r="D2341" s="3" t="s">
        <v>6449</v>
      </c>
      <c r="E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 s="22">
        <f t="shared" si="145"/>
        <v>41819.688472222224</v>
      </c>
      <c r="L2341">
        <v>1479496309</v>
      </c>
      <c r="M2341" s="22">
        <f t="shared" si="146"/>
        <v>41789.688472222224</v>
      </c>
      <c r="N2341" s="22" t="s">
        <v>8408</v>
      </c>
      <c r="O2341" s="24">
        <f t="shared" si="147"/>
        <v>2014</v>
      </c>
      <c r="P2341" t="b">
        <v>1</v>
      </c>
      <c r="Q2341">
        <v>1104</v>
      </c>
      <c r="R2341" t="b">
        <v>1</v>
      </c>
      <c r="S2341" t="s">
        <v>8298</v>
      </c>
      <c r="T2341" s="7">
        <f>F2341/Q2341</f>
        <v>66.623188405797094</v>
      </c>
      <c r="U2341" t="s">
        <v>8334</v>
      </c>
      <c r="V2341" t="s">
        <v>8350</v>
      </c>
    </row>
    <row r="2342" spans="1:22" ht="43.2">
      <c r="A2342" s="5">
        <f t="shared" si="144"/>
        <v>1.0577749999999999</v>
      </c>
      <c r="B2342">
        <v>2340</v>
      </c>
      <c r="C2342" s="3" t="s">
        <v>2341</v>
      </c>
      <c r="D2342" s="3" t="s">
        <v>6450</v>
      </c>
      <c r="E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 s="22">
        <f t="shared" si="145"/>
        <v>42723.124305555553</v>
      </c>
      <c r="L2342">
        <v>1475249138</v>
      </c>
      <c r="M2342" s="22">
        <f t="shared" si="146"/>
        <v>42692.591539351844</v>
      </c>
      <c r="N2342" s="22" t="s">
        <v>8510</v>
      </c>
      <c r="O2342" s="24">
        <f t="shared" si="147"/>
        <v>2016</v>
      </c>
      <c r="P2342" t="b">
        <v>1</v>
      </c>
      <c r="Q2342">
        <v>403</v>
      </c>
      <c r="R2342" t="b">
        <v>1</v>
      </c>
      <c r="S2342" t="s">
        <v>8298</v>
      </c>
      <c r="T2342" s="7">
        <f>F2342/Q2342</f>
        <v>104.99007444168734</v>
      </c>
      <c r="U2342" t="s">
        <v>8334</v>
      </c>
      <c r="V2342" t="s">
        <v>8350</v>
      </c>
    </row>
    <row r="2343" spans="1:22" ht="43.2">
      <c r="A2343" s="5">
        <f t="shared" si="144"/>
        <v>0</v>
      </c>
      <c r="B2343">
        <v>2341</v>
      </c>
      <c r="C2343" s="3" t="s">
        <v>2342</v>
      </c>
      <c r="D2343" s="3" t="s">
        <v>6451</v>
      </c>
      <c r="E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 s="22">
        <f t="shared" si="145"/>
        <v>42673.434467592589</v>
      </c>
      <c r="L2343">
        <v>1434137504</v>
      </c>
      <c r="M2343" s="22">
        <f t="shared" si="146"/>
        <v>42643.434467592589</v>
      </c>
      <c r="N2343" s="22" t="s">
        <v>9710</v>
      </c>
      <c r="O2343" s="24">
        <f t="shared" si="147"/>
        <v>2016</v>
      </c>
      <c r="P2343" t="b">
        <v>0</v>
      </c>
      <c r="Q2343">
        <v>0</v>
      </c>
      <c r="R2343" t="b">
        <v>0</v>
      </c>
      <c r="S2343" t="s">
        <v>8272</v>
      </c>
      <c r="T2343" s="7" t="e">
        <f>F2343/Q2343</f>
        <v>#DIV/0!</v>
      </c>
      <c r="U2343" t="s">
        <v>8317</v>
      </c>
      <c r="V2343" t="s">
        <v>8318</v>
      </c>
    </row>
    <row r="2344" spans="1:22" ht="43.2">
      <c r="A2344" s="5">
        <f t="shared" si="144"/>
        <v>0</v>
      </c>
      <c r="B2344">
        <v>2342</v>
      </c>
      <c r="C2344" s="3" t="s">
        <v>2343</v>
      </c>
      <c r="D2344" s="3" t="s">
        <v>6452</v>
      </c>
      <c r="E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 s="22">
        <f t="shared" si="145"/>
        <v>42197.605370370373</v>
      </c>
      <c r="L2344">
        <v>1410799870</v>
      </c>
      <c r="M2344" s="22">
        <f t="shared" si="146"/>
        <v>42167.605370370373</v>
      </c>
      <c r="N2344" s="22" t="s">
        <v>9584</v>
      </c>
      <c r="O2344" s="24">
        <f t="shared" si="147"/>
        <v>2015</v>
      </c>
      <c r="P2344" t="b">
        <v>0</v>
      </c>
      <c r="Q2344">
        <v>0</v>
      </c>
      <c r="R2344" t="b">
        <v>0</v>
      </c>
      <c r="S2344" t="s">
        <v>8272</v>
      </c>
      <c r="T2344" s="7" t="e">
        <f>F2344/Q2344</f>
        <v>#DIV/0!</v>
      </c>
      <c r="U2344" t="s">
        <v>8317</v>
      </c>
      <c r="V2344" t="s">
        <v>8318</v>
      </c>
    </row>
    <row r="2345" spans="1:22" ht="43.2">
      <c r="A2345" s="5">
        <f t="shared" si="144"/>
        <v>0.03</v>
      </c>
      <c r="B2345">
        <v>2343</v>
      </c>
      <c r="C2345" s="3" t="s">
        <v>2344</v>
      </c>
      <c r="D2345" s="3" t="s">
        <v>6453</v>
      </c>
      <c r="E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 s="22">
        <f t="shared" si="145"/>
        <v>41918</v>
      </c>
      <c r="L2345">
        <v>1447962505</v>
      </c>
      <c r="M2345" s="22">
        <f t="shared" si="146"/>
        <v>41897.49386574074</v>
      </c>
      <c r="N2345" s="22" t="s">
        <v>9236</v>
      </c>
      <c r="O2345" s="24">
        <f t="shared" si="147"/>
        <v>2014</v>
      </c>
      <c r="P2345" t="b">
        <v>0</v>
      </c>
      <c r="Q2345">
        <v>1</v>
      </c>
      <c r="R2345" t="b">
        <v>0</v>
      </c>
      <c r="S2345" t="s">
        <v>8272</v>
      </c>
      <c r="T2345" s="7">
        <f>F2345/Q2345</f>
        <v>300</v>
      </c>
      <c r="U2345" t="s">
        <v>8317</v>
      </c>
      <c r="V2345" t="s">
        <v>8318</v>
      </c>
    </row>
    <row r="2346" spans="1:22" ht="43.2">
      <c r="A2346" s="5">
        <f t="shared" si="144"/>
        <v>1E-3</v>
      </c>
      <c r="B2346">
        <v>2344</v>
      </c>
      <c r="C2346" s="3" t="s">
        <v>2345</v>
      </c>
      <c r="D2346" s="3" t="s">
        <v>6454</v>
      </c>
      <c r="E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 s="22">
        <f t="shared" si="145"/>
        <v>42377.615972222215</v>
      </c>
      <c r="L2346">
        <v>1464197269</v>
      </c>
      <c r="M2346" s="22">
        <f t="shared" si="146"/>
        <v>42327.616956018515</v>
      </c>
      <c r="N2346" s="22" t="s">
        <v>8373</v>
      </c>
      <c r="O2346" s="24">
        <f t="shared" si="147"/>
        <v>2015</v>
      </c>
      <c r="P2346" t="b">
        <v>0</v>
      </c>
      <c r="Q2346">
        <v>1</v>
      </c>
      <c r="R2346" t="b">
        <v>0</v>
      </c>
      <c r="S2346" t="s">
        <v>8272</v>
      </c>
      <c r="T2346" s="7">
        <f>F2346/Q2346</f>
        <v>1</v>
      </c>
      <c r="U2346" t="s">
        <v>8317</v>
      </c>
      <c r="V2346" t="s">
        <v>8318</v>
      </c>
    </row>
    <row r="2347" spans="1:22" ht="43.2">
      <c r="A2347" s="5">
        <f t="shared" si="144"/>
        <v>0</v>
      </c>
      <c r="B2347">
        <v>2345</v>
      </c>
      <c r="C2347" s="3" t="s">
        <v>2346</v>
      </c>
      <c r="D2347" s="3" t="s">
        <v>6455</v>
      </c>
      <c r="E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 s="22">
        <f t="shared" si="145"/>
        <v>42545.519317129627</v>
      </c>
      <c r="L2347">
        <v>1424822556</v>
      </c>
      <c r="M2347" s="22">
        <f t="shared" si="146"/>
        <v>42515.519317129627</v>
      </c>
      <c r="N2347" s="22" t="s">
        <v>8376</v>
      </c>
      <c r="O2347" s="24">
        <f t="shared" si="147"/>
        <v>2016</v>
      </c>
      <c r="P2347" t="b">
        <v>0</v>
      </c>
      <c r="Q2347">
        <v>0</v>
      </c>
      <c r="R2347" t="b">
        <v>0</v>
      </c>
      <c r="S2347" t="s">
        <v>8272</v>
      </c>
      <c r="T2347" s="7" t="e">
        <f>F2347/Q2347</f>
        <v>#DIV/0!</v>
      </c>
      <c r="U2347" t="s">
        <v>8317</v>
      </c>
      <c r="V2347" t="s">
        <v>8318</v>
      </c>
    </row>
    <row r="2348" spans="1:22" ht="43.2">
      <c r="A2348" s="5">
        <f t="shared" si="144"/>
        <v>6.4999999999999997E-4</v>
      </c>
      <c r="B2348">
        <v>2346</v>
      </c>
      <c r="C2348" s="3" t="s">
        <v>2347</v>
      </c>
      <c r="D2348" s="3" t="s">
        <v>6456</v>
      </c>
      <c r="E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 s="22">
        <f t="shared" si="145"/>
        <v>42094.777083333327</v>
      </c>
      <c r="L2348">
        <v>1472843431</v>
      </c>
      <c r="M2348" s="22">
        <f t="shared" si="146"/>
        <v>42059.79347222222</v>
      </c>
      <c r="N2348" s="22" t="s">
        <v>9711</v>
      </c>
      <c r="O2348" s="24">
        <f t="shared" si="147"/>
        <v>2015</v>
      </c>
      <c r="P2348" t="b">
        <v>0</v>
      </c>
      <c r="Q2348">
        <v>3</v>
      </c>
      <c r="R2348" t="b">
        <v>0</v>
      </c>
      <c r="S2348" t="s">
        <v>8272</v>
      </c>
      <c r="T2348" s="7">
        <f>F2348/Q2348</f>
        <v>13</v>
      </c>
      <c r="U2348" t="s">
        <v>8317</v>
      </c>
      <c r="V2348" t="s">
        <v>8318</v>
      </c>
    </row>
    <row r="2349" spans="1:22" ht="43.2">
      <c r="A2349" s="5">
        <f t="shared" si="144"/>
        <v>1.4999999999999999E-2</v>
      </c>
      <c r="B2349">
        <v>2347</v>
      </c>
      <c r="C2349" s="3" t="s">
        <v>2348</v>
      </c>
      <c r="D2349" s="3" t="s">
        <v>6457</v>
      </c>
      <c r="E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 s="22">
        <f t="shared" si="145"/>
        <v>42660.590636574074</v>
      </c>
      <c r="L2349">
        <v>1469543676</v>
      </c>
      <c r="M2349" s="22">
        <f t="shared" si="146"/>
        <v>42615.590636574074</v>
      </c>
      <c r="N2349" s="22" t="s">
        <v>8486</v>
      </c>
      <c r="O2349" s="24">
        <f t="shared" si="147"/>
        <v>2016</v>
      </c>
      <c r="P2349" t="b">
        <v>0</v>
      </c>
      <c r="Q2349">
        <v>1</v>
      </c>
      <c r="R2349" t="b">
        <v>0</v>
      </c>
      <c r="S2349" t="s">
        <v>8272</v>
      </c>
      <c r="T2349" s="7">
        <f>F2349/Q2349</f>
        <v>15</v>
      </c>
      <c r="U2349" t="s">
        <v>8317</v>
      </c>
      <c r="V2349" t="s">
        <v>8318</v>
      </c>
    </row>
    <row r="2350" spans="1:22" ht="43.2">
      <c r="A2350" s="5">
        <f t="shared" si="144"/>
        <v>3.8571428571428572E-3</v>
      </c>
      <c r="B2350">
        <v>2348</v>
      </c>
      <c r="C2350" s="3" t="s">
        <v>2349</v>
      </c>
      <c r="D2350" s="3" t="s">
        <v>6458</v>
      </c>
      <c r="E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 s="22">
        <f t="shared" si="145"/>
        <v>42607.39902777777</v>
      </c>
      <c r="L2350">
        <v>1450822938</v>
      </c>
      <c r="M2350" s="22">
        <f t="shared" si="146"/>
        <v>42577.39902777777</v>
      </c>
      <c r="N2350" s="22" t="s">
        <v>9044</v>
      </c>
      <c r="O2350" s="24">
        <f t="shared" si="147"/>
        <v>2016</v>
      </c>
      <c r="P2350" t="b">
        <v>0</v>
      </c>
      <c r="Q2350">
        <v>5</v>
      </c>
      <c r="R2350" t="b">
        <v>0</v>
      </c>
      <c r="S2350" t="s">
        <v>8272</v>
      </c>
      <c r="T2350" s="7">
        <f>F2350/Q2350</f>
        <v>54</v>
      </c>
      <c r="U2350" t="s">
        <v>8317</v>
      </c>
      <c r="V2350" t="s">
        <v>8318</v>
      </c>
    </row>
    <row r="2351" spans="1:22" ht="43.2">
      <c r="A2351" s="5">
        <f t="shared" si="144"/>
        <v>0</v>
      </c>
      <c r="B2351">
        <v>2349</v>
      </c>
      <c r="C2351" s="3" t="s">
        <v>2350</v>
      </c>
      <c r="D2351" s="3" t="s">
        <v>6459</v>
      </c>
      <c r="E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 s="22">
        <f t="shared" si="145"/>
        <v>42420.723819444444</v>
      </c>
      <c r="L2351">
        <v>1436812628</v>
      </c>
      <c r="M2351" s="22">
        <f t="shared" si="146"/>
        <v>42360.723819444444</v>
      </c>
      <c r="N2351" s="22" t="s">
        <v>8440</v>
      </c>
      <c r="O2351" s="24">
        <f t="shared" si="147"/>
        <v>2015</v>
      </c>
      <c r="P2351" t="b">
        <v>0</v>
      </c>
      <c r="Q2351">
        <v>0</v>
      </c>
      <c r="R2351" t="b">
        <v>0</v>
      </c>
      <c r="S2351" t="s">
        <v>8272</v>
      </c>
      <c r="T2351" s="7" t="e">
        <f>F2351/Q2351</f>
        <v>#DIV/0!</v>
      </c>
      <c r="U2351" t="s">
        <v>8317</v>
      </c>
      <c r="V2351" t="s">
        <v>8318</v>
      </c>
    </row>
    <row r="2352" spans="1:22" ht="43.2">
      <c r="A2352" s="5">
        <f t="shared" si="144"/>
        <v>0</v>
      </c>
      <c r="B2352">
        <v>2350</v>
      </c>
      <c r="C2352" s="3" t="s">
        <v>2351</v>
      </c>
      <c r="D2352" s="3" t="s">
        <v>6460</v>
      </c>
      <c r="E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 s="22">
        <f t="shared" si="145"/>
        <v>42227.567453703705</v>
      </c>
      <c r="L2352">
        <v>1480882370</v>
      </c>
      <c r="M2352" s="22">
        <f t="shared" si="146"/>
        <v>42198.567453703705</v>
      </c>
      <c r="N2352" s="22" t="s">
        <v>8901</v>
      </c>
      <c r="O2352" s="24">
        <f t="shared" si="147"/>
        <v>2015</v>
      </c>
      <c r="P2352" t="b">
        <v>0</v>
      </c>
      <c r="Q2352">
        <v>0</v>
      </c>
      <c r="R2352" t="b">
        <v>0</v>
      </c>
      <c r="S2352" t="s">
        <v>8272</v>
      </c>
      <c r="T2352" s="7" t="e">
        <f>F2352/Q2352</f>
        <v>#DIV/0!</v>
      </c>
      <c r="U2352" t="s">
        <v>8317</v>
      </c>
      <c r="V2352" t="s">
        <v>8318</v>
      </c>
    </row>
    <row r="2353" spans="1:22" ht="28.8">
      <c r="A2353" s="5">
        <f t="shared" si="144"/>
        <v>5.7142857142857143E-3</v>
      </c>
      <c r="B2353">
        <v>2351</v>
      </c>
      <c r="C2353" s="3" t="s">
        <v>2352</v>
      </c>
      <c r="D2353" s="3" t="s">
        <v>6461</v>
      </c>
      <c r="E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 s="22">
        <f t="shared" si="145"/>
        <v>42738.633912037032</v>
      </c>
      <c r="L2353">
        <v>1427768739</v>
      </c>
      <c r="M2353" s="22">
        <f t="shared" si="146"/>
        <v>42708.633912037032</v>
      </c>
      <c r="N2353" s="22" t="s">
        <v>9301</v>
      </c>
      <c r="O2353" s="24">
        <f t="shared" si="147"/>
        <v>2016</v>
      </c>
      <c r="P2353" t="b">
        <v>0</v>
      </c>
      <c r="Q2353">
        <v>7</v>
      </c>
      <c r="R2353" t="b">
        <v>0</v>
      </c>
      <c r="S2353" t="s">
        <v>8272</v>
      </c>
      <c r="T2353" s="7">
        <f>F2353/Q2353</f>
        <v>15.428571428571429</v>
      </c>
      <c r="U2353" t="s">
        <v>8317</v>
      </c>
      <c r="V2353" t="s">
        <v>8318</v>
      </c>
    </row>
    <row r="2354" spans="1:22" ht="43.2">
      <c r="A2354" s="5">
        <f t="shared" si="144"/>
        <v>0</v>
      </c>
      <c r="B2354">
        <v>2352</v>
      </c>
      <c r="C2354" s="3" t="s">
        <v>2353</v>
      </c>
      <c r="D2354" s="3" t="s">
        <v>6462</v>
      </c>
      <c r="E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 s="22">
        <f t="shared" si="145"/>
        <v>42123.892812500002</v>
      </c>
      <c r="L2354">
        <v>1428419552</v>
      </c>
      <c r="M2354" s="22">
        <f t="shared" si="146"/>
        <v>42093.892812500002</v>
      </c>
      <c r="N2354" s="22" t="s">
        <v>8674</v>
      </c>
      <c r="O2354" s="24">
        <f t="shared" si="147"/>
        <v>2015</v>
      </c>
      <c r="P2354" t="b">
        <v>0</v>
      </c>
      <c r="Q2354">
        <v>0</v>
      </c>
      <c r="R2354" t="b">
        <v>0</v>
      </c>
      <c r="S2354" t="s">
        <v>8272</v>
      </c>
      <c r="T2354" s="7" t="e">
        <f>F2354/Q2354</f>
        <v>#DIV/0!</v>
      </c>
      <c r="U2354" t="s">
        <v>8317</v>
      </c>
      <c r="V2354" t="s">
        <v>8318</v>
      </c>
    </row>
    <row r="2355" spans="1:22" ht="43.2">
      <c r="A2355" s="5">
        <f t="shared" si="144"/>
        <v>0</v>
      </c>
      <c r="B2355">
        <v>2353</v>
      </c>
      <c r="C2355" s="3" t="s">
        <v>2354</v>
      </c>
      <c r="D2355" s="3" t="s">
        <v>6463</v>
      </c>
      <c r="E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 s="22">
        <f t="shared" si="145"/>
        <v>42161.425370370365</v>
      </c>
      <c r="L2355">
        <v>1428596022</v>
      </c>
      <c r="M2355" s="22">
        <f t="shared" si="146"/>
        <v>42101.425370370365</v>
      </c>
      <c r="N2355" s="22" t="s">
        <v>8671</v>
      </c>
      <c r="O2355" s="24">
        <f t="shared" si="147"/>
        <v>2015</v>
      </c>
      <c r="P2355" t="b">
        <v>0</v>
      </c>
      <c r="Q2355">
        <v>0</v>
      </c>
      <c r="R2355" t="b">
        <v>0</v>
      </c>
      <c r="S2355" t="s">
        <v>8272</v>
      </c>
      <c r="T2355" s="7" t="e">
        <f>F2355/Q2355</f>
        <v>#DIV/0!</v>
      </c>
      <c r="U2355" t="s">
        <v>8317</v>
      </c>
      <c r="V2355" t="s">
        <v>8318</v>
      </c>
    </row>
    <row r="2356" spans="1:22" ht="43.2">
      <c r="A2356" s="5">
        <f t="shared" si="144"/>
        <v>7.1428571428571429E-4</v>
      </c>
      <c r="B2356">
        <v>2354</v>
      </c>
      <c r="C2356" s="3" t="s">
        <v>2355</v>
      </c>
      <c r="D2356" s="3" t="s">
        <v>6464</v>
      </c>
      <c r="E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 s="22">
        <f t="shared" si="145"/>
        <v>42115.467847222222</v>
      </c>
      <c r="L2356">
        <v>1415726460</v>
      </c>
      <c r="M2356" s="22">
        <f t="shared" si="146"/>
        <v>42103.467847222222</v>
      </c>
      <c r="N2356" s="22" t="s">
        <v>9712</v>
      </c>
      <c r="O2356" s="24">
        <f t="shared" si="147"/>
        <v>2015</v>
      </c>
      <c r="P2356" t="b">
        <v>0</v>
      </c>
      <c r="Q2356">
        <v>1</v>
      </c>
      <c r="R2356" t="b">
        <v>0</v>
      </c>
      <c r="S2356" t="s">
        <v>8272</v>
      </c>
      <c r="T2356" s="7">
        <f>F2356/Q2356</f>
        <v>25</v>
      </c>
      <c r="U2356" t="s">
        <v>8317</v>
      </c>
      <c r="V2356" t="s">
        <v>8318</v>
      </c>
    </row>
    <row r="2357" spans="1:22" ht="43.2">
      <c r="A2357" s="5">
        <f t="shared" si="144"/>
        <v>6.875E-3</v>
      </c>
      <c r="B2357">
        <v>2355</v>
      </c>
      <c r="C2357" s="3" t="s">
        <v>2356</v>
      </c>
      <c r="D2357" s="3" t="s">
        <v>6465</v>
      </c>
      <c r="E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 s="22">
        <f t="shared" si="145"/>
        <v>42014.51458333333</v>
      </c>
      <c r="L2357">
        <v>1428012136</v>
      </c>
      <c r="M2357" s="22">
        <f t="shared" si="146"/>
        <v>41954.51458333333</v>
      </c>
      <c r="N2357" s="22" t="s">
        <v>9155</v>
      </c>
      <c r="O2357" s="24">
        <f t="shared" si="147"/>
        <v>2014</v>
      </c>
      <c r="P2357" t="b">
        <v>0</v>
      </c>
      <c r="Q2357">
        <v>2</v>
      </c>
      <c r="R2357" t="b">
        <v>0</v>
      </c>
      <c r="S2357" t="s">
        <v>8272</v>
      </c>
      <c r="T2357" s="7">
        <f>F2357/Q2357</f>
        <v>27.5</v>
      </c>
      <c r="U2357" t="s">
        <v>8317</v>
      </c>
      <c r="V2357" t="s">
        <v>8318</v>
      </c>
    </row>
    <row r="2358" spans="1:22" ht="28.8">
      <c r="A2358" s="5">
        <f t="shared" si="144"/>
        <v>0</v>
      </c>
      <c r="B2358">
        <v>2356</v>
      </c>
      <c r="C2358" s="3" t="s">
        <v>2357</v>
      </c>
      <c r="D2358" s="3" t="s">
        <v>6466</v>
      </c>
      <c r="E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 s="22">
        <f t="shared" si="145"/>
        <v>42126.709907407407</v>
      </c>
      <c r="L2358">
        <v>1430938104</v>
      </c>
      <c r="M2358" s="22">
        <f t="shared" si="146"/>
        <v>42096.709907407407</v>
      </c>
      <c r="N2358" s="22" t="s">
        <v>8487</v>
      </c>
      <c r="O2358" s="24">
        <f t="shared" si="147"/>
        <v>2015</v>
      </c>
      <c r="P2358" t="b">
        <v>0</v>
      </c>
      <c r="Q2358">
        <v>0</v>
      </c>
      <c r="R2358" t="b">
        <v>0</v>
      </c>
      <c r="S2358" t="s">
        <v>8272</v>
      </c>
      <c r="T2358" s="7" t="e">
        <f>F2358/Q2358</f>
        <v>#DIV/0!</v>
      </c>
      <c r="U2358" t="s">
        <v>8317</v>
      </c>
      <c r="V2358" t="s">
        <v>8318</v>
      </c>
    </row>
    <row r="2359" spans="1:22" ht="43.2">
      <c r="A2359" s="5">
        <f t="shared" si="144"/>
        <v>0</v>
      </c>
      <c r="B2359">
        <v>2357</v>
      </c>
      <c r="C2359" s="3" t="s">
        <v>2358</v>
      </c>
      <c r="D2359" s="3" t="s">
        <v>6467</v>
      </c>
      <c r="E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 s="22">
        <f t="shared" si="145"/>
        <v>42160.575277777774</v>
      </c>
      <c r="L2359">
        <v>1442501578</v>
      </c>
      <c r="M2359" s="22">
        <f t="shared" si="146"/>
        <v>42130.575277777774</v>
      </c>
      <c r="N2359" s="22" t="s">
        <v>8759</v>
      </c>
      <c r="O2359" s="24">
        <f t="shared" si="147"/>
        <v>2015</v>
      </c>
      <c r="P2359" t="b">
        <v>0</v>
      </c>
      <c r="Q2359">
        <v>0</v>
      </c>
      <c r="R2359" t="b">
        <v>0</v>
      </c>
      <c r="S2359" t="s">
        <v>8272</v>
      </c>
      <c r="T2359" s="7" t="e">
        <f>F2359/Q2359</f>
        <v>#DIV/0!</v>
      </c>
      <c r="U2359" t="s">
        <v>8317</v>
      </c>
      <c r="V2359" t="s">
        <v>8318</v>
      </c>
    </row>
    <row r="2360" spans="1:22" ht="43.2">
      <c r="A2360" s="5">
        <f t="shared" si="144"/>
        <v>0</v>
      </c>
      <c r="B2360">
        <v>2358</v>
      </c>
      <c r="C2360" s="3" t="s">
        <v>2359</v>
      </c>
      <c r="D2360" s="3" t="s">
        <v>6468</v>
      </c>
      <c r="E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 s="22">
        <f t="shared" si="145"/>
        <v>42294.411782407406</v>
      </c>
      <c r="L2360">
        <v>1417818036</v>
      </c>
      <c r="M2360" s="22">
        <f t="shared" si="146"/>
        <v>42264.411782407406</v>
      </c>
      <c r="N2360" s="22" t="s">
        <v>9549</v>
      </c>
      <c r="O2360" s="24">
        <f t="shared" si="147"/>
        <v>2015</v>
      </c>
      <c r="P2360" t="b">
        <v>0</v>
      </c>
      <c r="Q2360">
        <v>0</v>
      </c>
      <c r="R2360" t="b">
        <v>0</v>
      </c>
      <c r="S2360" t="s">
        <v>8272</v>
      </c>
      <c r="T2360" s="7" t="e">
        <f>F2360/Q2360</f>
        <v>#DIV/0!</v>
      </c>
      <c r="U2360" t="s">
        <v>8317</v>
      </c>
      <c r="V2360" t="s">
        <v>8318</v>
      </c>
    </row>
    <row r="2361" spans="1:22" ht="43.2">
      <c r="A2361" s="5">
        <f t="shared" si="144"/>
        <v>0.14680000000000001</v>
      </c>
      <c r="B2361">
        <v>2359</v>
      </c>
      <c r="C2361" s="3" t="s">
        <v>2360</v>
      </c>
      <c r="D2361" s="3" t="s">
        <v>6469</v>
      </c>
      <c r="E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 s="22">
        <f t="shared" si="145"/>
        <v>42034.818749999999</v>
      </c>
      <c r="L2361">
        <v>1433432124</v>
      </c>
      <c r="M2361" s="22">
        <f t="shared" si="146"/>
        <v>41978.722638888888</v>
      </c>
      <c r="N2361" s="22" t="s">
        <v>9504</v>
      </c>
      <c r="O2361" s="24">
        <f t="shared" si="147"/>
        <v>2014</v>
      </c>
      <c r="P2361" t="b">
        <v>0</v>
      </c>
      <c r="Q2361">
        <v>3</v>
      </c>
      <c r="R2361" t="b">
        <v>0</v>
      </c>
      <c r="S2361" t="s">
        <v>8272</v>
      </c>
      <c r="T2361" s="7">
        <f>F2361/Q2361</f>
        <v>367</v>
      </c>
      <c r="U2361" t="s">
        <v>8317</v>
      </c>
      <c r="V2361" t="s">
        <v>8318</v>
      </c>
    </row>
    <row r="2362" spans="1:22" ht="43.2">
      <c r="A2362" s="5">
        <f t="shared" si="144"/>
        <v>4.0000000000000002E-4</v>
      </c>
      <c r="B2362">
        <v>2360</v>
      </c>
      <c r="C2362" s="3" t="s">
        <v>2361</v>
      </c>
      <c r="D2362" s="3" t="s">
        <v>6470</v>
      </c>
      <c r="E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 s="22">
        <f t="shared" si="145"/>
        <v>42219.441249999996</v>
      </c>
      <c r="L2362">
        <v>1452272280</v>
      </c>
      <c r="M2362" s="22">
        <f t="shared" si="146"/>
        <v>42159.441249999996</v>
      </c>
      <c r="N2362" s="22" t="s">
        <v>9513</v>
      </c>
      <c r="O2362" s="24">
        <f t="shared" si="147"/>
        <v>2015</v>
      </c>
      <c r="P2362" t="b">
        <v>0</v>
      </c>
      <c r="Q2362">
        <v>1</v>
      </c>
      <c r="R2362" t="b">
        <v>0</v>
      </c>
      <c r="S2362" t="s">
        <v>8272</v>
      </c>
      <c r="T2362" s="7">
        <f>F2362/Q2362</f>
        <v>2</v>
      </c>
      <c r="U2362" t="s">
        <v>8317</v>
      </c>
      <c r="V2362" t="s">
        <v>8318</v>
      </c>
    </row>
    <row r="2363" spans="1:22" ht="43.2">
      <c r="A2363" s="5">
        <f t="shared" si="144"/>
        <v>0</v>
      </c>
      <c r="B2363">
        <v>2361</v>
      </c>
      <c r="C2363" s="3" t="s">
        <v>2362</v>
      </c>
      <c r="D2363" s="3" t="s">
        <v>6471</v>
      </c>
      <c r="E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 s="22">
        <f t="shared" si="145"/>
        <v>42407.498611111114</v>
      </c>
      <c r="L2363">
        <v>1459975008</v>
      </c>
      <c r="M2363" s="22">
        <f t="shared" si="146"/>
        <v>42377.498611111114</v>
      </c>
      <c r="N2363" s="22" t="s">
        <v>8581</v>
      </c>
      <c r="O2363" s="24">
        <f t="shared" si="147"/>
        <v>2016</v>
      </c>
      <c r="P2363" t="b">
        <v>0</v>
      </c>
      <c r="Q2363">
        <v>0</v>
      </c>
      <c r="R2363" t="b">
        <v>0</v>
      </c>
      <c r="S2363" t="s">
        <v>8272</v>
      </c>
      <c r="T2363" s="7" t="e">
        <f>F2363/Q2363</f>
        <v>#DIV/0!</v>
      </c>
      <c r="U2363" t="s">
        <v>8317</v>
      </c>
      <c r="V2363" t="s">
        <v>8318</v>
      </c>
    </row>
    <row r="2364" spans="1:22" ht="43.2">
      <c r="A2364" s="5">
        <f t="shared" si="144"/>
        <v>0.2857142857142857</v>
      </c>
      <c r="B2364">
        <v>2362</v>
      </c>
      <c r="C2364" s="3" t="s">
        <v>2363</v>
      </c>
      <c r="D2364" s="3" t="s">
        <v>6472</v>
      </c>
      <c r="E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 s="22">
        <f t="shared" si="145"/>
        <v>42490.708333333336</v>
      </c>
      <c r="L2364">
        <v>1415723470</v>
      </c>
      <c r="M2364" s="22">
        <f t="shared" si="146"/>
        <v>42466.650555555556</v>
      </c>
      <c r="N2364" s="22" t="s">
        <v>9616</v>
      </c>
      <c r="O2364" s="24">
        <f t="shared" si="147"/>
        <v>2016</v>
      </c>
      <c r="P2364" t="b">
        <v>0</v>
      </c>
      <c r="Q2364">
        <v>2</v>
      </c>
      <c r="R2364" t="b">
        <v>0</v>
      </c>
      <c r="S2364" t="s">
        <v>8272</v>
      </c>
      <c r="T2364" s="7">
        <f>F2364/Q2364</f>
        <v>60</v>
      </c>
      <c r="U2364" t="s">
        <v>8317</v>
      </c>
      <c r="V2364" t="s">
        <v>8318</v>
      </c>
    </row>
    <row r="2365" spans="1:22" ht="43.2">
      <c r="A2365" s="5">
        <f t="shared" si="144"/>
        <v>0</v>
      </c>
      <c r="B2365">
        <v>2363</v>
      </c>
      <c r="C2365" s="3" t="s">
        <v>2364</v>
      </c>
      <c r="D2365" s="3" t="s">
        <v>6473</v>
      </c>
      <c r="E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 s="22">
        <f t="shared" si="145"/>
        <v>41984.47997685185</v>
      </c>
      <c r="L2365">
        <v>1447460200</v>
      </c>
      <c r="M2365" s="22">
        <f t="shared" si="146"/>
        <v>41954.47997685185</v>
      </c>
      <c r="N2365" s="22" t="s">
        <v>9155</v>
      </c>
      <c r="O2365" s="24">
        <f t="shared" si="147"/>
        <v>2014</v>
      </c>
      <c r="P2365" t="b">
        <v>0</v>
      </c>
      <c r="Q2365">
        <v>0</v>
      </c>
      <c r="R2365" t="b">
        <v>0</v>
      </c>
      <c r="S2365" t="s">
        <v>8272</v>
      </c>
      <c r="T2365" s="7" t="e">
        <f>F2365/Q2365</f>
        <v>#DIV/0!</v>
      </c>
      <c r="U2365" t="s">
        <v>8317</v>
      </c>
      <c r="V2365" t="s">
        <v>8318</v>
      </c>
    </row>
    <row r="2366" spans="1:22" ht="28.8">
      <c r="A2366" s="5">
        <f t="shared" si="144"/>
        <v>0</v>
      </c>
      <c r="B2366">
        <v>2364</v>
      </c>
      <c r="C2366" s="3" t="s">
        <v>2365</v>
      </c>
      <c r="D2366" s="3" t="s">
        <v>6474</v>
      </c>
      <c r="E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 s="22">
        <f t="shared" si="145"/>
        <v>42366.803240740737</v>
      </c>
      <c r="L2366">
        <v>1441146356</v>
      </c>
      <c r="M2366" s="22">
        <f t="shared" si="146"/>
        <v>42321.803240740737</v>
      </c>
      <c r="N2366" s="22" t="s">
        <v>8852</v>
      </c>
      <c r="O2366" s="24">
        <f t="shared" si="147"/>
        <v>2015</v>
      </c>
      <c r="P2366" t="b">
        <v>0</v>
      </c>
      <c r="Q2366">
        <v>0</v>
      </c>
      <c r="R2366" t="b">
        <v>0</v>
      </c>
      <c r="S2366" t="s">
        <v>8272</v>
      </c>
      <c r="T2366" s="7" t="e">
        <f>F2366/Q2366</f>
        <v>#DIV/0!</v>
      </c>
      <c r="U2366" t="s">
        <v>8317</v>
      </c>
      <c r="V2366" t="s">
        <v>8318</v>
      </c>
    </row>
    <row r="2367" spans="1:22" ht="43.2">
      <c r="A2367" s="5">
        <f t="shared" si="144"/>
        <v>0</v>
      </c>
      <c r="B2367">
        <v>2365</v>
      </c>
      <c r="C2367" s="3" t="s">
        <v>2366</v>
      </c>
      <c r="D2367" s="3" t="s">
        <v>6475</v>
      </c>
      <c r="E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 s="22">
        <f t="shared" si="145"/>
        <v>42303.726342592585</v>
      </c>
      <c r="L2367">
        <v>1449596425</v>
      </c>
      <c r="M2367" s="22">
        <f t="shared" si="146"/>
        <v>42248.726342592585</v>
      </c>
      <c r="N2367" s="22" t="s">
        <v>8557</v>
      </c>
      <c r="O2367" s="24">
        <f t="shared" si="147"/>
        <v>2015</v>
      </c>
      <c r="P2367" t="b">
        <v>0</v>
      </c>
      <c r="Q2367">
        <v>0</v>
      </c>
      <c r="R2367" t="b">
        <v>0</v>
      </c>
      <c r="S2367" t="s">
        <v>8272</v>
      </c>
      <c r="T2367" s="7" t="e">
        <f>F2367/Q2367</f>
        <v>#DIV/0!</v>
      </c>
      <c r="U2367" t="s">
        <v>8317</v>
      </c>
      <c r="V2367" t="s">
        <v>8318</v>
      </c>
    </row>
    <row r="2368" spans="1:22" ht="43.2">
      <c r="A2368" s="5">
        <f t="shared" si="144"/>
        <v>0.1052</v>
      </c>
      <c r="B2368">
        <v>2366</v>
      </c>
      <c r="C2368" s="3" t="s">
        <v>2367</v>
      </c>
      <c r="D2368" s="3" t="s">
        <v>6476</v>
      </c>
      <c r="E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 s="22">
        <f t="shared" si="145"/>
        <v>42386.749999999993</v>
      </c>
      <c r="L2368">
        <v>1442839533</v>
      </c>
      <c r="M2368" s="22">
        <f t="shared" si="146"/>
        <v>42346.528067129628</v>
      </c>
      <c r="N2368" s="22" t="s">
        <v>9208</v>
      </c>
      <c r="O2368" s="24">
        <f t="shared" si="147"/>
        <v>2015</v>
      </c>
      <c r="P2368" t="b">
        <v>0</v>
      </c>
      <c r="Q2368">
        <v>27</v>
      </c>
      <c r="R2368" t="b">
        <v>0</v>
      </c>
      <c r="S2368" t="s">
        <v>8272</v>
      </c>
      <c r="T2368" s="7">
        <f>F2368/Q2368</f>
        <v>97.407407407407405</v>
      </c>
      <c r="U2368" t="s">
        <v>8317</v>
      </c>
      <c r="V2368" t="s">
        <v>8318</v>
      </c>
    </row>
    <row r="2369" spans="1:22" ht="43.2">
      <c r="A2369" s="5">
        <f t="shared" si="144"/>
        <v>1.34E-2</v>
      </c>
      <c r="B2369">
        <v>2367</v>
      </c>
      <c r="C2369" s="3" t="s">
        <v>2368</v>
      </c>
      <c r="D2369" s="3" t="s">
        <v>6477</v>
      </c>
      <c r="E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 s="22">
        <f t="shared" si="145"/>
        <v>42298.323298611103</v>
      </c>
      <c r="L2369">
        <v>1456442216</v>
      </c>
      <c r="M2369" s="22">
        <f t="shared" si="146"/>
        <v>42268.323298611103</v>
      </c>
      <c r="N2369" s="22" t="s">
        <v>8854</v>
      </c>
      <c r="O2369" s="24">
        <f t="shared" si="147"/>
        <v>2015</v>
      </c>
      <c r="P2369" t="b">
        <v>0</v>
      </c>
      <c r="Q2369">
        <v>14</v>
      </c>
      <c r="R2369" t="b">
        <v>0</v>
      </c>
      <c r="S2369" t="s">
        <v>8272</v>
      </c>
      <c r="T2369" s="7">
        <f>F2369/Q2369</f>
        <v>47.857142857142854</v>
      </c>
      <c r="U2369" t="s">
        <v>8317</v>
      </c>
      <c r="V2369" t="s">
        <v>8318</v>
      </c>
    </row>
    <row r="2370" spans="1:22" ht="43.2">
      <c r="A2370" s="5">
        <f t="shared" si="144"/>
        <v>2.5000000000000001E-3</v>
      </c>
      <c r="B2370">
        <v>2368</v>
      </c>
      <c r="C2370" s="3" t="s">
        <v>2369</v>
      </c>
      <c r="D2370" s="3" t="s">
        <v>6478</v>
      </c>
      <c r="E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 s="22">
        <f t="shared" si="145"/>
        <v>42485.720092592594</v>
      </c>
      <c r="L2370">
        <v>1425143965</v>
      </c>
      <c r="M2370" s="22">
        <f t="shared" si="146"/>
        <v>42425.761759259258</v>
      </c>
      <c r="N2370" s="22" t="s">
        <v>8703</v>
      </c>
      <c r="O2370" s="24">
        <f t="shared" si="147"/>
        <v>2016</v>
      </c>
      <c r="P2370" t="b">
        <v>0</v>
      </c>
      <c r="Q2370">
        <v>2</v>
      </c>
      <c r="R2370" t="b">
        <v>0</v>
      </c>
      <c r="S2370" t="s">
        <v>8272</v>
      </c>
      <c r="T2370" s="7">
        <f>F2370/Q2370</f>
        <v>50</v>
      </c>
      <c r="U2370" t="s">
        <v>8317</v>
      </c>
      <c r="V2370" t="s">
        <v>8318</v>
      </c>
    </row>
    <row r="2371" spans="1:22" ht="43.2">
      <c r="A2371" s="5">
        <f t="shared" ref="A2371:A2434" si="148">F2371/E2371</f>
        <v>0</v>
      </c>
      <c r="B2371">
        <v>2369</v>
      </c>
      <c r="C2371" s="3" t="s">
        <v>2370</v>
      </c>
      <c r="D2371" s="3" t="s">
        <v>6479</v>
      </c>
      <c r="E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 s="22">
        <f t="shared" ref="K2371:K2434" si="149">(J2370/86400)+25569+(-5/24)</f>
        <v>42108.471817129626</v>
      </c>
      <c r="L2371">
        <v>1452540611</v>
      </c>
      <c r="M2371" s="22">
        <f t="shared" ref="M2371:M2434" si="150">(L2370/86400)+25569+(-5/24)</f>
        <v>42063.513483796291</v>
      </c>
      <c r="N2371" s="22" t="s">
        <v>9484</v>
      </c>
      <c r="O2371" s="24">
        <f t="shared" si="147"/>
        <v>2015</v>
      </c>
      <c r="P2371" t="b">
        <v>0</v>
      </c>
      <c r="Q2371">
        <v>0</v>
      </c>
      <c r="R2371" t="b">
        <v>0</v>
      </c>
      <c r="S2371" t="s">
        <v>8272</v>
      </c>
      <c r="T2371" s="7" t="e">
        <f>F2371/Q2371</f>
        <v>#DIV/0!</v>
      </c>
      <c r="U2371" t="s">
        <v>8317</v>
      </c>
      <c r="V2371" t="s">
        <v>8318</v>
      </c>
    </row>
    <row r="2372" spans="1:22" ht="43.2">
      <c r="A2372" s="5">
        <f t="shared" si="148"/>
        <v>3.2799999999999999E-3</v>
      </c>
      <c r="B2372">
        <v>2370</v>
      </c>
      <c r="C2372" s="3" t="s">
        <v>2371</v>
      </c>
      <c r="D2372" s="3" t="s">
        <v>6480</v>
      </c>
      <c r="E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 s="22">
        <f t="shared" si="149"/>
        <v>42410.60429398148</v>
      </c>
      <c r="L2372">
        <v>1416285141</v>
      </c>
      <c r="M2372" s="22">
        <f t="shared" si="150"/>
        <v>42380.60429398148</v>
      </c>
      <c r="N2372" s="22" t="s">
        <v>8843</v>
      </c>
      <c r="O2372" s="24">
        <f t="shared" ref="O2372:O2435" si="151">YEAR(N2372)</f>
        <v>2016</v>
      </c>
      <c r="P2372" t="b">
        <v>0</v>
      </c>
      <c r="Q2372">
        <v>4</v>
      </c>
      <c r="R2372" t="b">
        <v>0</v>
      </c>
      <c r="S2372" t="s">
        <v>8272</v>
      </c>
      <c r="T2372" s="7">
        <f>F2372/Q2372</f>
        <v>20.5</v>
      </c>
      <c r="U2372" t="s">
        <v>8317</v>
      </c>
      <c r="V2372" t="s">
        <v>8318</v>
      </c>
    </row>
    <row r="2373" spans="1:22" ht="43.2">
      <c r="A2373" s="5">
        <f t="shared" si="148"/>
        <v>0</v>
      </c>
      <c r="B2373">
        <v>2371</v>
      </c>
      <c r="C2373" s="3" t="s">
        <v>2372</v>
      </c>
      <c r="D2373" s="3" t="s">
        <v>6481</v>
      </c>
      <c r="E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 s="22">
        <f t="shared" si="149"/>
        <v>41990.980798611105</v>
      </c>
      <c r="L2373">
        <v>1432665596</v>
      </c>
      <c r="M2373" s="22">
        <f t="shared" si="150"/>
        <v>41960.980798611105</v>
      </c>
      <c r="N2373" s="22" t="s">
        <v>8853</v>
      </c>
      <c r="O2373" s="24">
        <f t="shared" si="151"/>
        <v>2014</v>
      </c>
      <c r="P2373" t="b">
        <v>0</v>
      </c>
      <c r="Q2373">
        <v>0</v>
      </c>
      <c r="R2373" t="b">
        <v>0</v>
      </c>
      <c r="S2373" t="s">
        <v>8272</v>
      </c>
      <c r="T2373" s="7" t="e">
        <f>F2373/Q2373</f>
        <v>#DIV/0!</v>
      </c>
      <c r="U2373" t="s">
        <v>8317</v>
      </c>
      <c r="V2373" t="s">
        <v>8318</v>
      </c>
    </row>
    <row r="2374" spans="1:22" ht="43.2">
      <c r="A2374" s="5">
        <f t="shared" si="148"/>
        <v>3.272727272727273E-2</v>
      </c>
      <c r="B2374">
        <v>2372</v>
      </c>
      <c r="C2374" s="3" t="s">
        <v>2373</v>
      </c>
      <c r="D2374" s="3" t="s">
        <v>6482</v>
      </c>
      <c r="E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 s="22">
        <f t="shared" si="149"/>
        <v>42180.569398148145</v>
      </c>
      <c r="L2374">
        <v>1427247571</v>
      </c>
      <c r="M2374" s="22">
        <f t="shared" si="150"/>
        <v>42150.569398148145</v>
      </c>
      <c r="N2374" s="22" t="s">
        <v>9198</v>
      </c>
      <c r="O2374" s="24">
        <f t="shared" si="151"/>
        <v>2015</v>
      </c>
      <c r="P2374" t="b">
        <v>0</v>
      </c>
      <c r="Q2374">
        <v>6</v>
      </c>
      <c r="R2374" t="b">
        <v>0</v>
      </c>
      <c r="S2374" t="s">
        <v>8272</v>
      </c>
      <c r="T2374" s="7">
        <f>F2374/Q2374</f>
        <v>30</v>
      </c>
      <c r="U2374" t="s">
        <v>8317</v>
      </c>
      <c r="V2374" t="s">
        <v>8318</v>
      </c>
    </row>
    <row r="2375" spans="1:22" ht="28.8">
      <c r="A2375" s="5">
        <f t="shared" si="148"/>
        <v>5.8823529411764708E-5</v>
      </c>
      <c r="B2375">
        <v>2373</v>
      </c>
      <c r="C2375" s="3" t="s">
        <v>2374</v>
      </c>
      <c r="D2375" s="3" t="s">
        <v>6483</v>
      </c>
      <c r="E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 s="22">
        <f t="shared" si="149"/>
        <v>42117.860775462956</v>
      </c>
      <c r="L2375">
        <v>1438271624</v>
      </c>
      <c r="M2375" s="22">
        <f t="shared" si="150"/>
        <v>42087.860775462956</v>
      </c>
      <c r="N2375" s="22" t="s">
        <v>8893</v>
      </c>
      <c r="O2375" s="24">
        <f t="shared" si="151"/>
        <v>2015</v>
      </c>
      <c r="P2375" t="b">
        <v>0</v>
      </c>
      <c r="Q2375">
        <v>1</v>
      </c>
      <c r="R2375" t="b">
        <v>0</v>
      </c>
      <c r="S2375" t="s">
        <v>8272</v>
      </c>
      <c r="T2375" s="7">
        <f>F2375/Q2375</f>
        <v>50</v>
      </c>
      <c r="U2375" t="s">
        <v>8317</v>
      </c>
      <c r="V2375" t="s">
        <v>8318</v>
      </c>
    </row>
    <row r="2376" spans="1:22" ht="43.2">
      <c r="A2376" s="5">
        <f t="shared" si="148"/>
        <v>4.5454545454545455E-4</v>
      </c>
      <c r="B2376">
        <v>2374</v>
      </c>
      <c r="C2376" s="3" t="s">
        <v>2375</v>
      </c>
      <c r="D2376" s="3" t="s">
        <v>6484</v>
      </c>
      <c r="E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 s="22">
        <f t="shared" si="149"/>
        <v>42245.453981481478</v>
      </c>
      <c r="L2376">
        <v>1421180060</v>
      </c>
      <c r="M2376" s="22">
        <f t="shared" si="150"/>
        <v>42215.453981481478</v>
      </c>
      <c r="N2376" s="22" t="s">
        <v>9713</v>
      </c>
      <c r="O2376" s="24">
        <f t="shared" si="151"/>
        <v>2015</v>
      </c>
      <c r="P2376" t="b">
        <v>0</v>
      </c>
      <c r="Q2376">
        <v>1</v>
      </c>
      <c r="R2376" t="b">
        <v>0</v>
      </c>
      <c r="S2376" t="s">
        <v>8272</v>
      </c>
      <c r="T2376" s="7">
        <f>F2376/Q2376</f>
        <v>10</v>
      </c>
      <c r="U2376" t="s">
        <v>8317</v>
      </c>
      <c r="V2376" t="s">
        <v>8318</v>
      </c>
    </row>
    <row r="2377" spans="1:22" ht="43.2">
      <c r="A2377" s="5">
        <f t="shared" si="148"/>
        <v>0</v>
      </c>
      <c r="B2377">
        <v>2375</v>
      </c>
      <c r="C2377" s="3" t="s">
        <v>2376</v>
      </c>
      <c r="D2377" s="3" t="s">
        <v>6485</v>
      </c>
      <c r="E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 s="22">
        <f t="shared" si="149"/>
        <v>42047.634953703702</v>
      </c>
      <c r="L2377">
        <v>1470859437</v>
      </c>
      <c r="M2377" s="22">
        <f t="shared" si="150"/>
        <v>42017.634953703702</v>
      </c>
      <c r="N2377" s="22" t="s">
        <v>9418</v>
      </c>
      <c r="O2377" s="24">
        <f t="shared" si="151"/>
        <v>2015</v>
      </c>
      <c r="P2377" t="b">
        <v>0</v>
      </c>
      <c r="Q2377">
        <v>0</v>
      </c>
      <c r="R2377" t="b">
        <v>0</v>
      </c>
      <c r="S2377" t="s">
        <v>8272</v>
      </c>
      <c r="T2377" s="7" t="e">
        <f>F2377/Q2377</f>
        <v>#DIV/0!</v>
      </c>
      <c r="U2377" t="s">
        <v>8317</v>
      </c>
      <c r="V2377" t="s">
        <v>8318</v>
      </c>
    </row>
    <row r="2378" spans="1:22" ht="43.2">
      <c r="A2378" s="5">
        <f t="shared" si="148"/>
        <v>0.10877666666666666</v>
      </c>
      <c r="B2378">
        <v>2376</v>
      </c>
      <c r="C2378" s="3" t="s">
        <v>2377</v>
      </c>
      <c r="D2378" s="3" t="s">
        <v>6486</v>
      </c>
      <c r="E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 s="22">
        <f t="shared" si="149"/>
        <v>42622.627743055556</v>
      </c>
      <c r="L2378">
        <v>1447193566</v>
      </c>
      <c r="M2378" s="22">
        <f t="shared" si="150"/>
        <v>42592.627743055556</v>
      </c>
      <c r="N2378" s="22" t="s">
        <v>9117</v>
      </c>
      <c r="O2378" s="24">
        <f t="shared" si="151"/>
        <v>2016</v>
      </c>
      <c r="P2378" t="b">
        <v>0</v>
      </c>
      <c r="Q2378">
        <v>4</v>
      </c>
      <c r="R2378" t="b">
        <v>0</v>
      </c>
      <c r="S2378" t="s">
        <v>8272</v>
      </c>
      <c r="T2378" s="7">
        <f>F2378/Q2378</f>
        <v>81.582499999999996</v>
      </c>
      <c r="U2378" t="s">
        <v>8317</v>
      </c>
      <c r="V2378" t="s">
        <v>8318</v>
      </c>
    </row>
    <row r="2379" spans="1:22" ht="43.2">
      <c r="A2379" s="5">
        <f t="shared" si="148"/>
        <v>0</v>
      </c>
      <c r="B2379">
        <v>2377</v>
      </c>
      <c r="C2379" s="3" t="s">
        <v>2378</v>
      </c>
      <c r="D2379" s="3" t="s">
        <v>6487</v>
      </c>
      <c r="E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 s="22">
        <f t="shared" si="149"/>
        <v>42348.717199074068</v>
      </c>
      <c r="L2379">
        <v>1477515183</v>
      </c>
      <c r="M2379" s="22">
        <f t="shared" si="150"/>
        <v>42318.717199074068</v>
      </c>
      <c r="N2379" s="22" t="s">
        <v>8822</v>
      </c>
      <c r="O2379" s="24">
        <f t="shared" si="151"/>
        <v>2015</v>
      </c>
      <c r="P2379" t="b">
        <v>0</v>
      </c>
      <c r="Q2379">
        <v>0</v>
      </c>
      <c r="R2379" t="b">
        <v>0</v>
      </c>
      <c r="S2379" t="s">
        <v>8272</v>
      </c>
      <c r="T2379" s="7" t="e">
        <f>F2379/Q2379</f>
        <v>#DIV/0!</v>
      </c>
      <c r="U2379" t="s">
        <v>8317</v>
      </c>
      <c r="V2379" t="s">
        <v>8318</v>
      </c>
    </row>
    <row r="2380" spans="1:22" ht="43.2">
      <c r="A2380" s="5">
        <f t="shared" si="148"/>
        <v>0</v>
      </c>
      <c r="B2380">
        <v>2378</v>
      </c>
      <c r="C2380" s="3" t="s">
        <v>2379</v>
      </c>
      <c r="D2380" s="3" t="s">
        <v>6488</v>
      </c>
      <c r="E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 s="22">
        <f t="shared" si="149"/>
        <v>42699.703506944446</v>
      </c>
      <c r="L2380">
        <v>1438042730</v>
      </c>
      <c r="M2380" s="22">
        <f t="shared" si="150"/>
        <v>42669.661840277775</v>
      </c>
      <c r="N2380" s="22" t="s">
        <v>8795</v>
      </c>
      <c r="O2380" s="24">
        <f t="shared" si="151"/>
        <v>2016</v>
      </c>
      <c r="P2380" t="b">
        <v>0</v>
      </c>
      <c r="Q2380">
        <v>0</v>
      </c>
      <c r="R2380" t="b">
        <v>0</v>
      </c>
      <c r="S2380" t="s">
        <v>8272</v>
      </c>
      <c r="T2380" s="7" t="e">
        <f>F2380/Q2380</f>
        <v>#DIV/0!</v>
      </c>
      <c r="U2380" t="s">
        <v>8317</v>
      </c>
      <c r="V2380" t="s">
        <v>8318</v>
      </c>
    </row>
    <row r="2381" spans="1:22" ht="28.8">
      <c r="A2381" s="5">
        <f t="shared" si="148"/>
        <v>0</v>
      </c>
      <c r="B2381">
        <v>2379</v>
      </c>
      <c r="C2381" s="3" t="s">
        <v>2380</v>
      </c>
      <c r="D2381" s="3" t="s">
        <v>6489</v>
      </c>
      <c r="E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 s="22">
        <f t="shared" si="149"/>
        <v>42241.804745370369</v>
      </c>
      <c r="L2381">
        <v>1440116616</v>
      </c>
      <c r="M2381" s="22">
        <f t="shared" si="150"/>
        <v>42212.804745370369</v>
      </c>
      <c r="N2381" s="22" t="s">
        <v>9215</v>
      </c>
      <c r="O2381" s="24">
        <f t="shared" si="151"/>
        <v>2015</v>
      </c>
      <c r="P2381" t="b">
        <v>0</v>
      </c>
      <c r="Q2381">
        <v>0</v>
      </c>
      <c r="R2381" t="b">
        <v>0</v>
      </c>
      <c r="S2381" t="s">
        <v>8272</v>
      </c>
      <c r="T2381" s="7" t="e">
        <f>F2381/Q2381</f>
        <v>#DIV/0!</v>
      </c>
      <c r="U2381" t="s">
        <v>8317</v>
      </c>
      <c r="V2381" t="s">
        <v>8318</v>
      </c>
    </row>
    <row r="2382" spans="1:22" ht="43.2">
      <c r="A2382" s="5">
        <f t="shared" si="148"/>
        <v>3.6666666666666666E-3</v>
      </c>
      <c r="B2382">
        <v>2380</v>
      </c>
      <c r="C2382" s="3" t="s">
        <v>2381</v>
      </c>
      <c r="D2382" s="3" t="s">
        <v>6490</v>
      </c>
      <c r="E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 s="22">
        <f t="shared" si="149"/>
        <v>42281.808055555557</v>
      </c>
      <c r="L2382">
        <v>1441134142</v>
      </c>
      <c r="M2382" s="22">
        <f t="shared" si="150"/>
        <v>42236.808055555557</v>
      </c>
      <c r="N2382" s="22" t="s">
        <v>9714</v>
      </c>
      <c r="O2382" s="24">
        <f t="shared" si="151"/>
        <v>2015</v>
      </c>
      <c r="P2382" t="b">
        <v>0</v>
      </c>
      <c r="Q2382">
        <v>3</v>
      </c>
      <c r="R2382" t="b">
        <v>0</v>
      </c>
      <c r="S2382" t="s">
        <v>8272</v>
      </c>
      <c r="T2382" s="7">
        <f>F2382/Q2382</f>
        <v>18.333333333333332</v>
      </c>
      <c r="U2382" t="s">
        <v>8317</v>
      </c>
      <c r="V2382" t="s">
        <v>8318</v>
      </c>
    </row>
    <row r="2383" spans="1:22" ht="43.2">
      <c r="A2383" s="5">
        <f t="shared" si="148"/>
        <v>1.8193398957730169E-2</v>
      </c>
      <c r="B2383">
        <v>2381</v>
      </c>
      <c r="C2383" s="3" t="s">
        <v>2382</v>
      </c>
      <c r="D2383" s="3" t="s">
        <v>6491</v>
      </c>
      <c r="E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 s="22">
        <f t="shared" si="149"/>
        <v>42278.584976851846</v>
      </c>
      <c r="L2383">
        <v>1426112848</v>
      </c>
      <c r="M2383" s="22">
        <f t="shared" si="150"/>
        <v>42248.584976851846</v>
      </c>
      <c r="N2383" s="22" t="s">
        <v>8557</v>
      </c>
      <c r="O2383" s="24">
        <f t="shared" si="151"/>
        <v>2015</v>
      </c>
      <c r="P2383" t="b">
        <v>0</v>
      </c>
      <c r="Q2383">
        <v>7</v>
      </c>
      <c r="R2383" t="b">
        <v>0</v>
      </c>
      <c r="S2383" t="s">
        <v>8272</v>
      </c>
      <c r="T2383" s="7">
        <f>F2383/Q2383</f>
        <v>224.42857142857142</v>
      </c>
      <c r="U2383" t="s">
        <v>8317</v>
      </c>
      <c r="V2383" t="s">
        <v>8318</v>
      </c>
    </row>
    <row r="2384" spans="1:22" ht="57.6">
      <c r="A2384" s="5">
        <f t="shared" si="148"/>
        <v>2.5000000000000001E-2</v>
      </c>
      <c r="B2384">
        <v>2382</v>
      </c>
      <c r="C2384" s="3" t="s">
        <v>2383</v>
      </c>
      <c r="D2384" s="3" t="s">
        <v>6492</v>
      </c>
      <c r="E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 s="22">
        <f t="shared" si="149"/>
        <v>42104.727407407401</v>
      </c>
      <c r="L2384">
        <v>1436502603</v>
      </c>
      <c r="M2384" s="22">
        <f t="shared" si="150"/>
        <v>42074.727407407401</v>
      </c>
      <c r="N2384" s="22" t="s">
        <v>9658</v>
      </c>
      <c r="O2384" s="24">
        <f t="shared" si="151"/>
        <v>2015</v>
      </c>
      <c r="P2384" t="b">
        <v>0</v>
      </c>
      <c r="Q2384">
        <v>2</v>
      </c>
      <c r="R2384" t="b">
        <v>0</v>
      </c>
      <c r="S2384" t="s">
        <v>8272</v>
      </c>
      <c r="T2384" s="7">
        <f>F2384/Q2384</f>
        <v>37.5</v>
      </c>
      <c r="U2384" t="s">
        <v>8317</v>
      </c>
      <c r="V2384" t="s">
        <v>8318</v>
      </c>
    </row>
    <row r="2385" spans="1:22" ht="43.2">
      <c r="A2385" s="5">
        <f t="shared" si="148"/>
        <v>4.3499999999999997E-2</v>
      </c>
      <c r="B2385">
        <v>2383</v>
      </c>
      <c r="C2385" s="3" t="s">
        <v>2384</v>
      </c>
      <c r="D2385" s="3" t="s">
        <v>6493</v>
      </c>
      <c r="E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 s="22">
        <f t="shared" si="149"/>
        <v>42219.979201388887</v>
      </c>
      <c r="L2385">
        <v>1421976107</v>
      </c>
      <c r="M2385" s="22">
        <f t="shared" si="150"/>
        <v>42194.979201388887</v>
      </c>
      <c r="N2385" s="22" t="s">
        <v>8882</v>
      </c>
      <c r="O2385" s="24">
        <f t="shared" si="151"/>
        <v>2015</v>
      </c>
      <c r="P2385" t="b">
        <v>0</v>
      </c>
      <c r="Q2385">
        <v>3</v>
      </c>
      <c r="R2385" t="b">
        <v>0</v>
      </c>
      <c r="S2385" t="s">
        <v>8272</v>
      </c>
      <c r="T2385" s="7">
        <f>F2385/Q2385</f>
        <v>145</v>
      </c>
      <c r="U2385" t="s">
        <v>8317</v>
      </c>
      <c r="V2385" t="s">
        <v>8318</v>
      </c>
    </row>
    <row r="2386" spans="1:22" ht="57.6">
      <c r="A2386" s="5">
        <f t="shared" si="148"/>
        <v>8.0000000000000002E-3</v>
      </c>
      <c r="B2386">
        <v>2384</v>
      </c>
      <c r="C2386" s="3" t="s">
        <v>2385</v>
      </c>
      <c r="D2386" s="3" t="s">
        <v>6494</v>
      </c>
      <c r="E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 s="22">
        <f t="shared" si="149"/>
        <v>42056.848460648143</v>
      </c>
      <c r="L2386">
        <v>1413337043</v>
      </c>
      <c r="M2386" s="22">
        <f t="shared" si="150"/>
        <v>42026.848460648143</v>
      </c>
      <c r="N2386" s="22" t="s">
        <v>9494</v>
      </c>
      <c r="O2386" s="24">
        <f t="shared" si="151"/>
        <v>2015</v>
      </c>
      <c r="P2386" t="b">
        <v>0</v>
      </c>
      <c r="Q2386">
        <v>8</v>
      </c>
      <c r="R2386" t="b">
        <v>0</v>
      </c>
      <c r="S2386" t="s">
        <v>8272</v>
      </c>
      <c r="T2386" s="7">
        <f>F2386/Q2386</f>
        <v>1</v>
      </c>
      <c r="U2386" t="s">
        <v>8317</v>
      </c>
      <c r="V2386" t="s">
        <v>8318</v>
      </c>
    </row>
    <row r="2387" spans="1:22" ht="43.2">
      <c r="A2387" s="5">
        <f t="shared" si="148"/>
        <v>1.2123076923076924E-2</v>
      </c>
      <c r="B2387">
        <v>2385</v>
      </c>
      <c r="C2387" s="3" t="s">
        <v>2386</v>
      </c>
      <c r="D2387" s="3" t="s">
        <v>6495</v>
      </c>
      <c r="E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 s="22">
        <f t="shared" si="149"/>
        <v>41956.900960648149</v>
      </c>
      <c r="L2387">
        <v>1436201432</v>
      </c>
      <c r="M2387" s="22">
        <f t="shared" si="150"/>
        <v>41926.859293981477</v>
      </c>
      <c r="N2387" s="22" t="s">
        <v>8678</v>
      </c>
      <c r="O2387" s="24">
        <f t="shared" si="151"/>
        <v>2014</v>
      </c>
      <c r="P2387" t="b">
        <v>0</v>
      </c>
      <c r="Q2387">
        <v>7</v>
      </c>
      <c r="R2387" t="b">
        <v>0</v>
      </c>
      <c r="S2387" t="s">
        <v>8272</v>
      </c>
      <c r="T2387" s="7">
        <f>F2387/Q2387</f>
        <v>112.57142857142857</v>
      </c>
      <c r="U2387" t="s">
        <v>8317</v>
      </c>
      <c r="V2387" t="s">
        <v>8318</v>
      </c>
    </row>
    <row r="2388" spans="1:22" ht="43.2">
      <c r="A2388" s="5">
        <f t="shared" si="148"/>
        <v>0</v>
      </c>
      <c r="B2388">
        <v>2386</v>
      </c>
      <c r="C2388" s="3" t="s">
        <v>2387</v>
      </c>
      <c r="D2388" s="3" t="s">
        <v>6496</v>
      </c>
      <c r="E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 s="22">
        <f t="shared" si="149"/>
        <v>42221.493425925924</v>
      </c>
      <c r="L2388">
        <v>1415736424</v>
      </c>
      <c r="M2388" s="22">
        <f t="shared" si="150"/>
        <v>42191.493425925924</v>
      </c>
      <c r="N2388" s="22" t="s">
        <v>8533</v>
      </c>
      <c r="O2388" s="24">
        <f t="shared" si="151"/>
        <v>2015</v>
      </c>
      <c r="P2388" t="b">
        <v>0</v>
      </c>
      <c r="Q2388">
        <v>0</v>
      </c>
      <c r="R2388" t="b">
        <v>0</v>
      </c>
      <c r="S2388" t="s">
        <v>8272</v>
      </c>
      <c r="T2388" s="7" t="e">
        <f>F2388/Q2388</f>
        <v>#DIV/0!</v>
      </c>
      <c r="U2388" t="s">
        <v>8317</v>
      </c>
      <c r="V2388" t="s">
        <v>8318</v>
      </c>
    </row>
    <row r="2389" spans="1:22" ht="43.2">
      <c r="A2389" s="5">
        <f t="shared" si="148"/>
        <v>6.8399999999999997E-3</v>
      </c>
      <c r="B2389">
        <v>2387</v>
      </c>
      <c r="C2389" s="3" t="s">
        <v>2388</v>
      </c>
      <c r="D2389" s="3" t="s">
        <v>6497</v>
      </c>
      <c r="E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 s="22">
        <f t="shared" si="149"/>
        <v>42014.629907407405</v>
      </c>
      <c r="L2389">
        <v>1465311740</v>
      </c>
      <c r="M2389" s="22">
        <f t="shared" si="150"/>
        <v>41954.629907407405</v>
      </c>
      <c r="N2389" s="22" t="s">
        <v>9155</v>
      </c>
      <c r="O2389" s="24">
        <f t="shared" si="151"/>
        <v>2014</v>
      </c>
      <c r="P2389" t="b">
        <v>0</v>
      </c>
      <c r="Q2389">
        <v>3</v>
      </c>
      <c r="R2389" t="b">
        <v>0</v>
      </c>
      <c r="S2389" t="s">
        <v>8272</v>
      </c>
      <c r="T2389" s="7">
        <f>F2389/Q2389</f>
        <v>342</v>
      </c>
      <c r="U2389" t="s">
        <v>8317</v>
      </c>
      <c r="V2389" t="s">
        <v>8318</v>
      </c>
    </row>
    <row r="2390" spans="1:22" ht="43.2">
      <c r="A2390" s="5">
        <f t="shared" si="148"/>
        <v>1.2513513513513513E-2</v>
      </c>
      <c r="B2390">
        <v>2388</v>
      </c>
      <c r="C2390" s="3" t="s">
        <v>2389</v>
      </c>
      <c r="D2390" s="3" t="s">
        <v>6498</v>
      </c>
      <c r="E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 s="22">
        <f t="shared" si="149"/>
        <v>42573.418287037035</v>
      </c>
      <c r="L2390">
        <v>1418761759</v>
      </c>
      <c r="M2390" s="22">
        <f t="shared" si="150"/>
        <v>42528.418287037035</v>
      </c>
      <c r="N2390" s="22" t="s">
        <v>8896</v>
      </c>
      <c r="O2390" s="24">
        <f t="shared" si="151"/>
        <v>2016</v>
      </c>
      <c r="P2390" t="b">
        <v>0</v>
      </c>
      <c r="Q2390">
        <v>8</v>
      </c>
      <c r="R2390" t="b">
        <v>0</v>
      </c>
      <c r="S2390" t="s">
        <v>8272</v>
      </c>
      <c r="T2390" s="7">
        <f>F2390/Q2390</f>
        <v>57.875</v>
      </c>
      <c r="U2390" t="s">
        <v>8317</v>
      </c>
      <c r="V2390" t="s">
        <v>8318</v>
      </c>
    </row>
    <row r="2391" spans="1:22" ht="57.6">
      <c r="A2391" s="5">
        <f t="shared" si="148"/>
        <v>1.8749999999999999E-3</v>
      </c>
      <c r="B2391">
        <v>2389</v>
      </c>
      <c r="C2391" s="3" t="s">
        <v>2390</v>
      </c>
      <c r="D2391" s="3" t="s">
        <v>6499</v>
      </c>
      <c r="E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 s="22">
        <f t="shared" si="149"/>
        <v>42019.603472222218</v>
      </c>
      <c r="L2391">
        <v>1435160452</v>
      </c>
      <c r="M2391" s="22">
        <f t="shared" si="150"/>
        <v>41989.645358796297</v>
      </c>
      <c r="N2391" s="22" t="s">
        <v>8391</v>
      </c>
      <c r="O2391" s="24">
        <f t="shared" si="151"/>
        <v>2014</v>
      </c>
      <c r="P2391" t="b">
        <v>0</v>
      </c>
      <c r="Q2391">
        <v>1</v>
      </c>
      <c r="R2391" t="b">
        <v>0</v>
      </c>
      <c r="S2391" t="s">
        <v>8272</v>
      </c>
      <c r="T2391" s="7">
        <f>F2391/Q2391</f>
        <v>30</v>
      </c>
      <c r="U2391" t="s">
        <v>8317</v>
      </c>
      <c r="V2391" t="s">
        <v>8318</v>
      </c>
    </row>
    <row r="2392" spans="1:22" ht="43.2">
      <c r="A2392" s="5">
        <f t="shared" si="148"/>
        <v>0</v>
      </c>
      <c r="B2392">
        <v>2390</v>
      </c>
      <c r="C2392" s="3" t="s">
        <v>2391</v>
      </c>
      <c r="D2392" s="3" t="s">
        <v>6500</v>
      </c>
      <c r="E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 s="22">
        <f t="shared" si="149"/>
        <v>42210.707638888889</v>
      </c>
      <c r="L2392">
        <v>1416896264</v>
      </c>
      <c r="M2392" s="22">
        <f t="shared" si="150"/>
        <v>42179.445046296292</v>
      </c>
      <c r="N2392" s="22" t="s">
        <v>8835</v>
      </c>
      <c r="O2392" s="24">
        <f t="shared" si="151"/>
        <v>2015</v>
      </c>
      <c r="P2392" t="b">
        <v>0</v>
      </c>
      <c r="Q2392">
        <v>0</v>
      </c>
      <c r="R2392" t="b">
        <v>0</v>
      </c>
      <c r="S2392" t="s">
        <v>8272</v>
      </c>
      <c r="T2392" s="7" t="e">
        <f>F2392/Q2392</f>
        <v>#DIV/0!</v>
      </c>
      <c r="U2392" t="s">
        <v>8317</v>
      </c>
      <c r="V2392" t="s">
        <v>8318</v>
      </c>
    </row>
    <row r="2393" spans="1:22" ht="28.8">
      <c r="A2393" s="5">
        <f t="shared" si="148"/>
        <v>1.25E-3</v>
      </c>
      <c r="B2393">
        <v>2391</v>
      </c>
      <c r="C2393" s="3" t="s">
        <v>2392</v>
      </c>
      <c r="D2393" s="3" t="s">
        <v>6501</v>
      </c>
      <c r="E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 s="22">
        <f t="shared" si="149"/>
        <v>42008.053981481477</v>
      </c>
      <c r="L2393">
        <v>1425236644</v>
      </c>
      <c r="M2393" s="22">
        <f t="shared" si="150"/>
        <v>41968.053981481477</v>
      </c>
      <c r="N2393" s="22" t="s">
        <v>8866</v>
      </c>
      <c r="O2393" s="24">
        <f t="shared" si="151"/>
        <v>2014</v>
      </c>
      <c r="P2393" t="b">
        <v>0</v>
      </c>
      <c r="Q2393">
        <v>1</v>
      </c>
      <c r="R2393" t="b">
        <v>0</v>
      </c>
      <c r="S2393" t="s">
        <v>8272</v>
      </c>
      <c r="T2393" s="7">
        <f>F2393/Q2393</f>
        <v>25</v>
      </c>
      <c r="U2393" t="s">
        <v>8317</v>
      </c>
      <c r="V2393" t="s">
        <v>8318</v>
      </c>
    </row>
    <row r="2394" spans="1:22" ht="43.2">
      <c r="A2394" s="5">
        <f t="shared" si="148"/>
        <v>0</v>
      </c>
      <c r="B2394">
        <v>2392</v>
      </c>
      <c r="C2394" s="3" t="s">
        <v>2393</v>
      </c>
      <c r="D2394" s="3" t="s">
        <v>6502</v>
      </c>
      <c r="E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 s="22">
        <f t="shared" si="149"/>
        <v>42094.544490740744</v>
      </c>
      <c r="L2394">
        <v>1443495223</v>
      </c>
      <c r="M2394" s="22">
        <f t="shared" si="150"/>
        <v>42064.586157407401</v>
      </c>
      <c r="N2394" s="22" t="s">
        <v>9302</v>
      </c>
      <c r="O2394" s="24">
        <f t="shared" si="151"/>
        <v>2015</v>
      </c>
      <c r="P2394" t="b">
        <v>0</v>
      </c>
      <c r="Q2394">
        <v>0</v>
      </c>
      <c r="R2394" t="b">
        <v>0</v>
      </c>
      <c r="S2394" t="s">
        <v>8272</v>
      </c>
      <c r="T2394" s="7" t="e">
        <f>F2394/Q2394</f>
        <v>#DIV/0!</v>
      </c>
      <c r="U2394" t="s">
        <v>8317</v>
      </c>
      <c r="V2394" t="s">
        <v>8318</v>
      </c>
    </row>
    <row r="2395" spans="1:22" ht="43.2">
      <c r="A2395" s="5">
        <f t="shared" si="148"/>
        <v>5.0000000000000001E-4</v>
      </c>
      <c r="B2395">
        <v>2393</v>
      </c>
      <c r="C2395" s="3" t="s">
        <v>2394</v>
      </c>
      <c r="D2395" s="3" t="s">
        <v>6503</v>
      </c>
      <c r="E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 s="22">
        <f t="shared" si="149"/>
        <v>42305.912303240737</v>
      </c>
      <c r="L2395">
        <v>1436456017</v>
      </c>
      <c r="M2395" s="22">
        <f t="shared" si="150"/>
        <v>42275.912303240737</v>
      </c>
      <c r="N2395" s="22" t="s">
        <v>8742</v>
      </c>
      <c r="O2395" s="24">
        <f t="shared" si="151"/>
        <v>2015</v>
      </c>
      <c r="P2395" t="b">
        <v>0</v>
      </c>
      <c r="Q2395">
        <v>1</v>
      </c>
      <c r="R2395" t="b">
        <v>0</v>
      </c>
      <c r="S2395" t="s">
        <v>8272</v>
      </c>
      <c r="T2395" s="7">
        <f>F2395/Q2395</f>
        <v>50</v>
      </c>
      <c r="U2395" t="s">
        <v>8317</v>
      </c>
      <c r="V2395" t="s">
        <v>8318</v>
      </c>
    </row>
    <row r="2396" spans="1:22" ht="43.2">
      <c r="A2396" s="5">
        <f t="shared" si="148"/>
        <v>5.9999999999999995E-4</v>
      </c>
      <c r="B2396">
        <v>2394</v>
      </c>
      <c r="C2396" s="3" t="s">
        <v>2395</v>
      </c>
      <c r="D2396" s="3" t="s">
        <v>6504</v>
      </c>
      <c r="E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 s="22">
        <f t="shared" si="149"/>
        <v>42224.440011574072</v>
      </c>
      <c r="L2396">
        <v>1422348093</v>
      </c>
      <c r="M2396" s="22">
        <f t="shared" si="150"/>
        <v>42194.440011574072</v>
      </c>
      <c r="N2396" s="22" t="s">
        <v>8882</v>
      </c>
      <c r="O2396" s="24">
        <f t="shared" si="151"/>
        <v>2015</v>
      </c>
      <c r="P2396" t="b">
        <v>0</v>
      </c>
      <c r="Q2396">
        <v>2</v>
      </c>
      <c r="R2396" t="b">
        <v>0</v>
      </c>
      <c r="S2396" t="s">
        <v>8272</v>
      </c>
      <c r="T2396" s="7">
        <f>F2396/Q2396</f>
        <v>1.5</v>
      </c>
      <c r="U2396" t="s">
        <v>8317</v>
      </c>
      <c r="V2396" t="s">
        <v>8318</v>
      </c>
    </row>
    <row r="2397" spans="1:22" ht="43.2">
      <c r="A2397" s="5">
        <f t="shared" si="148"/>
        <v>0</v>
      </c>
      <c r="B2397">
        <v>2395</v>
      </c>
      <c r="C2397" s="3" t="s">
        <v>2396</v>
      </c>
      <c r="D2397" s="3" t="s">
        <v>6505</v>
      </c>
      <c r="E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 s="22">
        <f t="shared" si="149"/>
        <v>42061.15385416666</v>
      </c>
      <c r="L2397">
        <v>1481597687</v>
      </c>
      <c r="M2397" s="22">
        <f t="shared" si="150"/>
        <v>42031.15385416666</v>
      </c>
      <c r="N2397" s="22" t="s">
        <v>8571</v>
      </c>
      <c r="O2397" s="24">
        <f t="shared" si="151"/>
        <v>2015</v>
      </c>
      <c r="P2397" t="b">
        <v>0</v>
      </c>
      <c r="Q2397">
        <v>0</v>
      </c>
      <c r="R2397" t="b">
        <v>0</v>
      </c>
      <c r="S2397" t="s">
        <v>8272</v>
      </c>
      <c r="T2397" s="7" t="e">
        <f>F2397/Q2397</f>
        <v>#DIV/0!</v>
      </c>
      <c r="U2397" t="s">
        <v>8317</v>
      </c>
      <c r="V2397" t="s">
        <v>8318</v>
      </c>
    </row>
    <row r="2398" spans="1:22" ht="43.2">
      <c r="A2398" s="5">
        <f t="shared" si="148"/>
        <v>2E-3</v>
      </c>
      <c r="B2398">
        <v>2396</v>
      </c>
      <c r="C2398" s="3" t="s">
        <v>2397</v>
      </c>
      <c r="D2398" s="3" t="s">
        <v>6506</v>
      </c>
      <c r="E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 s="22">
        <f t="shared" si="149"/>
        <v>42745.164583333331</v>
      </c>
      <c r="L2398">
        <v>1442348558</v>
      </c>
      <c r="M2398" s="22">
        <f t="shared" si="150"/>
        <v>42716.913043981483</v>
      </c>
      <c r="N2398" s="22" t="s">
        <v>9632</v>
      </c>
      <c r="O2398" s="24">
        <f t="shared" si="151"/>
        <v>2016</v>
      </c>
      <c r="P2398" t="b">
        <v>0</v>
      </c>
      <c r="Q2398">
        <v>1</v>
      </c>
      <c r="R2398" t="b">
        <v>0</v>
      </c>
      <c r="S2398" t="s">
        <v>8272</v>
      </c>
      <c r="T2398" s="7">
        <f>F2398/Q2398</f>
        <v>10</v>
      </c>
      <c r="U2398" t="s">
        <v>8317</v>
      </c>
      <c r="V2398" t="s">
        <v>8318</v>
      </c>
    </row>
    <row r="2399" spans="1:22" ht="43.2">
      <c r="A2399" s="5">
        <f t="shared" si="148"/>
        <v>0</v>
      </c>
      <c r="B2399">
        <v>2397</v>
      </c>
      <c r="C2399" s="3" t="s">
        <v>2398</v>
      </c>
      <c r="D2399" s="3" t="s">
        <v>6507</v>
      </c>
      <c r="E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 s="22">
        <f t="shared" si="149"/>
        <v>42292.640717592592</v>
      </c>
      <c r="L2399">
        <v>1417641256</v>
      </c>
      <c r="M2399" s="22">
        <f t="shared" si="150"/>
        <v>42262.640717592592</v>
      </c>
      <c r="N2399" s="22" t="s">
        <v>9663</v>
      </c>
      <c r="O2399" s="24">
        <f t="shared" si="151"/>
        <v>2015</v>
      </c>
      <c r="P2399" t="b">
        <v>0</v>
      </c>
      <c r="Q2399">
        <v>0</v>
      </c>
      <c r="R2399" t="b">
        <v>0</v>
      </c>
      <c r="S2399" t="s">
        <v>8272</v>
      </c>
      <c r="T2399" s="7" t="e">
        <f>F2399/Q2399</f>
        <v>#DIV/0!</v>
      </c>
      <c r="U2399" t="s">
        <v>8317</v>
      </c>
      <c r="V2399" t="s">
        <v>8318</v>
      </c>
    </row>
    <row r="2400" spans="1:22" ht="43.2">
      <c r="A2400" s="5">
        <f t="shared" si="148"/>
        <v>0</v>
      </c>
      <c r="B2400">
        <v>2398</v>
      </c>
      <c r="C2400" s="3" t="s">
        <v>2399</v>
      </c>
      <c r="D2400" s="3" t="s">
        <v>6508</v>
      </c>
      <c r="E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 s="22">
        <f t="shared" si="149"/>
        <v>42006.676574074074</v>
      </c>
      <c r="L2400">
        <v>1433282384</v>
      </c>
      <c r="M2400" s="22">
        <f t="shared" si="150"/>
        <v>41976.676574074074</v>
      </c>
      <c r="N2400" s="22" t="s">
        <v>9151</v>
      </c>
      <c r="O2400" s="24">
        <f t="shared" si="151"/>
        <v>2014</v>
      </c>
      <c r="P2400" t="b">
        <v>0</v>
      </c>
      <c r="Q2400">
        <v>0</v>
      </c>
      <c r="R2400" t="b">
        <v>0</v>
      </c>
      <c r="S2400" t="s">
        <v>8272</v>
      </c>
      <c r="T2400" s="7" t="e">
        <f>F2400/Q2400</f>
        <v>#DIV/0!</v>
      </c>
      <c r="U2400" t="s">
        <v>8317</v>
      </c>
      <c r="V2400" t="s">
        <v>8318</v>
      </c>
    </row>
    <row r="2401" spans="1:22" ht="43.2">
      <c r="A2401" s="5">
        <f t="shared" si="148"/>
        <v>0</v>
      </c>
      <c r="B2401">
        <v>2399</v>
      </c>
      <c r="C2401" s="3" t="s">
        <v>2400</v>
      </c>
      <c r="D2401" s="3" t="s">
        <v>6509</v>
      </c>
      <c r="E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 s="22">
        <f t="shared" si="149"/>
        <v>42187.708148148151</v>
      </c>
      <c r="L2401">
        <v>1415910506</v>
      </c>
      <c r="M2401" s="22">
        <f t="shared" si="150"/>
        <v>42157.708148148151</v>
      </c>
      <c r="N2401" s="22" t="s">
        <v>8831</v>
      </c>
      <c r="O2401" s="24">
        <f t="shared" si="151"/>
        <v>2015</v>
      </c>
      <c r="P2401" t="b">
        <v>0</v>
      </c>
      <c r="Q2401">
        <v>0</v>
      </c>
      <c r="R2401" t="b">
        <v>0</v>
      </c>
      <c r="S2401" t="s">
        <v>8272</v>
      </c>
      <c r="T2401" s="7" t="e">
        <f>F2401/Q2401</f>
        <v>#DIV/0!</v>
      </c>
      <c r="U2401" t="s">
        <v>8317</v>
      </c>
      <c r="V2401" t="s">
        <v>8318</v>
      </c>
    </row>
    <row r="2402" spans="1:22" ht="43.2">
      <c r="A2402" s="5">
        <f t="shared" si="148"/>
        <v>0</v>
      </c>
      <c r="B2402">
        <v>2400</v>
      </c>
      <c r="C2402" s="3" t="s">
        <v>2401</v>
      </c>
      <c r="D2402" s="3" t="s">
        <v>6510</v>
      </c>
      <c r="E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 s="22">
        <f t="shared" si="149"/>
        <v>41991.644745370366</v>
      </c>
      <c r="L2402">
        <v>1458023164</v>
      </c>
      <c r="M2402" s="22">
        <f t="shared" si="150"/>
        <v>41956.644745370366</v>
      </c>
      <c r="N2402" s="22" t="s">
        <v>9424</v>
      </c>
      <c r="O2402" s="24">
        <f t="shared" si="151"/>
        <v>2014</v>
      </c>
      <c r="P2402" t="b">
        <v>0</v>
      </c>
      <c r="Q2402">
        <v>0</v>
      </c>
      <c r="R2402" t="b">
        <v>0</v>
      </c>
      <c r="S2402" t="s">
        <v>8272</v>
      </c>
      <c r="T2402" s="7" t="e">
        <f>F2402/Q2402</f>
        <v>#DIV/0!</v>
      </c>
      <c r="U2402" t="s">
        <v>8317</v>
      </c>
      <c r="V2402" t="s">
        <v>8318</v>
      </c>
    </row>
    <row r="2403" spans="1:22" ht="43.2">
      <c r="A2403" s="5">
        <f t="shared" si="148"/>
        <v>7.1785714285714283E-3</v>
      </c>
      <c r="B2403">
        <v>2401</v>
      </c>
      <c r="C2403" s="3" t="s">
        <v>2402</v>
      </c>
      <c r="D2403" s="3" t="s">
        <v>6511</v>
      </c>
      <c r="E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 s="22">
        <f t="shared" si="149"/>
        <v>42474.059768518513</v>
      </c>
      <c r="L2403">
        <v>1452023096</v>
      </c>
      <c r="M2403" s="22">
        <f t="shared" si="150"/>
        <v>42444.059768518513</v>
      </c>
      <c r="N2403" s="22" t="s">
        <v>9115</v>
      </c>
      <c r="O2403" s="24">
        <f t="shared" si="151"/>
        <v>2016</v>
      </c>
      <c r="P2403" t="b">
        <v>0</v>
      </c>
      <c r="Q2403">
        <v>9</v>
      </c>
      <c r="R2403" t="b">
        <v>0</v>
      </c>
      <c r="S2403" t="s">
        <v>8284</v>
      </c>
      <c r="T2403" s="7">
        <f>F2403/Q2403</f>
        <v>22.333333333333332</v>
      </c>
      <c r="U2403" t="s">
        <v>8334</v>
      </c>
      <c r="V2403" t="s">
        <v>8335</v>
      </c>
    </row>
    <row r="2404" spans="1:22">
      <c r="A2404" s="5">
        <f t="shared" si="148"/>
        <v>4.3333333333333331E-3</v>
      </c>
      <c r="B2404">
        <v>2402</v>
      </c>
      <c r="C2404" s="3" t="s">
        <v>2403</v>
      </c>
      <c r="D2404" s="3" t="s">
        <v>6512</v>
      </c>
      <c r="E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 s="22">
        <f t="shared" si="149"/>
        <v>42434.614537037036</v>
      </c>
      <c r="L2404">
        <v>1428941931</v>
      </c>
      <c r="M2404" s="22">
        <f t="shared" si="150"/>
        <v>42374.614537037036</v>
      </c>
      <c r="N2404" s="22" t="s">
        <v>9608</v>
      </c>
      <c r="O2404" s="24">
        <f t="shared" si="151"/>
        <v>2016</v>
      </c>
      <c r="P2404" t="b">
        <v>0</v>
      </c>
      <c r="Q2404">
        <v>1</v>
      </c>
      <c r="R2404" t="b">
        <v>0</v>
      </c>
      <c r="S2404" t="s">
        <v>8284</v>
      </c>
      <c r="T2404" s="7">
        <f>F2404/Q2404</f>
        <v>52</v>
      </c>
      <c r="U2404" t="s">
        <v>8334</v>
      </c>
      <c r="V2404" t="s">
        <v>8335</v>
      </c>
    </row>
    <row r="2405" spans="1:22" ht="43.2">
      <c r="A2405" s="5">
        <f t="shared" si="148"/>
        <v>0.16833333333333333</v>
      </c>
      <c r="B2405">
        <v>2403</v>
      </c>
      <c r="C2405" s="3" t="s">
        <v>2404</v>
      </c>
      <c r="D2405" s="3" t="s">
        <v>6513</v>
      </c>
      <c r="E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 s="22">
        <f t="shared" si="149"/>
        <v>42137.47142361111</v>
      </c>
      <c r="L2405">
        <v>1454188258</v>
      </c>
      <c r="M2405" s="22">
        <f t="shared" si="150"/>
        <v>42107.47142361111</v>
      </c>
      <c r="N2405" s="22" t="s">
        <v>8765</v>
      </c>
      <c r="O2405" s="24">
        <f t="shared" si="151"/>
        <v>2015</v>
      </c>
      <c r="P2405" t="b">
        <v>0</v>
      </c>
      <c r="Q2405">
        <v>12</v>
      </c>
      <c r="R2405" t="b">
        <v>0</v>
      </c>
      <c r="S2405" t="s">
        <v>8284</v>
      </c>
      <c r="T2405" s="7">
        <f>F2405/Q2405</f>
        <v>16.833333333333332</v>
      </c>
      <c r="U2405" t="s">
        <v>8334</v>
      </c>
      <c r="V2405" t="s">
        <v>8335</v>
      </c>
    </row>
    <row r="2406" spans="1:22" ht="43.2">
      <c r="A2406" s="5">
        <f t="shared" si="148"/>
        <v>0</v>
      </c>
      <c r="B2406">
        <v>2404</v>
      </c>
      <c r="C2406" s="3" t="s">
        <v>2405</v>
      </c>
      <c r="D2406" s="3" t="s">
        <v>6514</v>
      </c>
      <c r="E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 s="22">
        <f t="shared" si="149"/>
        <v>42459.632615740738</v>
      </c>
      <c r="L2406">
        <v>1449190607</v>
      </c>
      <c r="M2406" s="22">
        <f t="shared" si="150"/>
        <v>42399.67428240741</v>
      </c>
      <c r="N2406" s="22" t="s">
        <v>8813</v>
      </c>
      <c r="O2406" s="24">
        <f t="shared" si="151"/>
        <v>2016</v>
      </c>
      <c r="P2406" t="b">
        <v>0</v>
      </c>
      <c r="Q2406">
        <v>0</v>
      </c>
      <c r="R2406" t="b">
        <v>0</v>
      </c>
      <c r="S2406" t="s">
        <v>8284</v>
      </c>
      <c r="T2406" s="7" t="e">
        <f>F2406/Q2406</f>
        <v>#DIV/0!</v>
      </c>
      <c r="U2406" t="s">
        <v>8334</v>
      </c>
      <c r="V2406" t="s">
        <v>8335</v>
      </c>
    </row>
    <row r="2407" spans="1:22" ht="43.2">
      <c r="A2407" s="5">
        <f t="shared" si="148"/>
        <v>0.22520000000000001</v>
      </c>
      <c r="B2407">
        <v>2405</v>
      </c>
      <c r="C2407" s="3" t="s">
        <v>2406</v>
      </c>
      <c r="D2407" s="3" t="s">
        <v>6515</v>
      </c>
      <c r="E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 s="22">
        <f t="shared" si="149"/>
        <v>42371.831099537034</v>
      </c>
      <c r="L2407">
        <v>1471096975</v>
      </c>
      <c r="M2407" s="22">
        <f t="shared" si="150"/>
        <v>42341.831099537034</v>
      </c>
      <c r="N2407" s="22" t="s">
        <v>8578</v>
      </c>
      <c r="O2407" s="24">
        <f t="shared" si="151"/>
        <v>2015</v>
      </c>
      <c r="P2407" t="b">
        <v>0</v>
      </c>
      <c r="Q2407">
        <v>20</v>
      </c>
      <c r="R2407" t="b">
        <v>0</v>
      </c>
      <c r="S2407" t="s">
        <v>8284</v>
      </c>
      <c r="T2407" s="7">
        <f>F2407/Q2407</f>
        <v>56.3</v>
      </c>
      <c r="U2407" t="s">
        <v>8334</v>
      </c>
      <c r="V2407" t="s">
        <v>8335</v>
      </c>
    </row>
    <row r="2408" spans="1:22" ht="43.2">
      <c r="A2408" s="5">
        <f t="shared" si="148"/>
        <v>0.41384615384615386</v>
      </c>
      <c r="B2408">
        <v>2406</v>
      </c>
      <c r="C2408" s="3" t="s">
        <v>2407</v>
      </c>
      <c r="D2408" s="3" t="s">
        <v>6516</v>
      </c>
      <c r="E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 s="22">
        <f t="shared" si="149"/>
        <v>42616.377025462956</v>
      </c>
      <c r="L2408">
        <v>1418179190</v>
      </c>
      <c r="M2408" s="22">
        <f t="shared" si="150"/>
        <v>42595.377025462956</v>
      </c>
      <c r="N2408" s="22" t="s">
        <v>8798</v>
      </c>
      <c r="O2408" s="24">
        <f t="shared" si="151"/>
        <v>2016</v>
      </c>
      <c r="P2408" t="b">
        <v>0</v>
      </c>
      <c r="Q2408">
        <v>16</v>
      </c>
      <c r="R2408" t="b">
        <v>0</v>
      </c>
      <c r="S2408" t="s">
        <v>8284</v>
      </c>
      <c r="T2408" s="7">
        <f>F2408/Q2408</f>
        <v>84.0625</v>
      </c>
      <c r="U2408" t="s">
        <v>8334</v>
      </c>
      <c r="V2408" t="s">
        <v>8335</v>
      </c>
    </row>
    <row r="2409" spans="1:22" ht="57.6">
      <c r="A2409" s="5">
        <f t="shared" si="148"/>
        <v>0.25259090909090909</v>
      </c>
      <c r="B2409">
        <v>2407</v>
      </c>
      <c r="C2409" s="3" t="s">
        <v>2408</v>
      </c>
      <c r="D2409" s="3" t="s">
        <v>6517</v>
      </c>
      <c r="E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 s="22">
        <f t="shared" si="149"/>
        <v>42022.902662037035</v>
      </c>
      <c r="L2409">
        <v>1426772928</v>
      </c>
      <c r="M2409" s="22">
        <f t="shared" si="150"/>
        <v>41982.902662037035</v>
      </c>
      <c r="N2409" s="22" t="s">
        <v>9715</v>
      </c>
      <c r="O2409" s="24">
        <f t="shared" si="151"/>
        <v>2014</v>
      </c>
      <c r="P2409" t="b">
        <v>0</v>
      </c>
      <c r="Q2409">
        <v>33</v>
      </c>
      <c r="R2409" t="b">
        <v>0</v>
      </c>
      <c r="S2409" t="s">
        <v>8284</v>
      </c>
      <c r="T2409" s="7">
        <f>F2409/Q2409</f>
        <v>168.39393939393941</v>
      </c>
      <c r="U2409" t="s">
        <v>8334</v>
      </c>
      <c r="V2409" t="s">
        <v>8335</v>
      </c>
    </row>
    <row r="2410" spans="1:22" ht="43.2">
      <c r="A2410" s="5">
        <f t="shared" si="148"/>
        <v>2E-3</v>
      </c>
      <c r="B2410">
        <v>2408</v>
      </c>
      <c r="C2410" s="3" t="s">
        <v>2409</v>
      </c>
      <c r="D2410" s="3" t="s">
        <v>6518</v>
      </c>
      <c r="E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 s="22">
        <f t="shared" si="149"/>
        <v>42105.041666666664</v>
      </c>
      <c r="L2410">
        <v>1412652157</v>
      </c>
      <c r="M2410" s="22">
        <f t="shared" si="150"/>
        <v>42082.367222222216</v>
      </c>
      <c r="N2410" s="22" t="s">
        <v>8875</v>
      </c>
      <c r="O2410" s="24">
        <f t="shared" si="151"/>
        <v>2015</v>
      </c>
      <c r="P2410" t="b">
        <v>0</v>
      </c>
      <c r="Q2410">
        <v>2</v>
      </c>
      <c r="R2410" t="b">
        <v>0</v>
      </c>
      <c r="S2410" t="s">
        <v>8284</v>
      </c>
      <c r="T2410" s="7">
        <f>F2410/Q2410</f>
        <v>15</v>
      </c>
      <c r="U2410" t="s">
        <v>8334</v>
      </c>
      <c r="V2410" t="s">
        <v>8335</v>
      </c>
    </row>
    <row r="2411" spans="1:22" ht="43.2">
      <c r="A2411" s="5">
        <f t="shared" si="148"/>
        <v>1.84E-2</v>
      </c>
      <c r="B2411">
        <v>2409</v>
      </c>
      <c r="C2411" s="3" t="s">
        <v>2410</v>
      </c>
      <c r="D2411" s="3" t="s">
        <v>6519</v>
      </c>
      <c r="E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 s="22">
        <f t="shared" si="149"/>
        <v>41948.974039351851</v>
      </c>
      <c r="L2411">
        <v>1437339675</v>
      </c>
      <c r="M2411" s="22">
        <f t="shared" si="150"/>
        <v>41918.93237268518</v>
      </c>
      <c r="N2411" s="22" t="s">
        <v>9172</v>
      </c>
      <c r="O2411" s="24">
        <f t="shared" si="151"/>
        <v>2014</v>
      </c>
      <c r="P2411" t="b">
        <v>0</v>
      </c>
      <c r="Q2411">
        <v>6</v>
      </c>
      <c r="R2411" t="b">
        <v>0</v>
      </c>
      <c r="S2411" t="s">
        <v>8284</v>
      </c>
      <c r="T2411" s="7">
        <f>F2411/Q2411</f>
        <v>76.666666666666671</v>
      </c>
      <c r="U2411" t="s">
        <v>8334</v>
      </c>
      <c r="V2411" t="s">
        <v>8335</v>
      </c>
    </row>
    <row r="2412" spans="1:22" ht="57.6">
      <c r="A2412" s="5">
        <f t="shared" si="148"/>
        <v>0</v>
      </c>
      <c r="B2412">
        <v>2410</v>
      </c>
      <c r="C2412" s="3" t="s">
        <v>2411</v>
      </c>
      <c r="D2412" s="3" t="s">
        <v>6520</v>
      </c>
      <c r="E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 s="22">
        <f t="shared" si="149"/>
        <v>42234.667534722219</v>
      </c>
      <c r="L2412">
        <v>1439027275</v>
      </c>
      <c r="M2412" s="22">
        <f t="shared" si="150"/>
        <v>42204.667534722219</v>
      </c>
      <c r="N2412" s="22" t="s">
        <v>9716</v>
      </c>
      <c r="O2412" s="24">
        <f t="shared" si="151"/>
        <v>2015</v>
      </c>
      <c r="P2412" t="b">
        <v>0</v>
      </c>
      <c r="Q2412">
        <v>0</v>
      </c>
      <c r="R2412" t="b">
        <v>0</v>
      </c>
      <c r="S2412" t="s">
        <v>8284</v>
      </c>
      <c r="T2412" s="7" t="e">
        <f>F2412/Q2412</f>
        <v>#DIV/0!</v>
      </c>
      <c r="U2412" t="s">
        <v>8334</v>
      </c>
      <c r="V2412" t="s">
        <v>8335</v>
      </c>
    </row>
    <row r="2413" spans="1:22" ht="57.6">
      <c r="A2413" s="5">
        <f t="shared" si="148"/>
        <v>6.0400000000000002E-3</v>
      </c>
      <c r="B2413">
        <v>2411</v>
      </c>
      <c r="C2413" s="3" t="s">
        <v>2412</v>
      </c>
      <c r="D2413" s="3" t="s">
        <v>6521</v>
      </c>
      <c r="E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 s="22">
        <f t="shared" si="149"/>
        <v>42254.199942129628</v>
      </c>
      <c r="L2413">
        <v>1437932082</v>
      </c>
      <c r="M2413" s="22">
        <f t="shared" si="150"/>
        <v>42224.199942129628</v>
      </c>
      <c r="N2413" s="22" t="s">
        <v>9717</v>
      </c>
      <c r="O2413" s="24">
        <f t="shared" si="151"/>
        <v>2015</v>
      </c>
      <c r="P2413" t="b">
        <v>0</v>
      </c>
      <c r="Q2413">
        <v>3</v>
      </c>
      <c r="R2413" t="b">
        <v>0</v>
      </c>
      <c r="S2413" t="s">
        <v>8284</v>
      </c>
      <c r="T2413" s="7">
        <f>F2413/Q2413</f>
        <v>50.333333333333336</v>
      </c>
      <c r="U2413" t="s">
        <v>8334</v>
      </c>
      <c r="V2413" t="s">
        <v>8335</v>
      </c>
    </row>
    <row r="2414" spans="1:22" ht="57.6">
      <c r="A2414" s="5">
        <f t="shared" si="148"/>
        <v>0</v>
      </c>
      <c r="B2414">
        <v>2412</v>
      </c>
      <c r="C2414" s="3" t="s">
        <v>2413</v>
      </c>
      <c r="D2414" s="3" t="s">
        <v>6522</v>
      </c>
      <c r="E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 s="22">
        <f t="shared" si="149"/>
        <v>42241.524097222216</v>
      </c>
      <c r="L2414">
        <v>1476294073</v>
      </c>
      <c r="M2414" s="22">
        <f t="shared" si="150"/>
        <v>42211.524097222216</v>
      </c>
      <c r="N2414" s="22" t="s">
        <v>8714</v>
      </c>
      <c r="O2414" s="24">
        <f t="shared" si="151"/>
        <v>2015</v>
      </c>
      <c r="P2414" t="b">
        <v>0</v>
      </c>
      <c r="Q2414">
        <v>0</v>
      </c>
      <c r="R2414" t="b">
        <v>0</v>
      </c>
      <c r="S2414" t="s">
        <v>8284</v>
      </c>
      <c r="T2414" s="7" t="e">
        <f>F2414/Q2414</f>
        <v>#DIV/0!</v>
      </c>
      <c r="U2414" t="s">
        <v>8334</v>
      </c>
      <c r="V2414" t="s">
        <v>8335</v>
      </c>
    </row>
    <row r="2415" spans="1:22" ht="43.2">
      <c r="A2415" s="5">
        <f t="shared" si="148"/>
        <v>8.3333333333333332E-3</v>
      </c>
      <c r="B2415">
        <v>2413</v>
      </c>
      <c r="C2415" s="3" t="s">
        <v>2414</v>
      </c>
      <c r="D2415" s="3" t="s">
        <v>6523</v>
      </c>
      <c r="E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 s="22">
        <f t="shared" si="149"/>
        <v>42700.570289351854</v>
      </c>
      <c r="L2415">
        <v>1398911882</v>
      </c>
      <c r="M2415" s="22">
        <f t="shared" si="150"/>
        <v>42655.528622685182</v>
      </c>
      <c r="N2415" s="22" t="s">
        <v>9718</v>
      </c>
      <c r="O2415" s="24">
        <f t="shared" si="151"/>
        <v>2016</v>
      </c>
      <c r="P2415" t="b">
        <v>0</v>
      </c>
      <c r="Q2415">
        <v>3</v>
      </c>
      <c r="R2415" t="b">
        <v>0</v>
      </c>
      <c r="S2415" t="s">
        <v>8284</v>
      </c>
      <c r="T2415" s="7">
        <f>F2415/Q2415</f>
        <v>8.3333333333333339</v>
      </c>
      <c r="U2415" t="s">
        <v>8334</v>
      </c>
      <c r="V2415" t="s">
        <v>8335</v>
      </c>
    </row>
    <row r="2416" spans="1:22" ht="43.2">
      <c r="A2416" s="5">
        <f t="shared" si="148"/>
        <v>3.0666666666666665E-2</v>
      </c>
      <c r="B2416">
        <v>2414</v>
      </c>
      <c r="C2416" s="3" t="s">
        <v>2415</v>
      </c>
      <c r="D2416" s="3" t="s">
        <v>6524</v>
      </c>
      <c r="E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 s="22">
        <f t="shared" si="149"/>
        <v>41790.770833333328</v>
      </c>
      <c r="L2416">
        <v>1436805660</v>
      </c>
      <c r="M2416" s="22">
        <f t="shared" si="150"/>
        <v>41759.901412037034</v>
      </c>
      <c r="N2416" s="22" t="s">
        <v>8771</v>
      </c>
      <c r="O2416" s="24">
        <f t="shared" si="151"/>
        <v>2014</v>
      </c>
      <c r="P2416" t="b">
        <v>0</v>
      </c>
      <c r="Q2416">
        <v>13</v>
      </c>
      <c r="R2416" t="b">
        <v>0</v>
      </c>
      <c r="S2416" t="s">
        <v>8284</v>
      </c>
      <c r="T2416" s="7">
        <f>F2416/Q2416</f>
        <v>35.384615384615387</v>
      </c>
      <c r="U2416" t="s">
        <v>8334</v>
      </c>
      <c r="V2416" t="s">
        <v>8335</v>
      </c>
    </row>
    <row r="2417" spans="1:22" ht="43.2">
      <c r="A2417" s="5">
        <f t="shared" si="148"/>
        <v>5.5833333333333334E-3</v>
      </c>
      <c r="B2417">
        <v>2415</v>
      </c>
      <c r="C2417" s="3" t="s">
        <v>2416</v>
      </c>
      <c r="D2417" s="3" t="s">
        <v>6525</v>
      </c>
      <c r="E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 s="22">
        <f t="shared" si="149"/>
        <v>42237.957638888889</v>
      </c>
      <c r="L2417">
        <v>1466023346</v>
      </c>
      <c r="M2417" s="22">
        <f t="shared" si="150"/>
        <v>42198.486805555549</v>
      </c>
      <c r="N2417" s="22" t="s">
        <v>8901</v>
      </c>
      <c r="O2417" s="24">
        <f t="shared" si="151"/>
        <v>2015</v>
      </c>
      <c r="P2417" t="b">
        <v>0</v>
      </c>
      <c r="Q2417">
        <v>6</v>
      </c>
      <c r="R2417" t="b">
        <v>0</v>
      </c>
      <c r="S2417" t="s">
        <v>8284</v>
      </c>
      <c r="T2417" s="7">
        <f>F2417/Q2417</f>
        <v>55.833333333333336</v>
      </c>
      <c r="U2417" t="s">
        <v>8334</v>
      </c>
      <c r="V2417" t="s">
        <v>8335</v>
      </c>
    </row>
    <row r="2418" spans="1:22" ht="43.2">
      <c r="A2418" s="5">
        <f t="shared" si="148"/>
        <v>2.5000000000000001E-4</v>
      </c>
      <c r="B2418">
        <v>2416</v>
      </c>
      <c r="C2418" s="3" t="s">
        <v>2417</v>
      </c>
      <c r="D2418" s="3" t="s">
        <v>6526</v>
      </c>
      <c r="E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 s="22">
        <f t="shared" si="149"/>
        <v>42566.654467592591</v>
      </c>
      <c r="L2418">
        <v>1421343743</v>
      </c>
      <c r="M2418" s="22">
        <f t="shared" si="150"/>
        <v>42536.654467592591</v>
      </c>
      <c r="N2418" s="22" t="s">
        <v>9248</v>
      </c>
      <c r="O2418" s="24">
        <f t="shared" si="151"/>
        <v>2016</v>
      </c>
      <c r="P2418" t="b">
        <v>0</v>
      </c>
      <c r="Q2418">
        <v>1</v>
      </c>
      <c r="R2418" t="b">
        <v>0</v>
      </c>
      <c r="S2418" t="s">
        <v>8284</v>
      </c>
      <c r="T2418" s="7">
        <f>F2418/Q2418</f>
        <v>5</v>
      </c>
      <c r="U2418" t="s">
        <v>8334</v>
      </c>
      <c r="V2418" t="s">
        <v>8335</v>
      </c>
    </row>
    <row r="2419" spans="1:22" ht="43.2">
      <c r="A2419" s="5">
        <f t="shared" si="148"/>
        <v>0</v>
      </c>
      <c r="B2419">
        <v>2417</v>
      </c>
      <c r="C2419" s="3" t="s">
        <v>2418</v>
      </c>
      <c r="D2419" s="3" t="s">
        <v>6527</v>
      </c>
      <c r="E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 s="22">
        <f t="shared" si="149"/>
        <v>42077.416666666664</v>
      </c>
      <c r="L2419">
        <v>1405113187</v>
      </c>
      <c r="M2419" s="22">
        <f t="shared" si="150"/>
        <v>42019.529432870368</v>
      </c>
      <c r="N2419" s="22" t="s">
        <v>8978</v>
      </c>
      <c r="O2419" s="24">
        <f t="shared" si="151"/>
        <v>2015</v>
      </c>
      <c r="P2419" t="b">
        <v>0</v>
      </c>
      <c r="Q2419">
        <v>0</v>
      </c>
      <c r="R2419" t="b">
        <v>0</v>
      </c>
      <c r="S2419" t="s">
        <v>8284</v>
      </c>
      <c r="T2419" s="7" t="e">
        <f>F2419/Q2419</f>
        <v>#DIV/0!</v>
      </c>
      <c r="U2419" t="s">
        <v>8334</v>
      </c>
      <c r="V2419" t="s">
        <v>8335</v>
      </c>
    </row>
    <row r="2420" spans="1:22">
      <c r="A2420" s="5">
        <f t="shared" si="148"/>
        <v>2.0000000000000001E-4</v>
      </c>
      <c r="B2420">
        <v>2418</v>
      </c>
      <c r="C2420" s="3" t="s">
        <v>2419</v>
      </c>
      <c r="D2420" s="3" t="s">
        <v>6528</v>
      </c>
      <c r="E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 s="22">
        <f t="shared" si="149"/>
        <v>41861.675775462958</v>
      </c>
      <c r="L2420">
        <v>1422045244</v>
      </c>
      <c r="M2420" s="22">
        <f t="shared" si="150"/>
        <v>41831.675775462958</v>
      </c>
      <c r="N2420" s="22" t="s">
        <v>8895</v>
      </c>
      <c r="O2420" s="24">
        <f t="shared" si="151"/>
        <v>2014</v>
      </c>
      <c r="P2420" t="b">
        <v>0</v>
      </c>
      <c r="Q2420">
        <v>5</v>
      </c>
      <c r="R2420" t="b">
        <v>0</v>
      </c>
      <c r="S2420" t="s">
        <v>8284</v>
      </c>
      <c r="T2420" s="7">
        <f>F2420/Q2420</f>
        <v>1</v>
      </c>
      <c r="U2420" t="s">
        <v>8334</v>
      </c>
      <c r="V2420" t="s">
        <v>8335</v>
      </c>
    </row>
    <row r="2421" spans="1:22" ht="43.2">
      <c r="A2421" s="5">
        <f t="shared" si="148"/>
        <v>0</v>
      </c>
      <c r="B2421">
        <v>2419</v>
      </c>
      <c r="C2421" s="3" t="s">
        <v>2420</v>
      </c>
      <c r="D2421" s="3" t="s">
        <v>6529</v>
      </c>
      <c r="E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 s="22">
        <f t="shared" si="149"/>
        <v>42087.606990740744</v>
      </c>
      <c r="L2421">
        <v>1419097389</v>
      </c>
      <c r="M2421" s="22">
        <f t="shared" si="150"/>
        <v>42027.648657407401</v>
      </c>
      <c r="N2421" s="22" t="s">
        <v>9232</v>
      </c>
      <c r="O2421" s="24">
        <f t="shared" si="151"/>
        <v>2015</v>
      </c>
      <c r="P2421" t="b">
        <v>0</v>
      </c>
      <c r="Q2421">
        <v>0</v>
      </c>
      <c r="R2421" t="b">
        <v>0</v>
      </c>
      <c r="S2421" t="s">
        <v>8284</v>
      </c>
      <c r="T2421" s="7" t="e">
        <f>F2421/Q2421</f>
        <v>#DIV/0!</v>
      </c>
      <c r="U2421" t="s">
        <v>8334</v>
      </c>
      <c r="V2421" t="s">
        <v>8335</v>
      </c>
    </row>
    <row r="2422" spans="1:22" ht="43.2">
      <c r="A2422" s="5">
        <f t="shared" si="148"/>
        <v>0.14825133372851215</v>
      </c>
      <c r="B2422">
        <v>2420</v>
      </c>
      <c r="C2422" s="3" t="s">
        <v>2421</v>
      </c>
      <c r="D2422" s="3" t="s">
        <v>6530</v>
      </c>
      <c r="E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 s="22">
        <f t="shared" si="149"/>
        <v>42053.529965277776</v>
      </c>
      <c r="L2422">
        <v>1410396095</v>
      </c>
      <c r="M2422" s="22">
        <f t="shared" si="150"/>
        <v>41993.529965277776</v>
      </c>
      <c r="N2422" s="22" t="s">
        <v>9719</v>
      </c>
      <c r="O2422" s="24">
        <f t="shared" si="151"/>
        <v>2014</v>
      </c>
      <c r="P2422" t="b">
        <v>0</v>
      </c>
      <c r="Q2422">
        <v>36</v>
      </c>
      <c r="R2422" t="b">
        <v>0</v>
      </c>
      <c r="S2422" t="s">
        <v>8284</v>
      </c>
      <c r="T2422" s="7">
        <f>F2422/Q2422</f>
        <v>69.472222222222229</v>
      </c>
      <c r="U2422" t="s">
        <v>8334</v>
      </c>
      <c r="V2422" t="s">
        <v>8335</v>
      </c>
    </row>
    <row r="2423" spans="1:22" ht="28.8">
      <c r="A2423" s="5">
        <f t="shared" si="148"/>
        <v>1.6666666666666666E-4</v>
      </c>
      <c r="B2423">
        <v>2421</v>
      </c>
      <c r="C2423" s="3" t="s">
        <v>2422</v>
      </c>
      <c r="D2423" s="3" t="s">
        <v>6531</v>
      </c>
      <c r="E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 s="22">
        <f t="shared" si="149"/>
        <v>41952.862210648142</v>
      </c>
      <c r="L2423">
        <v>1421944196</v>
      </c>
      <c r="M2423" s="22">
        <f t="shared" si="150"/>
        <v>41892.820543981477</v>
      </c>
      <c r="N2423" s="22" t="s">
        <v>9405</v>
      </c>
      <c r="O2423" s="24">
        <f t="shared" si="151"/>
        <v>2014</v>
      </c>
      <c r="P2423" t="b">
        <v>0</v>
      </c>
      <c r="Q2423">
        <v>1</v>
      </c>
      <c r="R2423" t="b">
        <v>0</v>
      </c>
      <c r="S2423" t="s">
        <v>8284</v>
      </c>
      <c r="T2423" s="7">
        <f>F2423/Q2423</f>
        <v>1</v>
      </c>
      <c r="U2423" t="s">
        <v>8334</v>
      </c>
      <c r="V2423" t="s">
        <v>8335</v>
      </c>
    </row>
    <row r="2424" spans="1:22" ht="28.8">
      <c r="A2424" s="5">
        <f t="shared" si="148"/>
        <v>2E-3</v>
      </c>
      <c r="B2424">
        <v>2422</v>
      </c>
      <c r="C2424" s="3" t="s">
        <v>2423</v>
      </c>
      <c r="D2424" s="3" t="s">
        <v>6532</v>
      </c>
      <c r="E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 s="22">
        <f t="shared" si="149"/>
        <v>42056.479120370372</v>
      </c>
      <c r="L2424">
        <v>1423502636</v>
      </c>
      <c r="M2424" s="22">
        <f t="shared" si="150"/>
        <v>42026.479120370372</v>
      </c>
      <c r="N2424" s="22" t="s">
        <v>9494</v>
      </c>
      <c r="O2424" s="24">
        <f t="shared" si="151"/>
        <v>2015</v>
      </c>
      <c r="P2424" t="b">
        <v>0</v>
      </c>
      <c r="Q2424">
        <v>1</v>
      </c>
      <c r="R2424" t="b">
        <v>0</v>
      </c>
      <c r="S2424" t="s">
        <v>8284</v>
      </c>
      <c r="T2424" s="7">
        <f>F2424/Q2424</f>
        <v>1</v>
      </c>
      <c r="U2424" t="s">
        <v>8334</v>
      </c>
      <c r="V2424" t="s">
        <v>8335</v>
      </c>
    </row>
    <row r="2425" spans="1:22" ht="43.2">
      <c r="A2425" s="5">
        <f t="shared" si="148"/>
        <v>1.3333333333333334E-4</v>
      </c>
      <c r="B2425">
        <v>2423</v>
      </c>
      <c r="C2425" s="3" t="s">
        <v>2424</v>
      </c>
      <c r="D2425" s="3" t="s">
        <v>6533</v>
      </c>
      <c r="E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 s="22">
        <f t="shared" si="149"/>
        <v>42074.474953703706</v>
      </c>
      <c r="L2425">
        <v>1417452890</v>
      </c>
      <c r="M2425" s="22">
        <f t="shared" si="150"/>
        <v>42044.516620370363</v>
      </c>
      <c r="N2425" s="22" t="s">
        <v>9163</v>
      </c>
      <c r="O2425" s="24">
        <f t="shared" si="151"/>
        <v>2015</v>
      </c>
      <c r="P2425" t="b">
        <v>0</v>
      </c>
      <c r="Q2425">
        <v>1</v>
      </c>
      <c r="R2425" t="b">
        <v>0</v>
      </c>
      <c r="S2425" t="s">
        <v>8284</v>
      </c>
      <c r="T2425" s="7">
        <f>F2425/Q2425</f>
        <v>8</v>
      </c>
      <c r="U2425" t="s">
        <v>8334</v>
      </c>
      <c r="V2425" t="s">
        <v>8335</v>
      </c>
    </row>
    <row r="2426" spans="1:22" ht="28.8">
      <c r="A2426" s="5">
        <f t="shared" si="148"/>
        <v>1.24E-2</v>
      </c>
      <c r="B2426">
        <v>2424</v>
      </c>
      <c r="C2426" s="3" t="s">
        <v>2425</v>
      </c>
      <c r="D2426" s="3" t="s">
        <v>6534</v>
      </c>
      <c r="E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 s="22">
        <f t="shared" si="149"/>
        <v>42004.496412037035</v>
      </c>
      <c r="L2426">
        <v>1411853108</v>
      </c>
      <c r="M2426" s="22">
        <f t="shared" si="150"/>
        <v>41974.496412037035</v>
      </c>
      <c r="N2426" s="22" t="s">
        <v>8930</v>
      </c>
      <c r="O2426" s="24">
        <f t="shared" si="151"/>
        <v>2014</v>
      </c>
      <c r="P2426" t="b">
        <v>0</v>
      </c>
      <c r="Q2426">
        <v>9</v>
      </c>
      <c r="R2426" t="b">
        <v>0</v>
      </c>
      <c r="S2426" t="s">
        <v>8284</v>
      </c>
      <c r="T2426" s="7">
        <f>F2426/Q2426</f>
        <v>34.444444444444443</v>
      </c>
      <c r="U2426" t="s">
        <v>8334</v>
      </c>
      <c r="V2426" t="s">
        <v>8335</v>
      </c>
    </row>
    <row r="2427" spans="1:22" ht="57.6">
      <c r="A2427" s="5">
        <f t="shared" si="148"/>
        <v>2.8571428571428574E-4</v>
      </c>
      <c r="B2427">
        <v>2425</v>
      </c>
      <c r="C2427" s="3" t="s">
        <v>2426</v>
      </c>
      <c r="D2427" s="3" t="s">
        <v>6535</v>
      </c>
      <c r="E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 s="22">
        <f t="shared" si="149"/>
        <v>41939.684120370366</v>
      </c>
      <c r="L2427">
        <v>1463090149</v>
      </c>
      <c r="M2427" s="22">
        <f t="shared" si="150"/>
        <v>41909.684120370366</v>
      </c>
      <c r="N2427" s="22" t="s">
        <v>9720</v>
      </c>
      <c r="O2427" s="24">
        <f t="shared" si="151"/>
        <v>2014</v>
      </c>
      <c r="P2427" t="b">
        <v>0</v>
      </c>
      <c r="Q2427">
        <v>1</v>
      </c>
      <c r="R2427" t="b">
        <v>0</v>
      </c>
      <c r="S2427" t="s">
        <v>8284</v>
      </c>
      <c r="T2427" s="7">
        <f>F2427/Q2427</f>
        <v>1</v>
      </c>
      <c r="U2427" t="s">
        <v>8334</v>
      </c>
      <c r="V2427" t="s">
        <v>8335</v>
      </c>
    </row>
    <row r="2428" spans="1:22" ht="43.2">
      <c r="A2428" s="5">
        <f t="shared" si="148"/>
        <v>0</v>
      </c>
      <c r="B2428">
        <v>2426</v>
      </c>
      <c r="C2428" s="3" t="s">
        <v>2427</v>
      </c>
      <c r="D2428" s="3" t="s">
        <v>6536</v>
      </c>
      <c r="E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 s="22">
        <f t="shared" si="149"/>
        <v>42517.711111111108</v>
      </c>
      <c r="L2428">
        <v>1433822692</v>
      </c>
      <c r="M2428" s="22">
        <f t="shared" si="150"/>
        <v>42502.705428240741</v>
      </c>
      <c r="N2428" s="22" t="s">
        <v>9325</v>
      </c>
      <c r="O2428" s="24">
        <f t="shared" si="151"/>
        <v>2016</v>
      </c>
      <c r="P2428" t="b">
        <v>0</v>
      </c>
      <c r="Q2428">
        <v>0</v>
      </c>
      <c r="R2428" t="b">
        <v>0</v>
      </c>
      <c r="S2428" t="s">
        <v>8284</v>
      </c>
      <c r="T2428" s="7" t="e">
        <f>F2428/Q2428</f>
        <v>#DIV/0!</v>
      </c>
      <c r="U2428" t="s">
        <v>8334</v>
      </c>
      <c r="V2428" t="s">
        <v>8335</v>
      </c>
    </row>
    <row r="2429" spans="1:22" ht="28.8">
      <c r="A2429" s="5">
        <f t="shared" si="148"/>
        <v>2.0000000000000002E-5</v>
      </c>
      <c r="B2429">
        <v>2427</v>
      </c>
      <c r="C2429" s="3" t="s">
        <v>2428</v>
      </c>
      <c r="D2429" s="3" t="s">
        <v>6537</v>
      </c>
      <c r="E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 s="22">
        <f t="shared" si="149"/>
        <v>42223.961712962962</v>
      </c>
      <c r="L2429">
        <v>1455262733</v>
      </c>
      <c r="M2429" s="22">
        <f t="shared" si="150"/>
        <v>42163.961712962962</v>
      </c>
      <c r="N2429" s="22" t="s">
        <v>8692</v>
      </c>
      <c r="O2429" s="24">
        <f t="shared" si="151"/>
        <v>2015</v>
      </c>
      <c r="P2429" t="b">
        <v>0</v>
      </c>
      <c r="Q2429">
        <v>1</v>
      </c>
      <c r="R2429" t="b">
        <v>0</v>
      </c>
      <c r="S2429" t="s">
        <v>8284</v>
      </c>
      <c r="T2429" s="7">
        <f>F2429/Q2429</f>
        <v>1</v>
      </c>
      <c r="U2429" t="s">
        <v>8334</v>
      </c>
      <c r="V2429" t="s">
        <v>8335</v>
      </c>
    </row>
    <row r="2430" spans="1:22" ht="28.8">
      <c r="A2430" s="5">
        <f t="shared" si="148"/>
        <v>2.8571428571428571E-5</v>
      </c>
      <c r="B2430">
        <v>2428</v>
      </c>
      <c r="C2430" s="3" t="s">
        <v>2429</v>
      </c>
      <c r="D2430" s="3" t="s">
        <v>6538</v>
      </c>
      <c r="E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 s="22">
        <f t="shared" si="149"/>
        <v>42452.068668981483</v>
      </c>
      <c r="L2430">
        <v>1423594151</v>
      </c>
      <c r="M2430" s="22">
        <f t="shared" si="150"/>
        <v>42412.110335648147</v>
      </c>
      <c r="N2430" s="22" t="s">
        <v>9213</v>
      </c>
      <c r="O2430" s="24">
        <f t="shared" si="151"/>
        <v>2016</v>
      </c>
      <c r="P2430" t="b">
        <v>0</v>
      </c>
      <c r="Q2430">
        <v>1</v>
      </c>
      <c r="R2430" t="b">
        <v>0</v>
      </c>
      <c r="S2430" t="s">
        <v>8284</v>
      </c>
      <c r="T2430" s="7">
        <f>F2430/Q2430</f>
        <v>1</v>
      </c>
      <c r="U2430" t="s">
        <v>8334</v>
      </c>
      <c r="V2430" t="s">
        <v>8335</v>
      </c>
    </row>
    <row r="2431" spans="1:22" ht="43.2">
      <c r="A2431" s="5">
        <f t="shared" si="148"/>
        <v>1.4321428571428572E-2</v>
      </c>
      <c r="B2431">
        <v>2429</v>
      </c>
      <c r="C2431" s="3" t="s">
        <v>2430</v>
      </c>
      <c r="D2431" s="3" t="s">
        <v>6539</v>
      </c>
      <c r="E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 s="22">
        <f t="shared" si="149"/>
        <v>42075.534155092588</v>
      </c>
      <c r="L2431">
        <v>1483131966</v>
      </c>
      <c r="M2431" s="22">
        <f t="shared" si="150"/>
        <v>42045.575821759259</v>
      </c>
      <c r="N2431" s="22" t="s">
        <v>8920</v>
      </c>
      <c r="O2431" s="24">
        <f t="shared" si="151"/>
        <v>2015</v>
      </c>
      <c r="P2431" t="b">
        <v>0</v>
      </c>
      <c r="Q2431">
        <v>4</v>
      </c>
      <c r="R2431" t="b">
        <v>0</v>
      </c>
      <c r="S2431" t="s">
        <v>8284</v>
      </c>
      <c r="T2431" s="7">
        <f>F2431/Q2431</f>
        <v>501.25</v>
      </c>
      <c r="U2431" t="s">
        <v>8334</v>
      </c>
      <c r="V2431" t="s">
        <v>8335</v>
      </c>
    </row>
    <row r="2432" spans="1:22" ht="57.6">
      <c r="A2432" s="5">
        <f t="shared" si="148"/>
        <v>7.0000000000000001E-3</v>
      </c>
      <c r="B2432">
        <v>2430</v>
      </c>
      <c r="C2432" s="3" t="s">
        <v>2431</v>
      </c>
      <c r="D2432" s="3" t="s">
        <v>6540</v>
      </c>
      <c r="E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 s="22">
        <f t="shared" si="149"/>
        <v>42771.488888888889</v>
      </c>
      <c r="L2432">
        <v>1452654504</v>
      </c>
      <c r="M2432" s="22">
        <f t="shared" si="150"/>
        <v>42734.670902777776</v>
      </c>
      <c r="N2432" s="22" t="s">
        <v>8951</v>
      </c>
      <c r="O2432" s="24">
        <f t="shared" si="151"/>
        <v>2016</v>
      </c>
      <c r="P2432" t="b">
        <v>0</v>
      </c>
      <c r="Q2432">
        <v>2</v>
      </c>
      <c r="R2432" t="b">
        <v>0</v>
      </c>
      <c r="S2432" t="s">
        <v>8284</v>
      </c>
      <c r="T2432" s="7">
        <f>F2432/Q2432</f>
        <v>10.5</v>
      </c>
      <c r="U2432" t="s">
        <v>8334</v>
      </c>
      <c r="V2432" t="s">
        <v>8335</v>
      </c>
    </row>
    <row r="2433" spans="1:22" ht="28.8">
      <c r="A2433" s="5">
        <f t="shared" si="148"/>
        <v>2.0000000000000002E-5</v>
      </c>
      <c r="B2433">
        <v>2431</v>
      </c>
      <c r="C2433" s="3" t="s">
        <v>2432</v>
      </c>
      <c r="D2433" s="3" t="s">
        <v>6541</v>
      </c>
      <c r="E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 s="22">
        <f t="shared" si="149"/>
        <v>42411.922499999993</v>
      </c>
      <c r="L2433">
        <v>1461896613</v>
      </c>
      <c r="M2433" s="22">
        <f t="shared" si="150"/>
        <v>42381.922499999993</v>
      </c>
      <c r="N2433" s="22" t="s">
        <v>9674</v>
      </c>
      <c r="O2433" s="24">
        <f t="shared" si="151"/>
        <v>2016</v>
      </c>
      <c r="P2433" t="b">
        <v>0</v>
      </c>
      <c r="Q2433">
        <v>2</v>
      </c>
      <c r="R2433" t="b">
        <v>0</v>
      </c>
      <c r="S2433" t="s">
        <v>8284</v>
      </c>
      <c r="T2433" s="7">
        <f>F2433/Q2433</f>
        <v>1</v>
      </c>
      <c r="U2433" t="s">
        <v>8334</v>
      </c>
      <c r="V2433" t="s">
        <v>8335</v>
      </c>
    </row>
    <row r="2434" spans="1:22" ht="43.2">
      <c r="A2434" s="5">
        <f t="shared" si="148"/>
        <v>1.4285714285714287E-4</v>
      </c>
      <c r="B2434">
        <v>2432</v>
      </c>
      <c r="C2434" s="3" t="s">
        <v>2433</v>
      </c>
      <c r="D2434" s="3" t="s">
        <v>6542</v>
      </c>
      <c r="E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 s="22">
        <f t="shared" si="149"/>
        <v>42548.891354166662</v>
      </c>
      <c r="L2434">
        <v>1423199697</v>
      </c>
      <c r="M2434" s="22">
        <f t="shared" si="150"/>
        <v>42488.891354166662</v>
      </c>
      <c r="N2434" s="22" t="s">
        <v>8775</v>
      </c>
      <c r="O2434" s="24">
        <f t="shared" si="151"/>
        <v>2016</v>
      </c>
      <c r="P2434" t="b">
        <v>0</v>
      </c>
      <c r="Q2434">
        <v>2</v>
      </c>
      <c r="R2434" t="b">
        <v>0</v>
      </c>
      <c r="S2434" t="s">
        <v>8284</v>
      </c>
      <c r="T2434" s="7">
        <f>F2434/Q2434</f>
        <v>1</v>
      </c>
      <c r="U2434" t="s">
        <v>8334</v>
      </c>
      <c r="V2434" t="s">
        <v>8335</v>
      </c>
    </row>
    <row r="2435" spans="1:22" ht="43.2">
      <c r="A2435" s="5">
        <f t="shared" ref="A2435:A2498" si="152">F2435/E2435</f>
        <v>0</v>
      </c>
      <c r="B2435">
        <v>2433</v>
      </c>
      <c r="C2435" s="3" t="s">
        <v>2434</v>
      </c>
      <c r="D2435" s="3" t="s">
        <v>6543</v>
      </c>
      <c r="E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 s="22">
        <f t="shared" ref="K2435:K2498" si="153">(J2434/86400)+25569+(-5/24)</f>
        <v>42071.010381944441</v>
      </c>
      <c r="L2435">
        <v>1454016943</v>
      </c>
      <c r="M2435" s="22">
        <f t="shared" ref="M2435:M2498" si="154">(L2434/86400)+25569+(-5/24)</f>
        <v>42041.010381944441</v>
      </c>
      <c r="N2435" s="22" t="s">
        <v>9721</v>
      </c>
      <c r="O2435" s="24">
        <f t="shared" si="151"/>
        <v>2015</v>
      </c>
      <c r="P2435" t="b">
        <v>0</v>
      </c>
      <c r="Q2435">
        <v>0</v>
      </c>
      <c r="R2435" t="b">
        <v>0</v>
      </c>
      <c r="S2435" t="s">
        <v>8284</v>
      </c>
      <c r="T2435" s="7" t="e">
        <f>F2435/Q2435</f>
        <v>#DIV/0!</v>
      </c>
      <c r="U2435" t="s">
        <v>8334</v>
      </c>
      <c r="V2435" t="s">
        <v>8335</v>
      </c>
    </row>
    <row r="2436" spans="1:22" ht="43.2">
      <c r="A2436" s="5">
        <f t="shared" si="152"/>
        <v>1.2999999999999999E-3</v>
      </c>
      <c r="B2436">
        <v>2434</v>
      </c>
      <c r="C2436" s="3" t="s">
        <v>2435</v>
      </c>
      <c r="D2436" s="3" t="s">
        <v>6544</v>
      </c>
      <c r="E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 s="22">
        <f t="shared" si="153"/>
        <v>42427.691469907404</v>
      </c>
      <c r="L2436">
        <v>1435206474</v>
      </c>
      <c r="M2436" s="22">
        <f t="shared" si="154"/>
        <v>42397.691469907404</v>
      </c>
      <c r="N2436" s="22" t="s">
        <v>8512</v>
      </c>
      <c r="O2436" s="24">
        <f t="shared" ref="O2436:O2499" si="155">YEAR(N2436)</f>
        <v>2016</v>
      </c>
      <c r="P2436" t="b">
        <v>0</v>
      </c>
      <c r="Q2436">
        <v>2</v>
      </c>
      <c r="R2436" t="b">
        <v>0</v>
      </c>
      <c r="S2436" t="s">
        <v>8284</v>
      </c>
      <c r="T2436" s="7">
        <f>F2436/Q2436</f>
        <v>13</v>
      </c>
      <c r="U2436" t="s">
        <v>8334</v>
      </c>
      <c r="V2436" t="s">
        <v>8335</v>
      </c>
    </row>
    <row r="2437" spans="1:22" ht="43.2">
      <c r="A2437" s="5">
        <f t="shared" si="152"/>
        <v>4.8960000000000002E-3</v>
      </c>
      <c r="B2437">
        <v>2435</v>
      </c>
      <c r="C2437" s="3" t="s">
        <v>2436</v>
      </c>
      <c r="D2437" s="3" t="s">
        <v>6545</v>
      </c>
      <c r="E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 s="22">
        <f t="shared" si="153"/>
        <v>42219.977708333332</v>
      </c>
      <c r="L2437">
        <v>1441435186</v>
      </c>
      <c r="M2437" s="22">
        <f t="shared" si="154"/>
        <v>42179.977708333332</v>
      </c>
      <c r="N2437" s="22" t="s">
        <v>8835</v>
      </c>
      <c r="O2437" s="24">
        <f t="shared" si="155"/>
        <v>2015</v>
      </c>
      <c r="P2437" t="b">
        <v>0</v>
      </c>
      <c r="Q2437">
        <v>4</v>
      </c>
      <c r="R2437" t="b">
        <v>0</v>
      </c>
      <c r="S2437" t="s">
        <v>8284</v>
      </c>
      <c r="T2437" s="7">
        <f>F2437/Q2437</f>
        <v>306</v>
      </c>
      <c r="U2437" t="s">
        <v>8334</v>
      </c>
      <c r="V2437" t="s">
        <v>8335</v>
      </c>
    </row>
    <row r="2438" spans="1:22" ht="43.2">
      <c r="A2438" s="5">
        <f t="shared" si="152"/>
        <v>3.8461538461538462E-4</v>
      </c>
      <c r="B2438">
        <v>2436</v>
      </c>
      <c r="C2438" s="3" t="s">
        <v>2437</v>
      </c>
      <c r="D2438" s="3" t="s">
        <v>6546</v>
      </c>
      <c r="E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 s="22">
        <f t="shared" si="153"/>
        <v>42282.069282407407</v>
      </c>
      <c r="L2438">
        <v>1448894770</v>
      </c>
      <c r="M2438" s="22">
        <f t="shared" si="154"/>
        <v>42252.069282407407</v>
      </c>
      <c r="N2438" s="22" t="s">
        <v>9500</v>
      </c>
      <c r="O2438" s="24">
        <f t="shared" si="155"/>
        <v>2015</v>
      </c>
      <c r="P2438" t="b">
        <v>0</v>
      </c>
      <c r="Q2438">
        <v>2</v>
      </c>
      <c r="R2438" t="b">
        <v>0</v>
      </c>
      <c r="S2438" t="s">
        <v>8284</v>
      </c>
      <c r="T2438" s="7">
        <f>F2438/Q2438</f>
        <v>22.5</v>
      </c>
      <c r="U2438" t="s">
        <v>8334</v>
      </c>
      <c r="V2438" t="s">
        <v>8335</v>
      </c>
    </row>
    <row r="2439" spans="1:22" ht="43.2">
      <c r="A2439" s="5">
        <f t="shared" si="152"/>
        <v>0</v>
      </c>
      <c r="B2439">
        <v>2437</v>
      </c>
      <c r="C2439" s="3" t="s">
        <v>2438</v>
      </c>
      <c r="D2439" s="3" t="s">
        <v>6547</v>
      </c>
      <c r="E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 s="22">
        <f t="shared" si="153"/>
        <v>42398.407060185178</v>
      </c>
      <c r="L2439">
        <v>1422400188</v>
      </c>
      <c r="M2439" s="22">
        <f t="shared" si="154"/>
        <v>42338.407060185178</v>
      </c>
      <c r="N2439" s="22" t="s">
        <v>9689</v>
      </c>
      <c r="O2439" s="24">
        <f t="shared" si="155"/>
        <v>2015</v>
      </c>
      <c r="P2439" t="b">
        <v>0</v>
      </c>
      <c r="Q2439">
        <v>0</v>
      </c>
      <c r="R2439" t="b">
        <v>0</v>
      </c>
      <c r="S2439" t="s">
        <v>8284</v>
      </c>
      <c r="T2439" s="7" t="e">
        <f>F2439/Q2439</f>
        <v>#DIV/0!</v>
      </c>
      <c r="U2439" t="s">
        <v>8334</v>
      </c>
      <c r="V2439" t="s">
        <v>8335</v>
      </c>
    </row>
    <row r="2440" spans="1:22" ht="43.2">
      <c r="A2440" s="5">
        <f t="shared" si="152"/>
        <v>3.3333333333333335E-3</v>
      </c>
      <c r="B2440">
        <v>2438</v>
      </c>
      <c r="C2440" s="3" t="s">
        <v>2439</v>
      </c>
      <c r="D2440" s="3" t="s">
        <v>6548</v>
      </c>
      <c r="E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 s="22">
        <f t="shared" si="153"/>
        <v>42080.541666666664</v>
      </c>
      <c r="L2440">
        <v>1444341462</v>
      </c>
      <c r="M2440" s="22">
        <f t="shared" si="154"/>
        <v>42031.756805555553</v>
      </c>
      <c r="N2440" s="22" t="s">
        <v>8571</v>
      </c>
      <c r="O2440" s="24">
        <f t="shared" si="155"/>
        <v>2015</v>
      </c>
      <c r="P2440" t="b">
        <v>0</v>
      </c>
      <c r="Q2440">
        <v>1</v>
      </c>
      <c r="R2440" t="b">
        <v>0</v>
      </c>
      <c r="S2440" t="s">
        <v>8284</v>
      </c>
      <c r="T2440" s="7">
        <f>F2440/Q2440</f>
        <v>50</v>
      </c>
      <c r="U2440" t="s">
        <v>8334</v>
      </c>
      <c r="V2440" t="s">
        <v>8335</v>
      </c>
    </row>
    <row r="2441" spans="1:22" ht="57.6">
      <c r="A2441" s="5">
        <f t="shared" si="152"/>
        <v>0</v>
      </c>
      <c r="B2441">
        <v>2439</v>
      </c>
      <c r="C2441" s="3" t="s">
        <v>2440</v>
      </c>
      <c r="D2441" s="3" t="s">
        <v>6549</v>
      </c>
      <c r="E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 s="22">
        <f t="shared" si="153"/>
        <v>42345.748402777775</v>
      </c>
      <c r="L2441">
        <v>1442605129</v>
      </c>
      <c r="M2441" s="22">
        <f t="shared" si="154"/>
        <v>42285.706736111104</v>
      </c>
      <c r="N2441" s="22" t="s">
        <v>8744</v>
      </c>
      <c r="O2441" s="24">
        <f t="shared" si="155"/>
        <v>2015</v>
      </c>
      <c r="P2441" t="b">
        <v>0</v>
      </c>
      <c r="Q2441">
        <v>0</v>
      </c>
      <c r="R2441" t="b">
        <v>0</v>
      </c>
      <c r="S2441" t="s">
        <v>8284</v>
      </c>
      <c r="T2441" s="7" t="e">
        <f>F2441/Q2441</f>
        <v>#DIV/0!</v>
      </c>
      <c r="U2441" t="s">
        <v>8334</v>
      </c>
      <c r="V2441" t="s">
        <v>8335</v>
      </c>
    </row>
    <row r="2442" spans="1:22" ht="28.8">
      <c r="A2442" s="5">
        <f t="shared" si="152"/>
        <v>2E-3</v>
      </c>
      <c r="B2442">
        <v>2440</v>
      </c>
      <c r="C2442" s="3" t="s">
        <v>2441</v>
      </c>
      <c r="D2442" s="3" t="s">
        <v>6550</v>
      </c>
      <c r="E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 s="22">
        <f t="shared" si="153"/>
        <v>42295.610289351847</v>
      </c>
      <c r="L2442">
        <v>1452807313</v>
      </c>
      <c r="M2442" s="22">
        <f t="shared" si="154"/>
        <v>42265.610289351847</v>
      </c>
      <c r="N2442" s="22" t="s">
        <v>9722</v>
      </c>
      <c r="O2442" s="24">
        <f t="shared" si="155"/>
        <v>2015</v>
      </c>
      <c r="P2442" t="b">
        <v>0</v>
      </c>
      <c r="Q2442">
        <v>2</v>
      </c>
      <c r="R2442" t="b">
        <v>0</v>
      </c>
      <c r="S2442" t="s">
        <v>8284</v>
      </c>
      <c r="T2442" s="7">
        <f>F2442/Q2442</f>
        <v>5</v>
      </c>
      <c r="U2442" t="s">
        <v>8334</v>
      </c>
      <c r="V2442" t="s">
        <v>8335</v>
      </c>
    </row>
    <row r="2443" spans="1:22" ht="28.8">
      <c r="A2443" s="5">
        <f t="shared" si="152"/>
        <v>1.0788</v>
      </c>
      <c r="B2443">
        <v>2441</v>
      </c>
      <c r="C2443" s="3" t="s">
        <v>2442</v>
      </c>
      <c r="D2443" s="3" t="s">
        <v>6551</v>
      </c>
      <c r="E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 s="22">
        <f t="shared" si="153"/>
        <v>42413.691122685188</v>
      </c>
      <c r="L2443">
        <v>1435806054</v>
      </c>
      <c r="M2443" s="22">
        <f t="shared" si="154"/>
        <v>42383.691122685188</v>
      </c>
      <c r="N2443" s="22" t="s">
        <v>8576</v>
      </c>
      <c r="O2443" s="24">
        <f t="shared" si="155"/>
        <v>2016</v>
      </c>
      <c r="P2443" t="b">
        <v>0</v>
      </c>
      <c r="Q2443">
        <v>109</v>
      </c>
      <c r="R2443" t="b">
        <v>1</v>
      </c>
      <c r="S2443" t="s">
        <v>8298</v>
      </c>
      <c r="T2443" s="7">
        <f>F2443/Q2443</f>
        <v>74.22935779816514</v>
      </c>
      <c r="U2443" t="s">
        <v>8334</v>
      </c>
      <c r="V2443" t="s">
        <v>8350</v>
      </c>
    </row>
    <row r="2444" spans="1:22" ht="28.8">
      <c r="A2444" s="5">
        <f t="shared" si="152"/>
        <v>1.2594166666666666</v>
      </c>
      <c r="B2444">
        <v>2442</v>
      </c>
      <c r="C2444" s="3" t="s">
        <v>2443</v>
      </c>
      <c r="D2444" s="3" t="s">
        <v>6552</v>
      </c>
      <c r="E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 s="22">
        <f t="shared" si="153"/>
        <v>42207.999305555553</v>
      </c>
      <c r="L2444">
        <v>1424188828</v>
      </c>
      <c r="M2444" s="22">
        <f t="shared" si="154"/>
        <v>42186.917291666665</v>
      </c>
      <c r="N2444" s="22" t="s">
        <v>8503</v>
      </c>
      <c r="O2444" s="24">
        <f t="shared" si="155"/>
        <v>2015</v>
      </c>
      <c r="P2444" t="b">
        <v>0</v>
      </c>
      <c r="Q2444">
        <v>372</v>
      </c>
      <c r="R2444" t="b">
        <v>1</v>
      </c>
      <c r="S2444" t="s">
        <v>8298</v>
      </c>
      <c r="T2444" s="7">
        <f>F2444/Q2444</f>
        <v>81.252688172043008</v>
      </c>
      <c r="U2444" t="s">
        <v>8334</v>
      </c>
      <c r="V2444" t="s">
        <v>8350</v>
      </c>
    </row>
    <row r="2445" spans="1:22" ht="43.2">
      <c r="A2445" s="5">
        <f t="shared" si="152"/>
        <v>2.0251494999999999</v>
      </c>
      <c r="B2445">
        <v>2443</v>
      </c>
      <c r="C2445" s="3" t="s">
        <v>2444</v>
      </c>
      <c r="D2445" s="3" t="s">
        <v>6553</v>
      </c>
      <c r="E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 s="22">
        <f t="shared" si="153"/>
        <v>42082.416990740741</v>
      </c>
      <c r="L2445">
        <v>1405522822</v>
      </c>
      <c r="M2445" s="22">
        <f t="shared" si="154"/>
        <v>42052.458657407406</v>
      </c>
      <c r="N2445" s="22" t="s">
        <v>8505</v>
      </c>
      <c r="O2445" s="24">
        <f t="shared" si="155"/>
        <v>2015</v>
      </c>
      <c r="P2445" t="b">
        <v>0</v>
      </c>
      <c r="Q2445">
        <v>311</v>
      </c>
      <c r="R2445" t="b">
        <v>1</v>
      </c>
      <c r="S2445" t="s">
        <v>8298</v>
      </c>
      <c r="T2445" s="7">
        <f>F2445/Q2445</f>
        <v>130.23469453376205</v>
      </c>
      <c r="U2445" t="s">
        <v>8334</v>
      </c>
      <c r="V2445" t="s">
        <v>8350</v>
      </c>
    </row>
    <row r="2446" spans="1:22" ht="43.2">
      <c r="A2446" s="5">
        <f t="shared" si="152"/>
        <v>1.0860000000000001</v>
      </c>
      <c r="B2446">
        <v>2444</v>
      </c>
      <c r="C2446" s="3" t="s">
        <v>2445</v>
      </c>
      <c r="D2446" s="3" t="s">
        <v>6554</v>
      </c>
      <c r="E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 s="22">
        <f t="shared" si="153"/>
        <v>41866.416921296295</v>
      </c>
      <c r="L2446">
        <v>1461607591</v>
      </c>
      <c r="M2446" s="22">
        <f t="shared" si="154"/>
        <v>41836.416921296295</v>
      </c>
      <c r="N2446" s="22" t="s">
        <v>9132</v>
      </c>
      <c r="O2446" s="24">
        <f t="shared" si="155"/>
        <v>2014</v>
      </c>
      <c r="P2446" t="b">
        <v>0</v>
      </c>
      <c r="Q2446">
        <v>61</v>
      </c>
      <c r="R2446" t="b">
        <v>1</v>
      </c>
      <c r="S2446" t="s">
        <v>8298</v>
      </c>
      <c r="T2446" s="7">
        <f>F2446/Q2446</f>
        <v>53.409836065573771</v>
      </c>
      <c r="U2446" t="s">
        <v>8334</v>
      </c>
      <c r="V2446" t="s">
        <v>8350</v>
      </c>
    </row>
    <row r="2447" spans="1:22" ht="57.6">
      <c r="A2447" s="5">
        <f t="shared" si="152"/>
        <v>1.728</v>
      </c>
      <c r="B2447">
        <v>2445</v>
      </c>
      <c r="C2447" s="3" t="s">
        <v>2446</v>
      </c>
      <c r="D2447" s="3" t="s">
        <v>6555</v>
      </c>
      <c r="E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 s="22">
        <f t="shared" si="153"/>
        <v>42515.54619212963</v>
      </c>
      <c r="L2447">
        <v>1440650021</v>
      </c>
      <c r="M2447" s="22">
        <f t="shared" si="154"/>
        <v>42485.54619212963</v>
      </c>
      <c r="N2447" s="22" t="s">
        <v>8471</v>
      </c>
      <c r="O2447" s="24">
        <f t="shared" si="155"/>
        <v>2016</v>
      </c>
      <c r="P2447" t="b">
        <v>0</v>
      </c>
      <c r="Q2447">
        <v>115</v>
      </c>
      <c r="R2447" t="b">
        <v>1</v>
      </c>
      <c r="S2447" t="s">
        <v>8298</v>
      </c>
      <c r="T2447" s="7">
        <f>F2447/Q2447</f>
        <v>75.130434782608702</v>
      </c>
      <c r="U2447" t="s">
        <v>8334</v>
      </c>
      <c r="V2447" t="s">
        <v>8350</v>
      </c>
    </row>
    <row r="2448" spans="1:22" ht="57.6">
      <c r="A2448" s="5">
        <f t="shared" si="152"/>
        <v>1.6798</v>
      </c>
      <c r="B2448">
        <v>2446</v>
      </c>
      <c r="C2448" s="3" t="s">
        <v>2447</v>
      </c>
      <c r="D2448" s="3" t="s">
        <v>6556</v>
      </c>
      <c r="E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 s="22">
        <f t="shared" si="153"/>
        <v>42272.981724537036</v>
      </c>
      <c r="L2448">
        <v>1477578471</v>
      </c>
      <c r="M2448" s="22">
        <f t="shared" si="154"/>
        <v>42242.981724537036</v>
      </c>
      <c r="N2448" s="22" t="s">
        <v>9723</v>
      </c>
      <c r="O2448" s="24">
        <f t="shared" si="155"/>
        <v>2015</v>
      </c>
      <c r="P2448" t="b">
        <v>0</v>
      </c>
      <c r="Q2448">
        <v>111</v>
      </c>
      <c r="R2448" t="b">
        <v>1</v>
      </c>
      <c r="S2448" t="s">
        <v>8298</v>
      </c>
      <c r="T2448" s="7">
        <f>F2448/Q2448</f>
        <v>75.666666666666671</v>
      </c>
      <c r="U2448" t="s">
        <v>8334</v>
      </c>
      <c r="V2448" t="s">
        <v>8350</v>
      </c>
    </row>
    <row r="2449" spans="1:22" ht="57.6">
      <c r="A2449" s="5">
        <f t="shared" si="152"/>
        <v>4.2720000000000002</v>
      </c>
      <c r="B2449">
        <v>2447</v>
      </c>
      <c r="C2449" s="3" t="s">
        <v>2448</v>
      </c>
      <c r="D2449" s="3" t="s">
        <v>6557</v>
      </c>
      <c r="E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 s="22">
        <f t="shared" si="153"/>
        <v>42700.436006944445</v>
      </c>
      <c r="L2449">
        <v>1476184593</v>
      </c>
      <c r="M2449" s="22">
        <f t="shared" si="154"/>
        <v>42670.394340277773</v>
      </c>
      <c r="N2449" s="22" t="s">
        <v>8984</v>
      </c>
      <c r="O2449" s="24">
        <f t="shared" si="155"/>
        <v>2016</v>
      </c>
      <c r="P2449" t="b">
        <v>0</v>
      </c>
      <c r="Q2449">
        <v>337</v>
      </c>
      <c r="R2449" t="b">
        <v>1</v>
      </c>
      <c r="S2449" t="s">
        <v>8298</v>
      </c>
      <c r="T2449" s="7">
        <f>F2449/Q2449</f>
        <v>31.691394658753708</v>
      </c>
      <c r="U2449" t="s">
        <v>8334</v>
      </c>
      <c r="V2449" t="s">
        <v>8350</v>
      </c>
    </row>
    <row r="2450" spans="1:22" ht="43.2">
      <c r="A2450" s="5">
        <f t="shared" si="152"/>
        <v>1.075</v>
      </c>
      <c r="B2450">
        <v>2448</v>
      </c>
      <c r="C2450" s="3" t="s">
        <v>2449</v>
      </c>
      <c r="D2450" s="3" t="s">
        <v>6558</v>
      </c>
      <c r="E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 s="22">
        <f t="shared" si="153"/>
        <v>42685.958333333336</v>
      </c>
      <c r="L2450">
        <v>1472110513</v>
      </c>
      <c r="M2450" s="22">
        <f t="shared" si="154"/>
        <v>42654.26149305555</v>
      </c>
      <c r="N2450" s="22" t="s">
        <v>9604</v>
      </c>
      <c r="O2450" s="24">
        <f t="shared" si="155"/>
        <v>2016</v>
      </c>
      <c r="P2450" t="b">
        <v>0</v>
      </c>
      <c r="Q2450">
        <v>9</v>
      </c>
      <c r="R2450" t="b">
        <v>1</v>
      </c>
      <c r="S2450" t="s">
        <v>8298</v>
      </c>
      <c r="T2450" s="7">
        <f>F2450/Q2450</f>
        <v>47.777777777777779</v>
      </c>
      <c r="U2450" t="s">
        <v>8334</v>
      </c>
      <c r="V2450" t="s">
        <v>8350</v>
      </c>
    </row>
    <row r="2451" spans="1:22" ht="43.2">
      <c r="A2451" s="5">
        <f t="shared" si="152"/>
        <v>1.08</v>
      </c>
      <c r="B2451">
        <v>2449</v>
      </c>
      <c r="C2451" s="3" t="s">
        <v>2450</v>
      </c>
      <c r="D2451" s="3" t="s">
        <v>6559</v>
      </c>
      <c r="E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 s="22">
        <f t="shared" si="153"/>
        <v>42613.025000000001</v>
      </c>
      <c r="L2451">
        <v>1414725915</v>
      </c>
      <c r="M2451" s="22">
        <f t="shared" si="154"/>
        <v>42607.107789351845</v>
      </c>
      <c r="N2451" s="22" t="s">
        <v>9041</v>
      </c>
      <c r="O2451" s="24">
        <f t="shared" si="155"/>
        <v>2016</v>
      </c>
      <c r="P2451" t="b">
        <v>0</v>
      </c>
      <c r="Q2451">
        <v>120</v>
      </c>
      <c r="R2451" t="b">
        <v>1</v>
      </c>
      <c r="S2451" t="s">
        <v>8298</v>
      </c>
      <c r="T2451" s="7">
        <f>F2451/Q2451</f>
        <v>90</v>
      </c>
      <c r="U2451" t="s">
        <v>8334</v>
      </c>
      <c r="V2451" t="s">
        <v>8350</v>
      </c>
    </row>
    <row r="2452" spans="1:22" ht="43.2">
      <c r="A2452" s="5">
        <f t="shared" si="152"/>
        <v>1.0153353333333335</v>
      </c>
      <c r="B2452">
        <v>2450</v>
      </c>
      <c r="C2452" s="3" t="s">
        <v>2451</v>
      </c>
      <c r="D2452" s="3" t="s">
        <v>6560</v>
      </c>
      <c r="E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 s="22">
        <f t="shared" si="153"/>
        <v>41972.975868055553</v>
      </c>
      <c r="L2452">
        <v>1411177456</v>
      </c>
      <c r="M2452" s="22">
        <f t="shared" si="154"/>
        <v>41942.934201388889</v>
      </c>
      <c r="N2452" s="22" t="s">
        <v>9724</v>
      </c>
      <c r="O2452" s="24">
        <f t="shared" si="155"/>
        <v>2014</v>
      </c>
      <c r="P2452" t="b">
        <v>0</v>
      </c>
      <c r="Q2452">
        <v>102</v>
      </c>
      <c r="R2452" t="b">
        <v>1</v>
      </c>
      <c r="S2452" t="s">
        <v>8298</v>
      </c>
      <c r="T2452" s="7">
        <f>F2452/Q2452</f>
        <v>149.31401960784314</v>
      </c>
      <c r="U2452" t="s">
        <v>8334</v>
      </c>
      <c r="V2452" t="s">
        <v>8350</v>
      </c>
    </row>
    <row r="2453" spans="1:22" ht="43.2">
      <c r="A2453" s="5">
        <f t="shared" si="152"/>
        <v>1.1545000000000001</v>
      </c>
      <c r="B2453">
        <v>2451</v>
      </c>
      <c r="C2453" s="3" t="s">
        <v>2452</v>
      </c>
      <c r="D2453" s="3" t="s">
        <v>6561</v>
      </c>
      <c r="E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 s="22">
        <f t="shared" si="153"/>
        <v>41939.924305555549</v>
      </c>
      <c r="L2453">
        <v>1487022490</v>
      </c>
      <c r="M2453" s="22">
        <f t="shared" si="154"/>
        <v>41901.864074074074</v>
      </c>
      <c r="N2453" s="22" t="s">
        <v>8847</v>
      </c>
      <c r="O2453" s="24">
        <f t="shared" si="155"/>
        <v>2014</v>
      </c>
      <c r="P2453" t="b">
        <v>0</v>
      </c>
      <c r="Q2453">
        <v>186</v>
      </c>
      <c r="R2453" t="b">
        <v>1</v>
      </c>
      <c r="S2453" t="s">
        <v>8298</v>
      </c>
      <c r="T2453" s="7">
        <f>F2453/Q2453</f>
        <v>62.06989247311828</v>
      </c>
      <c r="U2453" t="s">
        <v>8334</v>
      </c>
      <c r="V2453" t="s">
        <v>8350</v>
      </c>
    </row>
    <row r="2454" spans="1:22" ht="43.2">
      <c r="A2454" s="5">
        <f t="shared" si="152"/>
        <v>1.335</v>
      </c>
      <c r="B2454">
        <v>2452</v>
      </c>
      <c r="C2454" s="3" t="s">
        <v>2453</v>
      </c>
      <c r="D2454" s="3" t="s">
        <v>6562</v>
      </c>
      <c r="E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 s="22">
        <f t="shared" si="153"/>
        <v>42799.700115740743</v>
      </c>
      <c r="L2454">
        <v>1448914500</v>
      </c>
      <c r="M2454" s="22">
        <f t="shared" si="154"/>
        <v>42779.700115740743</v>
      </c>
      <c r="N2454" s="22" t="s">
        <v>9472</v>
      </c>
      <c r="O2454" s="24">
        <f t="shared" si="155"/>
        <v>2017</v>
      </c>
      <c r="P2454" t="b">
        <v>0</v>
      </c>
      <c r="Q2454">
        <v>15</v>
      </c>
      <c r="R2454" t="b">
        <v>1</v>
      </c>
      <c r="S2454" t="s">
        <v>8298</v>
      </c>
      <c r="T2454" s="7">
        <f>F2454/Q2454</f>
        <v>53.4</v>
      </c>
      <c r="U2454" t="s">
        <v>8334</v>
      </c>
      <c r="V2454" t="s">
        <v>8350</v>
      </c>
    </row>
    <row r="2455" spans="1:22" ht="43.2">
      <c r="A2455" s="5">
        <f t="shared" si="152"/>
        <v>1.5469999999999999</v>
      </c>
      <c r="B2455">
        <v>2453</v>
      </c>
      <c r="C2455" s="3" t="s">
        <v>2454</v>
      </c>
      <c r="D2455" s="3" t="s">
        <v>6563</v>
      </c>
      <c r="E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 s="22">
        <f t="shared" si="153"/>
        <v>42367.749999999993</v>
      </c>
      <c r="L2455">
        <v>1483461409</v>
      </c>
      <c r="M2455" s="22">
        <f t="shared" si="154"/>
        <v>42338.635416666664</v>
      </c>
      <c r="N2455" s="22" t="s">
        <v>9689</v>
      </c>
      <c r="O2455" s="24">
        <f t="shared" si="155"/>
        <v>2015</v>
      </c>
      <c r="P2455" t="b">
        <v>0</v>
      </c>
      <c r="Q2455">
        <v>67</v>
      </c>
      <c r="R2455" t="b">
        <v>1</v>
      </c>
      <c r="S2455" t="s">
        <v>8298</v>
      </c>
      <c r="T2455" s="7">
        <f>F2455/Q2455</f>
        <v>69.268656716417908</v>
      </c>
      <c r="U2455" t="s">
        <v>8334</v>
      </c>
      <c r="V2455" t="s">
        <v>8350</v>
      </c>
    </row>
    <row r="2456" spans="1:22" ht="43.2">
      <c r="A2456" s="5">
        <f t="shared" si="152"/>
        <v>1.0084571428571429</v>
      </c>
      <c r="B2456">
        <v>2454</v>
      </c>
      <c r="C2456" s="3" t="s">
        <v>2455</v>
      </c>
      <c r="D2456" s="3" t="s">
        <v>6564</v>
      </c>
      <c r="E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 s="22">
        <f t="shared" si="153"/>
        <v>42768.483900462961</v>
      </c>
      <c r="L2456">
        <v>1486183808</v>
      </c>
      <c r="M2456" s="22">
        <f t="shared" si="154"/>
        <v>42738.483900462961</v>
      </c>
      <c r="N2456" s="22" t="s">
        <v>8819</v>
      </c>
      <c r="O2456" s="24">
        <f t="shared" si="155"/>
        <v>2017</v>
      </c>
      <c r="P2456" t="b">
        <v>0</v>
      </c>
      <c r="Q2456">
        <v>130</v>
      </c>
      <c r="R2456" t="b">
        <v>1</v>
      </c>
      <c r="S2456" t="s">
        <v>8298</v>
      </c>
      <c r="T2456" s="7">
        <f>F2456/Q2456</f>
        <v>271.50769230769231</v>
      </c>
      <c r="U2456" t="s">
        <v>8334</v>
      </c>
      <c r="V2456" t="s">
        <v>8350</v>
      </c>
    </row>
    <row r="2457" spans="1:22" ht="43.2">
      <c r="A2457" s="5">
        <f t="shared" si="152"/>
        <v>1.82</v>
      </c>
      <c r="B2457">
        <v>2455</v>
      </c>
      <c r="C2457" s="3" t="s">
        <v>2456</v>
      </c>
      <c r="D2457" s="3" t="s">
        <v>6565</v>
      </c>
      <c r="E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 s="22">
        <f t="shared" si="153"/>
        <v>42804.993148148147</v>
      </c>
      <c r="L2457">
        <v>1458758750</v>
      </c>
      <c r="M2457" s="22">
        <f t="shared" si="154"/>
        <v>42769.993148148147</v>
      </c>
      <c r="N2457" s="22" t="s">
        <v>9725</v>
      </c>
      <c r="O2457" s="24">
        <f t="shared" si="155"/>
        <v>2017</v>
      </c>
      <c r="P2457" t="b">
        <v>0</v>
      </c>
      <c r="Q2457">
        <v>16</v>
      </c>
      <c r="R2457" t="b">
        <v>1</v>
      </c>
      <c r="S2457" t="s">
        <v>8298</v>
      </c>
      <c r="T2457" s="7">
        <f>F2457/Q2457</f>
        <v>34.125</v>
      </c>
      <c r="U2457" t="s">
        <v>8334</v>
      </c>
      <c r="V2457" t="s">
        <v>8350</v>
      </c>
    </row>
    <row r="2458" spans="1:22" ht="43.2">
      <c r="A2458" s="5">
        <f t="shared" si="152"/>
        <v>1.8086666666666666</v>
      </c>
      <c r="B2458">
        <v>2456</v>
      </c>
      <c r="C2458" s="3" t="s">
        <v>2457</v>
      </c>
      <c r="D2458" s="3" t="s">
        <v>6566</v>
      </c>
      <c r="E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 s="22">
        <f t="shared" si="153"/>
        <v>42480.573495370372</v>
      </c>
      <c r="L2458">
        <v>1485471839</v>
      </c>
      <c r="M2458" s="22">
        <f t="shared" si="154"/>
        <v>42452.573495370372</v>
      </c>
      <c r="N2458" s="22" t="s">
        <v>9047</v>
      </c>
      <c r="O2458" s="24">
        <f t="shared" si="155"/>
        <v>2016</v>
      </c>
      <c r="P2458" t="b">
        <v>0</v>
      </c>
      <c r="Q2458">
        <v>67</v>
      </c>
      <c r="R2458" t="b">
        <v>1</v>
      </c>
      <c r="S2458" t="s">
        <v>8298</v>
      </c>
      <c r="T2458" s="7">
        <f>F2458/Q2458</f>
        <v>40.492537313432834</v>
      </c>
      <c r="U2458" t="s">
        <v>8334</v>
      </c>
      <c r="V2458" t="s">
        <v>8350</v>
      </c>
    </row>
    <row r="2459" spans="1:22" ht="43.2">
      <c r="A2459" s="5">
        <f t="shared" si="152"/>
        <v>1.0230434782608695</v>
      </c>
      <c r="B2459">
        <v>2457</v>
      </c>
      <c r="C2459" s="3" t="s">
        <v>2458</v>
      </c>
      <c r="D2459" s="3" t="s">
        <v>6567</v>
      </c>
      <c r="E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 s="22">
        <f t="shared" si="153"/>
        <v>42791.752766203703</v>
      </c>
      <c r="L2459">
        <v>1456237656</v>
      </c>
      <c r="M2459" s="22">
        <f t="shared" si="154"/>
        <v>42761.752766203703</v>
      </c>
      <c r="N2459" s="22" t="s">
        <v>8892</v>
      </c>
      <c r="O2459" s="24">
        <f t="shared" si="155"/>
        <v>2017</v>
      </c>
      <c r="P2459" t="b">
        <v>0</v>
      </c>
      <c r="Q2459">
        <v>124</v>
      </c>
      <c r="R2459" t="b">
        <v>1</v>
      </c>
      <c r="S2459" t="s">
        <v>8298</v>
      </c>
      <c r="T2459" s="7">
        <f>F2459/Q2459</f>
        <v>189.75806451612902</v>
      </c>
      <c r="U2459" t="s">
        <v>8334</v>
      </c>
      <c r="V2459" t="s">
        <v>8350</v>
      </c>
    </row>
    <row r="2460" spans="1:22" ht="57.6">
      <c r="A2460" s="5">
        <f t="shared" si="152"/>
        <v>1.1017999999999999</v>
      </c>
      <c r="B2460">
        <v>2458</v>
      </c>
      <c r="C2460" s="3" t="s">
        <v>2459</v>
      </c>
      <c r="D2460" s="3" t="s">
        <v>6568</v>
      </c>
      <c r="E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 s="22">
        <f t="shared" si="153"/>
        <v>42453.352500000001</v>
      </c>
      <c r="L2460">
        <v>1462481718</v>
      </c>
      <c r="M2460" s="22">
        <f t="shared" si="154"/>
        <v>42423.394166666665</v>
      </c>
      <c r="N2460" s="22" t="s">
        <v>8755</v>
      </c>
      <c r="O2460" s="24">
        <f t="shared" si="155"/>
        <v>2016</v>
      </c>
      <c r="P2460" t="b">
        <v>0</v>
      </c>
      <c r="Q2460">
        <v>80</v>
      </c>
      <c r="R2460" t="b">
        <v>1</v>
      </c>
      <c r="S2460" t="s">
        <v>8298</v>
      </c>
      <c r="T2460" s="7">
        <f>F2460/Q2460</f>
        <v>68.862499999999997</v>
      </c>
      <c r="U2460" t="s">
        <v>8334</v>
      </c>
      <c r="V2460" t="s">
        <v>8350</v>
      </c>
    </row>
    <row r="2461" spans="1:22" ht="57.6">
      <c r="A2461" s="5">
        <f t="shared" si="152"/>
        <v>1.0225</v>
      </c>
      <c r="B2461">
        <v>2459</v>
      </c>
      <c r="C2461" s="3" t="s">
        <v>2460</v>
      </c>
      <c r="D2461" s="3" t="s">
        <v>6569</v>
      </c>
      <c r="E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 s="22">
        <f t="shared" si="153"/>
        <v>42530.583333333336</v>
      </c>
      <c r="L2461">
        <v>1454858285</v>
      </c>
      <c r="M2461" s="22">
        <f t="shared" si="154"/>
        <v>42495.663402777776</v>
      </c>
      <c r="N2461" s="22" t="s">
        <v>9726</v>
      </c>
      <c r="O2461" s="24">
        <f t="shared" si="155"/>
        <v>2016</v>
      </c>
      <c r="P2461" t="b">
        <v>0</v>
      </c>
      <c r="Q2461">
        <v>282</v>
      </c>
      <c r="R2461" t="b">
        <v>1</v>
      </c>
      <c r="S2461" t="s">
        <v>8298</v>
      </c>
      <c r="T2461" s="7">
        <f>F2461/Q2461</f>
        <v>108.77659574468085</v>
      </c>
      <c r="U2461" t="s">
        <v>8334</v>
      </c>
      <c r="V2461" t="s">
        <v>8350</v>
      </c>
    </row>
    <row r="2462" spans="1:22" ht="43.2">
      <c r="A2462" s="5">
        <f t="shared" si="152"/>
        <v>1.0078823529411765</v>
      </c>
      <c r="B2462">
        <v>2460</v>
      </c>
      <c r="C2462" s="3" t="s">
        <v>2461</v>
      </c>
      <c r="D2462" s="3" t="s">
        <v>6570</v>
      </c>
      <c r="E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 s="22">
        <f t="shared" si="153"/>
        <v>42452.387557870366</v>
      </c>
      <c r="L2462">
        <v>1480480167</v>
      </c>
      <c r="M2462" s="22">
        <f t="shared" si="154"/>
        <v>42407.429224537038</v>
      </c>
      <c r="N2462" s="22" t="s">
        <v>9727</v>
      </c>
      <c r="O2462" s="24">
        <f t="shared" si="155"/>
        <v>2016</v>
      </c>
      <c r="P2462" t="b">
        <v>0</v>
      </c>
      <c r="Q2462">
        <v>68</v>
      </c>
      <c r="R2462" t="b">
        <v>1</v>
      </c>
      <c r="S2462" t="s">
        <v>8298</v>
      </c>
      <c r="T2462" s="7">
        <f>F2462/Q2462</f>
        <v>125.98529411764706</v>
      </c>
      <c r="U2462" t="s">
        <v>8334</v>
      </c>
      <c r="V2462" t="s">
        <v>8350</v>
      </c>
    </row>
    <row r="2463" spans="1:22" ht="43.2">
      <c r="A2463" s="5">
        <f t="shared" si="152"/>
        <v>1.038</v>
      </c>
      <c r="B2463">
        <v>2461</v>
      </c>
      <c r="C2463" s="3" t="s">
        <v>2462</v>
      </c>
      <c r="D2463" s="3" t="s">
        <v>6571</v>
      </c>
      <c r="E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 s="22">
        <f t="shared" si="153"/>
        <v>42737.970138888886</v>
      </c>
      <c r="L2463">
        <v>1314577097</v>
      </c>
      <c r="M2463" s="22">
        <f t="shared" si="154"/>
        <v>42703.978784722225</v>
      </c>
      <c r="N2463" s="22" t="s">
        <v>9313</v>
      </c>
      <c r="O2463" s="24">
        <f t="shared" si="155"/>
        <v>2016</v>
      </c>
      <c r="P2463" t="b">
        <v>0</v>
      </c>
      <c r="Q2463">
        <v>86</v>
      </c>
      <c r="R2463" t="b">
        <v>1</v>
      </c>
      <c r="S2463" t="s">
        <v>8279</v>
      </c>
      <c r="T2463" s="7">
        <f>F2463/Q2463</f>
        <v>90.523255813953483</v>
      </c>
      <c r="U2463" t="s">
        <v>8323</v>
      </c>
      <c r="V2463" t="s">
        <v>8327</v>
      </c>
    </row>
    <row r="2464" spans="1:22" ht="43.2">
      <c r="A2464" s="5">
        <f t="shared" si="152"/>
        <v>1.1070833333333334</v>
      </c>
      <c r="B2464">
        <v>2462</v>
      </c>
      <c r="C2464" s="3" t="s">
        <v>2463</v>
      </c>
      <c r="D2464" s="3" t="s">
        <v>6572</v>
      </c>
      <c r="E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 s="22">
        <f t="shared" si="153"/>
        <v>40816.916666666664</v>
      </c>
      <c r="L2464">
        <v>1340944096</v>
      </c>
      <c r="M2464" s="22">
        <f t="shared" si="154"/>
        <v>40783.804363425923</v>
      </c>
      <c r="N2464" s="22" t="s">
        <v>9728</v>
      </c>
      <c r="O2464" s="24">
        <f t="shared" si="155"/>
        <v>2011</v>
      </c>
      <c r="P2464" t="b">
        <v>0</v>
      </c>
      <c r="Q2464">
        <v>115</v>
      </c>
      <c r="R2464" t="b">
        <v>1</v>
      </c>
      <c r="S2464" t="s">
        <v>8279</v>
      </c>
      <c r="T2464" s="7">
        <f>F2464/Q2464</f>
        <v>28.880434782608695</v>
      </c>
      <c r="U2464" t="s">
        <v>8323</v>
      </c>
      <c r="V2464" t="s">
        <v>8327</v>
      </c>
    </row>
    <row r="2465" spans="1:22">
      <c r="A2465" s="5">
        <f t="shared" si="152"/>
        <v>1.1625000000000001</v>
      </c>
      <c r="B2465">
        <v>2463</v>
      </c>
      <c r="C2465" s="3" t="s">
        <v>2464</v>
      </c>
      <c r="D2465" s="3" t="s">
        <v>6573</v>
      </c>
      <c r="E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 s="22">
        <f t="shared" si="153"/>
        <v>41108.977962962963</v>
      </c>
      <c r="L2465">
        <v>1362710425</v>
      </c>
      <c r="M2465" s="22">
        <f t="shared" si="154"/>
        <v>41088.977962962963</v>
      </c>
      <c r="N2465" s="22" t="s">
        <v>9729</v>
      </c>
      <c r="O2465" s="24">
        <f t="shared" si="155"/>
        <v>2012</v>
      </c>
      <c r="P2465" t="b">
        <v>0</v>
      </c>
      <c r="Q2465">
        <v>75</v>
      </c>
      <c r="R2465" t="b">
        <v>1</v>
      </c>
      <c r="S2465" t="s">
        <v>8279</v>
      </c>
      <c r="T2465" s="7">
        <f>F2465/Q2465</f>
        <v>31</v>
      </c>
      <c r="U2465" t="s">
        <v>8323</v>
      </c>
      <c r="V2465" t="s">
        <v>8327</v>
      </c>
    </row>
    <row r="2466" spans="1:22" ht="43.2">
      <c r="A2466" s="5">
        <f t="shared" si="152"/>
        <v>1.111</v>
      </c>
      <c r="B2466">
        <v>2464</v>
      </c>
      <c r="C2466" s="3" t="s">
        <v>2465</v>
      </c>
      <c r="D2466" s="3" t="s">
        <v>6574</v>
      </c>
      <c r="E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 s="22">
        <f t="shared" si="153"/>
        <v>41380.583333333328</v>
      </c>
      <c r="L2466">
        <v>1441143397</v>
      </c>
      <c r="M2466" s="22">
        <f t="shared" si="154"/>
        <v>41340.903067129628</v>
      </c>
      <c r="N2466" s="22" t="s">
        <v>8814</v>
      </c>
      <c r="O2466" s="24">
        <f t="shared" si="155"/>
        <v>2013</v>
      </c>
      <c r="P2466" t="b">
        <v>0</v>
      </c>
      <c r="Q2466">
        <v>43</v>
      </c>
      <c r="R2466" t="b">
        <v>1</v>
      </c>
      <c r="S2466" t="s">
        <v>8279</v>
      </c>
      <c r="T2466" s="7">
        <f>F2466/Q2466</f>
        <v>51.674418604651166</v>
      </c>
      <c r="U2466" t="s">
        <v>8323</v>
      </c>
      <c r="V2466" t="s">
        <v>8327</v>
      </c>
    </row>
    <row r="2467" spans="1:22" ht="28.8">
      <c r="A2467" s="5">
        <f t="shared" si="152"/>
        <v>1.8014285714285714</v>
      </c>
      <c r="B2467">
        <v>2465</v>
      </c>
      <c r="C2467" s="3" t="s">
        <v>2466</v>
      </c>
      <c r="D2467" s="3" t="s">
        <v>6575</v>
      </c>
      <c r="E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 s="22">
        <f t="shared" si="153"/>
        <v>42277.603472222218</v>
      </c>
      <c r="L2467">
        <v>1345828548</v>
      </c>
      <c r="M2467" s="22">
        <f t="shared" si="154"/>
        <v>42248.692094907405</v>
      </c>
      <c r="N2467" s="22" t="s">
        <v>8557</v>
      </c>
      <c r="O2467" s="24">
        <f t="shared" si="155"/>
        <v>2015</v>
      </c>
      <c r="P2467" t="b">
        <v>0</v>
      </c>
      <c r="Q2467">
        <v>48</v>
      </c>
      <c r="R2467" t="b">
        <v>1</v>
      </c>
      <c r="S2467" t="s">
        <v>8279</v>
      </c>
      <c r="T2467" s="7">
        <f>F2467/Q2467</f>
        <v>26.270833333333332</v>
      </c>
      <c r="U2467" t="s">
        <v>8323</v>
      </c>
      <c r="V2467" t="s">
        <v>8327</v>
      </c>
    </row>
    <row r="2468" spans="1:22" ht="43.2">
      <c r="A2468" s="5">
        <f t="shared" si="152"/>
        <v>1</v>
      </c>
      <c r="B2468">
        <v>2466</v>
      </c>
      <c r="C2468" s="3" t="s">
        <v>2467</v>
      </c>
      <c r="D2468" s="3" t="s">
        <v>6576</v>
      </c>
      <c r="E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 s="22">
        <f t="shared" si="153"/>
        <v>41175.510972222219</v>
      </c>
      <c r="L2468">
        <v>1365474453</v>
      </c>
      <c r="M2468" s="22">
        <f t="shared" si="154"/>
        <v>41145.510972222219</v>
      </c>
      <c r="N2468" s="22" t="s">
        <v>9730</v>
      </c>
      <c r="O2468" s="24">
        <f t="shared" si="155"/>
        <v>2012</v>
      </c>
      <c r="P2468" t="b">
        <v>0</v>
      </c>
      <c r="Q2468">
        <v>52</v>
      </c>
      <c r="R2468" t="b">
        <v>1</v>
      </c>
      <c r="S2468" t="s">
        <v>8279</v>
      </c>
      <c r="T2468" s="7">
        <f>F2468/Q2468</f>
        <v>48.07692307692308</v>
      </c>
      <c r="U2468" t="s">
        <v>8323</v>
      </c>
      <c r="V2468" t="s">
        <v>8327</v>
      </c>
    </row>
    <row r="2469" spans="1:22" ht="43.2">
      <c r="A2469" s="5">
        <f t="shared" si="152"/>
        <v>1.1850000000000001</v>
      </c>
      <c r="B2469">
        <v>2467</v>
      </c>
      <c r="C2469" s="3" t="s">
        <v>2468</v>
      </c>
      <c r="D2469" s="3" t="s">
        <v>6577</v>
      </c>
      <c r="E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 s="22">
        <f t="shared" si="153"/>
        <v>41402.894131944442</v>
      </c>
      <c r="L2469">
        <v>1335473931</v>
      </c>
      <c r="M2469" s="22">
        <f t="shared" si="154"/>
        <v>41372.894131944442</v>
      </c>
      <c r="N2469" s="22" t="s">
        <v>9731</v>
      </c>
      <c r="O2469" s="24">
        <f t="shared" si="155"/>
        <v>2013</v>
      </c>
      <c r="P2469" t="b">
        <v>0</v>
      </c>
      <c r="Q2469">
        <v>43</v>
      </c>
      <c r="R2469" t="b">
        <v>1</v>
      </c>
      <c r="S2469" t="s">
        <v>8279</v>
      </c>
      <c r="T2469" s="7">
        <f>F2469/Q2469</f>
        <v>27.558139534883722</v>
      </c>
      <c r="U2469" t="s">
        <v>8323</v>
      </c>
      <c r="V2469" t="s">
        <v>8327</v>
      </c>
    </row>
    <row r="2470" spans="1:22" ht="43.2">
      <c r="A2470" s="5">
        <f t="shared" si="152"/>
        <v>1.0721700000000001</v>
      </c>
      <c r="B2470">
        <v>2468</v>
      </c>
      <c r="C2470" s="3" t="s">
        <v>2469</v>
      </c>
      <c r="D2470" s="3" t="s">
        <v>6578</v>
      </c>
      <c r="E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 s="22">
        <f t="shared" si="153"/>
        <v>41039.5</v>
      </c>
      <c r="L2470">
        <v>1348285321</v>
      </c>
      <c r="M2470" s="22">
        <f t="shared" si="154"/>
        <v>41025.665868055556</v>
      </c>
      <c r="N2470" s="22" t="s">
        <v>9732</v>
      </c>
      <c r="O2470" s="24">
        <f t="shared" si="155"/>
        <v>2012</v>
      </c>
      <c r="P2470" t="b">
        <v>0</v>
      </c>
      <c r="Q2470">
        <v>58</v>
      </c>
      <c r="R2470" t="b">
        <v>1</v>
      </c>
      <c r="S2470" t="s">
        <v>8279</v>
      </c>
      <c r="T2470" s="7">
        <f>F2470/Q2470</f>
        <v>36.97137931034483</v>
      </c>
      <c r="U2470" t="s">
        <v>8323</v>
      </c>
      <c r="V2470" t="s">
        <v>8327</v>
      </c>
    </row>
    <row r="2471" spans="1:22" ht="43.2">
      <c r="A2471" s="5">
        <f t="shared" si="152"/>
        <v>1.1366666666666667</v>
      </c>
      <c r="B2471">
        <v>2469</v>
      </c>
      <c r="C2471" s="3" t="s">
        <v>2470</v>
      </c>
      <c r="D2471" s="3" t="s">
        <v>6579</v>
      </c>
      <c r="E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 s="22">
        <f t="shared" si="153"/>
        <v>41210</v>
      </c>
      <c r="L2471">
        <v>1295000329</v>
      </c>
      <c r="M2471" s="22">
        <f t="shared" si="154"/>
        <v>41173.945844907408</v>
      </c>
      <c r="N2471" s="22" t="s">
        <v>9733</v>
      </c>
      <c r="O2471" s="24">
        <f t="shared" si="155"/>
        <v>2012</v>
      </c>
      <c r="P2471" t="b">
        <v>0</v>
      </c>
      <c r="Q2471">
        <v>47</v>
      </c>
      <c r="R2471" t="b">
        <v>1</v>
      </c>
      <c r="S2471" t="s">
        <v>8279</v>
      </c>
      <c r="T2471" s="7">
        <f>F2471/Q2471</f>
        <v>29.021276595744681</v>
      </c>
      <c r="U2471" t="s">
        <v>8323</v>
      </c>
      <c r="V2471" t="s">
        <v>8327</v>
      </c>
    </row>
    <row r="2472" spans="1:22" ht="43.2">
      <c r="A2472" s="5">
        <f t="shared" si="152"/>
        <v>1.0316400000000001</v>
      </c>
      <c r="B2472">
        <v>2470</v>
      </c>
      <c r="C2472" s="3" t="s">
        <v>2471</v>
      </c>
      <c r="D2472" s="3" t="s">
        <v>6580</v>
      </c>
      <c r="E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 s="22">
        <f t="shared" si="153"/>
        <v>40582.221400462957</v>
      </c>
      <c r="L2472">
        <v>1335232055</v>
      </c>
      <c r="M2472" s="22">
        <f t="shared" si="154"/>
        <v>40557.221400462957</v>
      </c>
      <c r="N2472" s="22" t="s">
        <v>9734</v>
      </c>
      <c r="O2472" s="24">
        <f t="shared" si="155"/>
        <v>2011</v>
      </c>
      <c r="P2472" t="b">
        <v>0</v>
      </c>
      <c r="Q2472">
        <v>36</v>
      </c>
      <c r="R2472" t="b">
        <v>1</v>
      </c>
      <c r="S2472" t="s">
        <v>8279</v>
      </c>
      <c r="T2472" s="7">
        <f>F2472/Q2472</f>
        <v>28.65666666666667</v>
      </c>
      <c r="U2472" t="s">
        <v>8323</v>
      </c>
      <c r="V2472" t="s">
        <v>8327</v>
      </c>
    </row>
    <row r="2473" spans="1:22" ht="57.6">
      <c r="A2473" s="5">
        <f t="shared" si="152"/>
        <v>1.28</v>
      </c>
      <c r="B2473">
        <v>2471</v>
      </c>
      <c r="C2473" s="3" t="s">
        <v>2472</v>
      </c>
      <c r="D2473" s="3" t="s">
        <v>6581</v>
      </c>
      <c r="E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 s="22">
        <f t="shared" si="153"/>
        <v>41052.866377314815</v>
      </c>
      <c r="L2473">
        <v>1324079392</v>
      </c>
      <c r="M2473" s="22">
        <f t="shared" si="154"/>
        <v>41022.866377314815</v>
      </c>
      <c r="N2473" s="22" t="s">
        <v>9735</v>
      </c>
      <c r="O2473" s="24">
        <f t="shared" si="155"/>
        <v>2012</v>
      </c>
      <c r="P2473" t="b">
        <v>0</v>
      </c>
      <c r="Q2473">
        <v>17</v>
      </c>
      <c r="R2473" t="b">
        <v>1</v>
      </c>
      <c r="S2473" t="s">
        <v>8279</v>
      </c>
      <c r="T2473" s="7">
        <f>F2473/Q2473</f>
        <v>37.647058823529413</v>
      </c>
      <c r="U2473" t="s">
        <v>8323</v>
      </c>
      <c r="V2473" t="s">
        <v>8327</v>
      </c>
    </row>
    <row r="2474" spans="1:22" ht="57.6">
      <c r="A2474" s="5">
        <f t="shared" si="152"/>
        <v>1.3576026666666667</v>
      </c>
      <c r="B2474">
        <v>2472</v>
      </c>
      <c r="C2474" s="3" t="s">
        <v>2473</v>
      </c>
      <c r="D2474" s="3" t="s">
        <v>6582</v>
      </c>
      <c r="E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 s="22">
        <f t="shared" si="153"/>
        <v>40933.784629629627</v>
      </c>
      <c r="L2474">
        <v>1277433980</v>
      </c>
      <c r="M2474" s="22">
        <f t="shared" si="154"/>
        <v>40893.784629629627</v>
      </c>
      <c r="N2474" s="22" t="s">
        <v>8701</v>
      </c>
      <c r="O2474" s="24">
        <f t="shared" si="155"/>
        <v>2011</v>
      </c>
      <c r="P2474" t="b">
        <v>0</v>
      </c>
      <c r="Q2474">
        <v>104</v>
      </c>
      <c r="R2474" t="b">
        <v>1</v>
      </c>
      <c r="S2474" t="s">
        <v>8279</v>
      </c>
      <c r="T2474" s="7">
        <f>F2474/Q2474</f>
        <v>97.904038461538462</v>
      </c>
      <c r="U2474" t="s">
        <v>8323</v>
      </c>
      <c r="V2474" t="s">
        <v>8327</v>
      </c>
    </row>
    <row r="2475" spans="1:22" ht="43.2">
      <c r="A2475" s="5">
        <f t="shared" si="152"/>
        <v>1</v>
      </c>
      <c r="B2475">
        <v>2473</v>
      </c>
      <c r="C2475" s="3" t="s">
        <v>2474</v>
      </c>
      <c r="D2475" s="3" t="s">
        <v>6583</v>
      </c>
      <c r="E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 s="22">
        <f t="shared" si="153"/>
        <v>40424.835416666661</v>
      </c>
      <c r="L2475">
        <v>1349978269</v>
      </c>
      <c r="M2475" s="22">
        <f t="shared" si="154"/>
        <v>40353.907175925924</v>
      </c>
      <c r="N2475" s="22" t="s">
        <v>9736</v>
      </c>
      <c r="O2475" s="24">
        <f t="shared" si="155"/>
        <v>2010</v>
      </c>
      <c r="P2475" t="b">
        <v>0</v>
      </c>
      <c r="Q2475">
        <v>47</v>
      </c>
      <c r="R2475" t="b">
        <v>1</v>
      </c>
      <c r="S2475" t="s">
        <v>8279</v>
      </c>
      <c r="T2475" s="7">
        <f>F2475/Q2475</f>
        <v>42.553191489361701</v>
      </c>
      <c r="U2475" t="s">
        <v>8323</v>
      </c>
      <c r="V2475" t="s">
        <v>8327</v>
      </c>
    </row>
    <row r="2476" spans="1:22" ht="57.6">
      <c r="A2476" s="5">
        <f t="shared" si="152"/>
        <v>1.0000360000000001</v>
      </c>
      <c r="B2476">
        <v>2474</v>
      </c>
      <c r="C2476" s="3" t="s">
        <v>2475</v>
      </c>
      <c r="D2476" s="3" t="s">
        <v>6584</v>
      </c>
      <c r="E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 s="22">
        <f t="shared" si="153"/>
        <v>41223.581817129627</v>
      </c>
      <c r="L2476">
        <v>1282868176</v>
      </c>
      <c r="M2476" s="22">
        <f t="shared" si="154"/>
        <v>41193.540150462963</v>
      </c>
      <c r="N2476" s="22" t="s">
        <v>9091</v>
      </c>
      <c r="O2476" s="24">
        <f t="shared" si="155"/>
        <v>2012</v>
      </c>
      <c r="P2476" t="b">
        <v>0</v>
      </c>
      <c r="Q2476">
        <v>38</v>
      </c>
      <c r="R2476" t="b">
        <v>1</v>
      </c>
      <c r="S2476" t="s">
        <v>8279</v>
      </c>
      <c r="T2476" s="7">
        <f>F2476/Q2476</f>
        <v>131.58368421052631</v>
      </c>
      <c r="U2476" t="s">
        <v>8323</v>
      </c>
      <c r="V2476" t="s">
        <v>8327</v>
      </c>
    </row>
    <row r="2477" spans="1:22" ht="28.8">
      <c r="A2477" s="5">
        <f t="shared" si="152"/>
        <v>1.0471999999999999</v>
      </c>
      <c r="B2477">
        <v>2475</v>
      </c>
      <c r="C2477" s="3" t="s">
        <v>2476</v>
      </c>
      <c r="D2477" s="3" t="s">
        <v>6585</v>
      </c>
      <c r="E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 s="22">
        <f t="shared" si="153"/>
        <v>40461.80296296296</v>
      </c>
      <c r="L2477">
        <v>1273647255</v>
      </c>
      <c r="M2477" s="22">
        <f t="shared" si="154"/>
        <v>40416.80296296296</v>
      </c>
      <c r="N2477" s="22" t="s">
        <v>9737</v>
      </c>
      <c r="O2477" s="24">
        <f t="shared" si="155"/>
        <v>2010</v>
      </c>
      <c r="P2477" t="b">
        <v>0</v>
      </c>
      <c r="Q2477">
        <v>81</v>
      </c>
      <c r="R2477" t="b">
        <v>1</v>
      </c>
      <c r="S2477" t="s">
        <v>8279</v>
      </c>
      <c r="T2477" s="7">
        <f>F2477/Q2477</f>
        <v>32.320987654320987</v>
      </c>
      <c r="U2477" t="s">
        <v>8323</v>
      </c>
      <c r="V2477" t="s">
        <v>8327</v>
      </c>
    </row>
    <row r="2478" spans="1:22" ht="43.2">
      <c r="A2478" s="5">
        <f t="shared" si="152"/>
        <v>1.050225</v>
      </c>
      <c r="B2478">
        <v>2476</v>
      </c>
      <c r="C2478" s="3" t="s">
        <v>2477</v>
      </c>
      <c r="D2478" s="3" t="s">
        <v>6586</v>
      </c>
      <c r="E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 s="22">
        <f t="shared" si="153"/>
        <v>40369.708333333328</v>
      </c>
      <c r="L2478">
        <v>1412149970</v>
      </c>
      <c r="M2478" s="22">
        <f t="shared" si="154"/>
        <v>40310.079340277771</v>
      </c>
      <c r="N2478" s="22" t="s">
        <v>9738</v>
      </c>
      <c r="O2478" s="24">
        <f t="shared" si="155"/>
        <v>2010</v>
      </c>
      <c r="P2478" t="b">
        <v>0</v>
      </c>
      <c r="Q2478">
        <v>55</v>
      </c>
      <c r="R2478" t="b">
        <v>1</v>
      </c>
      <c r="S2478" t="s">
        <v>8279</v>
      </c>
      <c r="T2478" s="7">
        <f>F2478/Q2478</f>
        <v>61.103999999999999</v>
      </c>
      <c r="U2478" t="s">
        <v>8323</v>
      </c>
      <c r="V2478" t="s">
        <v>8327</v>
      </c>
    </row>
    <row r="2479" spans="1:22" ht="28.8">
      <c r="A2479" s="5">
        <f t="shared" si="152"/>
        <v>1.7133333333333334</v>
      </c>
      <c r="B2479">
        <v>2477</v>
      </c>
      <c r="C2479" s="3" t="s">
        <v>824</v>
      </c>
      <c r="D2479" s="3" t="s">
        <v>6587</v>
      </c>
      <c r="E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 s="22">
        <f t="shared" si="153"/>
        <v>41946.161689814813</v>
      </c>
      <c r="L2479">
        <v>1340901345</v>
      </c>
      <c r="M2479" s="22">
        <f t="shared" si="154"/>
        <v>41913.120023148142</v>
      </c>
      <c r="N2479" s="22" t="s">
        <v>8839</v>
      </c>
      <c r="O2479" s="24">
        <f t="shared" si="155"/>
        <v>2014</v>
      </c>
      <c r="P2479" t="b">
        <v>0</v>
      </c>
      <c r="Q2479">
        <v>41</v>
      </c>
      <c r="R2479" t="b">
        <v>1</v>
      </c>
      <c r="S2479" t="s">
        <v>8279</v>
      </c>
      <c r="T2479" s="7">
        <f>F2479/Q2479</f>
        <v>31.341463414634145</v>
      </c>
      <c r="U2479" t="s">
        <v>8323</v>
      </c>
      <c r="V2479" t="s">
        <v>8327</v>
      </c>
    </row>
    <row r="2480" spans="1:22" ht="43.2">
      <c r="A2480" s="5">
        <f t="shared" si="152"/>
        <v>1.2749999999999999</v>
      </c>
      <c r="B2480">
        <v>2478</v>
      </c>
      <c r="C2480" s="3" t="s">
        <v>2478</v>
      </c>
      <c r="D2480" s="3" t="s">
        <v>6588</v>
      </c>
      <c r="E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 s="22">
        <f t="shared" si="153"/>
        <v>41133.483159722222</v>
      </c>
      <c r="L2480">
        <v>1355525313</v>
      </c>
      <c r="M2480" s="22">
        <f t="shared" si="154"/>
        <v>41088.483159722222</v>
      </c>
      <c r="N2480" s="22" t="s">
        <v>9729</v>
      </c>
      <c r="O2480" s="24">
        <f t="shared" si="155"/>
        <v>2012</v>
      </c>
      <c r="P2480" t="b">
        <v>0</v>
      </c>
      <c r="Q2480">
        <v>79</v>
      </c>
      <c r="R2480" t="b">
        <v>1</v>
      </c>
      <c r="S2480" t="s">
        <v>8279</v>
      </c>
      <c r="T2480" s="7">
        <f>F2480/Q2480</f>
        <v>129.1139240506329</v>
      </c>
      <c r="U2480" t="s">
        <v>8323</v>
      </c>
      <c r="V2480" t="s">
        <v>8327</v>
      </c>
    </row>
    <row r="2481" spans="1:22" ht="28.8">
      <c r="A2481" s="5">
        <f t="shared" si="152"/>
        <v>1.3344333333333334</v>
      </c>
      <c r="B2481">
        <v>2479</v>
      </c>
      <c r="C2481" s="3" t="s">
        <v>2479</v>
      </c>
      <c r="D2481" s="3" t="s">
        <v>6589</v>
      </c>
      <c r="E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 s="22">
        <f t="shared" si="153"/>
        <v>41287.742048611108</v>
      </c>
      <c r="L2481">
        <v>1342545994</v>
      </c>
      <c r="M2481" s="22">
        <f t="shared" si="154"/>
        <v>41257.742048611108</v>
      </c>
      <c r="N2481" s="22" t="s">
        <v>9739</v>
      </c>
      <c r="O2481" s="24">
        <f t="shared" si="155"/>
        <v>2012</v>
      </c>
      <c r="P2481" t="b">
        <v>0</v>
      </c>
      <c r="Q2481">
        <v>16</v>
      </c>
      <c r="R2481" t="b">
        <v>1</v>
      </c>
      <c r="S2481" t="s">
        <v>8279</v>
      </c>
      <c r="T2481" s="7">
        <f>F2481/Q2481</f>
        <v>25.020624999999999</v>
      </c>
      <c r="U2481" t="s">
        <v>8323</v>
      </c>
      <c r="V2481" t="s">
        <v>8327</v>
      </c>
    </row>
    <row r="2482" spans="1:22" ht="43.2">
      <c r="A2482" s="5">
        <f t="shared" si="152"/>
        <v>1</v>
      </c>
      <c r="B2482">
        <v>2480</v>
      </c>
      <c r="C2482" s="3" t="s">
        <v>2480</v>
      </c>
      <c r="D2482" s="3" t="s">
        <v>6590</v>
      </c>
      <c r="E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 s="22">
        <f t="shared" si="153"/>
        <v>41117.875</v>
      </c>
      <c r="L2482">
        <v>1439332084</v>
      </c>
      <c r="M2482" s="22">
        <f t="shared" si="154"/>
        <v>41107.518449074072</v>
      </c>
      <c r="N2482" s="22" t="s">
        <v>9740</v>
      </c>
      <c r="O2482" s="24">
        <f t="shared" si="155"/>
        <v>2012</v>
      </c>
      <c r="P2482" t="b">
        <v>0</v>
      </c>
      <c r="Q2482">
        <v>8</v>
      </c>
      <c r="R2482" t="b">
        <v>1</v>
      </c>
      <c r="S2482" t="s">
        <v>8279</v>
      </c>
      <c r="T2482" s="7">
        <f>F2482/Q2482</f>
        <v>250</v>
      </c>
      <c r="U2482" t="s">
        <v>8323</v>
      </c>
      <c r="V2482" t="s">
        <v>8327</v>
      </c>
    </row>
    <row r="2483" spans="1:22" ht="43.2">
      <c r="A2483" s="5">
        <f t="shared" si="152"/>
        <v>1.1291099999999998</v>
      </c>
      <c r="B2483">
        <v>2481</v>
      </c>
      <c r="C2483" s="3" t="s">
        <v>2481</v>
      </c>
      <c r="D2483" s="3" t="s">
        <v>6591</v>
      </c>
      <c r="E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 s="22">
        <f t="shared" si="153"/>
        <v>42287.727824074071</v>
      </c>
      <c r="L2483">
        <v>1333207808</v>
      </c>
      <c r="M2483" s="22">
        <f t="shared" si="154"/>
        <v>42227.727824074071</v>
      </c>
      <c r="N2483" s="22" t="s">
        <v>9741</v>
      </c>
      <c r="O2483" s="24">
        <f t="shared" si="155"/>
        <v>2015</v>
      </c>
      <c r="P2483" t="b">
        <v>0</v>
      </c>
      <c r="Q2483">
        <v>95</v>
      </c>
      <c r="R2483" t="b">
        <v>1</v>
      </c>
      <c r="S2483" t="s">
        <v>8279</v>
      </c>
      <c r="T2483" s="7">
        <f>F2483/Q2483</f>
        <v>47.541473684210523</v>
      </c>
      <c r="U2483" t="s">
        <v>8323</v>
      </c>
      <c r="V2483" t="s">
        <v>8327</v>
      </c>
    </row>
    <row r="2484" spans="1:22" ht="43.2">
      <c r="A2484" s="5">
        <f t="shared" si="152"/>
        <v>1.0009999999999999</v>
      </c>
      <c r="B2484">
        <v>2482</v>
      </c>
      <c r="C2484" s="3" t="s">
        <v>2482</v>
      </c>
      <c r="D2484" s="3" t="s">
        <v>6592</v>
      </c>
      <c r="E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 s="22">
        <f t="shared" si="153"/>
        <v>41029.437592592592</v>
      </c>
      <c r="L2484">
        <v>1308336383</v>
      </c>
      <c r="M2484" s="22">
        <f t="shared" si="154"/>
        <v>40999.437592592592</v>
      </c>
      <c r="N2484" s="22" t="s">
        <v>9742</v>
      </c>
      <c r="O2484" s="24">
        <f t="shared" si="155"/>
        <v>2012</v>
      </c>
      <c r="P2484" t="b">
        <v>0</v>
      </c>
      <c r="Q2484">
        <v>25</v>
      </c>
      <c r="R2484" t="b">
        <v>1</v>
      </c>
      <c r="S2484" t="s">
        <v>8279</v>
      </c>
      <c r="T2484" s="7">
        <f>F2484/Q2484</f>
        <v>40.04</v>
      </c>
      <c r="U2484" t="s">
        <v>8323</v>
      </c>
      <c r="V2484" t="s">
        <v>8327</v>
      </c>
    </row>
    <row r="2485" spans="1:22" ht="43.2">
      <c r="A2485" s="5">
        <f t="shared" si="152"/>
        <v>1.1372727272727272</v>
      </c>
      <c r="B2485">
        <v>2483</v>
      </c>
      <c r="C2485" s="3" t="s">
        <v>2483</v>
      </c>
      <c r="D2485" s="3" t="s">
        <v>6593</v>
      </c>
      <c r="E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 s="22">
        <f t="shared" si="153"/>
        <v>40756.573877314811</v>
      </c>
      <c r="L2485">
        <v>1330711203</v>
      </c>
      <c r="M2485" s="22">
        <f t="shared" si="154"/>
        <v>40711.573877314811</v>
      </c>
      <c r="N2485" s="22" t="s">
        <v>9743</v>
      </c>
      <c r="O2485" s="24">
        <f t="shared" si="155"/>
        <v>2011</v>
      </c>
      <c r="P2485" t="b">
        <v>0</v>
      </c>
      <c r="Q2485">
        <v>19</v>
      </c>
      <c r="R2485" t="b">
        <v>1</v>
      </c>
      <c r="S2485" t="s">
        <v>8279</v>
      </c>
      <c r="T2485" s="7">
        <f>F2485/Q2485</f>
        <v>65.84210526315789</v>
      </c>
      <c r="U2485" t="s">
        <v>8323</v>
      </c>
      <c r="V2485" t="s">
        <v>8327</v>
      </c>
    </row>
    <row r="2486" spans="1:22" ht="57.6">
      <c r="A2486" s="5">
        <f t="shared" si="152"/>
        <v>1.1931742857142855</v>
      </c>
      <c r="B2486">
        <v>2484</v>
      </c>
      <c r="C2486" s="3" t="s">
        <v>2484</v>
      </c>
      <c r="D2486" s="3" t="s">
        <v>6594</v>
      </c>
      <c r="E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 s="22">
        <f t="shared" si="153"/>
        <v>41030.500034722216</v>
      </c>
      <c r="L2486">
        <v>1313532003</v>
      </c>
      <c r="M2486" s="22">
        <f t="shared" si="154"/>
        <v>40970.541701388887</v>
      </c>
      <c r="N2486" s="22" t="s">
        <v>8767</v>
      </c>
      <c r="O2486" s="24">
        <f t="shared" si="155"/>
        <v>2012</v>
      </c>
      <c r="P2486" t="b">
        <v>0</v>
      </c>
      <c r="Q2486">
        <v>90</v>
      </c>
      <c r="R2486" t="b">
        <v>1</v>
      </c>
      <c r="S2486" t="s">
        <v>8279</v>
      </c>
      <c r="T2486" s="7">
        <f>F2486/Q2486</f>
        <v>46.401222222222216</v>
      </c>
      <c r="U2486" t="s">
        <v>8323</v>
      </c>
      <c r="V2486" t="s">
        <v>8327</v>
      </c>
    </row>
    <row r="2487" spans="1:22" ht="43.2">
      <c r="A2487" s="5">
        <f t="shared" si="152"/>
        <v>1.0325</v>
      </c>
      <c r="B2487">
        <v>2485</v>
      </c>
      <c r="C2487" s="3" t="s">
        <v>2485</v>
      </c>
      <c r="D2487" s="3" t="s">
        <v>6595</v>
      </c>
      <c r="E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 s="22">
        <f t="shared" si="153"/>
        <v>40801.708368055552</v>
      </c>
      <c r="L2487">
        <v>1315439879</v>
      </c>
      <c r="M2487" s="22">
        <f t="shared" si="154"/>
        <v>40771.708368055552</v>
      </c>
      <c r="N2487" s="22" t="s">
        <v>9744</v>
      </c>
      <c r="O2487" s="24">
        <f t="shared" si="155"/>
        <v>2011</v>
      </c>
      <c r="P2487" t="b">
        <v>0</v>
      </c>
      <c r="Q2487">
        <v>41</v>
      </c>
      <c r="R2487" t="b">
        <v>1</v>
      </c>
      <c r="S2487" t="s">
        <v>8279</v>
      </c>
      <c r="T2487" s="7">
        <f>F2487/Q2487</f>
        <v>50.365853658536587</v>
      </c>
      <c r="U2487" t="s">
        <v>8323</v>
      </c>
      <c r="V2487" t="s">
        <v>8327</v>
      </c>
    </row>
    <row r="2488" spans="1:22" ht="43.2">
      <c r="A2488" s="5">
        <f t="shared" si="152"/>
        <v>2.6566666666666667</v>
      </c>
      <c r="B2488">
        <v>2486</v>
      </c>
      <c r="C2488" s="3" t="s">
        <v>2486</v>
      </c>
      <c r="D2488" s="3" t="s">
        <v>6596</v>
      </c>
      <c r="E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 s="22">
        <f t="shared" si="153"/>
        <v>40828.790266203701</v>
      </c>
      <c r="L2488">
        <v>1332521976</v>
      </c>
      <c r="M2488" s="22">
        <f t="shared" si="154"/>
        <v>40793.790266203701</v>
      </c>
      <c r="N2488" s="22" t="s">
        <v>9745</v>
      </c>
      <c r="O2488" s="24">
        <f t="shared" si="155"/>
        <v>2011</v>
      </c>
      <c r="P2488" t="b">
        <v>0</v>
      </c>
      <c r="Q2488">
        <v>30</v>
      </c>
      <c r="R2488" t="b">
        <v>1</v>
      </c>
      <c r="S2488" t="s">
        <v>8279</v>
      </c>
      <c r="T2488" s="7">
        <f>F2488/Q2488</f>
        <v>26.566666666666666</v>
      </c>
      <c r="U2488" t="s">
        <v>8323</v>
      </c>
      <c r="V2488" t="s">
        <v>8327</v>
      </c>
    </row>
    <row r="2489" spans="1:22" ht="43.2">
      <c r="A2489" s="5">
        <f t="shared" si="152"/>
        <v>1.0005066666666667</v>
      </c>
      <c r="B2489">
        <v>2487</v>
      </c>
      <c r="C2489" s="3" t="s">
        <v>2487</v>
      </c>
      <c r="D2489" s="3" t="s">
        <v>6597</v>
      </c>
      <c r="E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 s="22">
        <f t="shared" si="153"/>
        <v>41021.499722222223</v>
      </c>
      <c r="L2489">
        <v>1335491997</v>
      </c>
      <c r="M2489" s="22">
        <f t="shared" si="154"/>
        <v>40991.499722222223</v>
      </c>
      <c r="N2489" s="22" t="s">
        <v>9746</v>
      </c>
      <c r="O2489" s="24">
        <f t="shared" si="155"/>
        <v>2012</v>
      </c>
      <c r="P2489" t="b">
        <v>0</v>
      </c>
      <c r="Q2489">
        <v>38</v>
      </c>
      <c r="R2489" t="b">
        <v>1</v>
      </c>
      <c r="S2489" t="s">
        <v>8279</v>
      </c>
      <c r="T2489" s="7">
        <f>F2489/Q2489</f>
        <v>39.493684210526318</v>
      </c>
      <c r="U2489" t="s">
        <v>8323</v>
      </c>
      <c r="V2489" t="s">
        <v>8327</v>
      </c>
    </row>
    <row r="2490" spans="1:22" ht="57.6">
      <c r="A2490" s="5">
        <f t="shared" si="152"/>
        <v>1.0669999999999999</v>
      </c>
      <c r="B2490">
        <v>2488</v>
      </c>
      <c r="C2490" s="3" t="s">
        <v>2488</v>
      </c>
      <c r="D2490" s="3" t="s">
        <v>6598</v>
      </c>
      <c r="E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 s="22">
        <f t="shared" si="153"/>
        <v>41055.874965277777</v>
      </c>
      <c r="L2490">
        <v>1318864308</v>
      </c>
      <c r="M2490" s="22">
        <f t="shared" si="154"/>
        <v>41025.874965277777</v>
      </c>
      <c r="N2490" s="22" t="s">
        <v>9732</v>
      </c>
      <c r="O2490" s="24">
        <f t="shared" si="155"/>
        <v>2012</v>
      </c>
      <c r="P2490" t="b">
        <v>0</v>
      </c>
      <c r="Q2490">
        <v>65</v>
      </c>
      <c r="R2490" t="b">
        <v>1</v>
      </c>
      <c r="S2490" t="s">
        <v>8279</v>
      </c>
      <c r="T2490" s="7">
        <f>F2490/Q2490</f>
        <v>49.246153846153845</v>
      </c>
      <c r="U2490" t="s">
        <v>8323</v>
      </c>
      <c r="V2490" t="s">
        <v>8327</v>
      </c>
    </row>
    <row r="2491" spans="1:22" ht="43.2">
      <c r="A2491" s="5">
        <f t="shared" si="152"/>
        <v>1.3367142857142857</v>
      </c>
      <c r="B2491">
        <v>2489</v>
      </c>
      <c r="C2491" s="3" t="s">
        <v>2489</v>
      </c>
      <c r="D2491" s="3" t="s">
        <v>6599</v>
      </c>
      <c r="E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 s="22">
        <f t="shared" si="153"/>
        <v>40863.466527777775</v>
      </c>
      <c r="L2491">
        <v>1365525239</v>
      </c>
      <c r="M2491" s="22">
        <f t="shared" si="154"/>
        <v>40833.424861111111</v>
      </c>
      <c r="N2491" s="22" t="s">
        <v>9747</v>
      </c>
      <c r="O2491" s="24">
        <f t="shared" si="155"/>
        <v>2011</v>
      </c>
      <c r="P2491" t="b">
        <v>0</v>
      </c>
      <c r="Q2491">
        <v>75</v>
      </c>
      <c r="R2491" t="b">
        <v>1</v>
      </c>
      <c r="S2491" t="s">
        <v>8279</v>
      </c>
      <c r="T2491" s="7">
        <f>F2491/Q2491</f>
        <v>62.38</v>
      </c>
      <c r="U2491" t="s">
        <v>8323</v>
      </c>
      <c r="V2491" t="s">
        <v>8327</v>
      </c>
    </row>
    <row r="2492" spans="1:22" ht="43.2">
      <c r="A2492" s="5">
        <f t="shared" si="152"/>
        <v>1.214</v>
      </c>
      <c r="B2492">
        <v>2490</v>
      </c>
      <c r="C2492" s="3" t="s">
        <v>2490</v>
      </c>
      <c r="D2492" s="3" t="s">
        <v>6600</v>
      </c>
      <c r="E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 s="22">
        <f t="shared" si="153"/>
        <v>41403.481932870367</v>
      </c>
      <c r="L2492">
        <v>1335245276</v>
      </c>
      <c r="M2492" s="22">
        <f t="shared" si="154"/>
        <v>41373.481932870367</v>
      </c>
      <c r="N2492" s="22" t="s">
        <v>9748</v>
      </c>
      <c r="O2492" s="24">
        <f t="shared" si="155"/>
        <v>2013</v>
      </c>
      <c r="P2492" t="b">
        <v>0</v>
      </c>
      <c r="Q2492">
        <v>16</v>
      </c>
      <c r="R2492" t="b">
        <v>1</v>
      </c>
      <c r="S2492" t="s">
        <v>8279</v>
      </c>
      <c r="T2492" s="7">
        <f>F2492/Q2492</f>
        <v>37.9375</v>
      </c>
      <c r="U2492" t="s">
        <v>8323</v>
      </c>
      <c r="V2492" t="s">
        <v>8327</v>
      </c>
    </row>
    <row r="2493" spans="1:22" ht="43.2">
      <c r="A2493" s="5">
        <f t="shared" si="152"/>
        <v>1.032</v>
      </c>
      <c r="B2493">
        <v>2491</v>
      </c>
      <c r="C2493" s="3" t="s">
        <v>2491</v>
      </c>
      <c r="D2493" s="3" t="s">
        <v>6601</v>
      </c>
      <c r="E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 s="22">
        <f t="shared" si="153"/>
        <v>41083.01939814815</v>
      </c>
      <c r="L2493">
        <v>1293739714</v>
      </c>
      <c r="M2493" s="22">
        <f t="shared" si="154"/>
        <v>41023.01939814815</v>
      </c>
      <c r="N2493" s="22" t="s">
        <v>9462</v>
      </c>
      <c r="O2493" s="24">
        <f t="shared" si="155"/>
        <v>2012</v>
      </c>
      <c r="P2493" t="b">
        <v>0</v>
      </c>
      <c r="Q2493">
        <v>10</v>
      </c>
      <c r="R2493" t="b">
        <v>1</v>
      </c>
      <c r="S2493" t="s">
        <v>8279</v>
      </c>
      <c r="T2493" s="7">
        <f>F2493/Q2493</f>
        <v>51.6</v>
      </c>
      <c r="U2493" t="s">
        <v>8323</v>
      </c>
      <c r="V2493" t="s">
        <v>8327</v>
      </c>
    </row>
    <row r="2494" spans="1:22" ht="28.8">
      <c r="A2494" s="5">
        <f t="shared" si="152"/>
        <v>1.25</v>
      </c>
      <c r="B2494">
        <v>2492</v>
      </c>
      <c r="C2494" s="3" t="s">
        <v>2492</v>
      </c>
      <c r="D2494" s="3" t="s">
        <v>6602</v>
      </c>
      <c r="E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 s="22">
        <f t="shared" si="153"/>
        <v>40558.868750000001</v>
      </c>
      <c r="L2494">
        <v>1335397188</v>
      </c>
      <c r="M2494" s="22">
        <f t="shared" si="154"/>
        <v>40542.630949074075</v>
      </c>
      <c r="N2494" s="22" t="s">
        <v>9749</v>
      </c>
      <c r="O2494" s="24">
        <f t="shared" si="155"/>
        <v>2010</v>
      </c>
      <c r="P2494" t="b">
        <v>0</v>
      </c>
      <c r="Q2494">
        <v>27</v>
      </c>
      <c r="R2494" t="b">
        <v>1</v>
      </c>
      <c r="S2494" t="s">
        <v>8279</v>
      </c>
      <c r="T2494" s="7">
        <f>F2494/Q2494</f>
        <v>27.777777777777779</v>
      </c>
      <c r="U2494" t="s">
        <v>8323</v>
      </c>
      <c r="V2494" t="s">
        <v>8327</v>
      </c>
    </row>
    <row r="2495" spans="1:22" ht="43.2">
      <c r="A2495" s="5">
        <f t="shared" si="152"/>
        <v>1.2869999999999999</v>
      </c>
      <c r="B2495">
        <v>2493</v>
      </c>
      <c r="C2495" s="3" t="s">
        <v>2493</v>
      </c>
      <c r="D2495" s="3" t="s">
        <v>6603</v>
      </c>
      <c r="E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 s="22">
        <f t="shared" si="153"/>
        <v>41076.207638888889</v>
      </c>
      <c r="L2495">
        <v>1363320140</v>
      </c>
      <c r="M2495" s="22">
        <f t="shared" si="154"/>
        <v>41024.777638888889</v>
      </c>
      <c r="N2495" s="22" t="s">
        <v>9750</v>
      </c>
      <c r="O2495" s="24">
        <f t="shared" si="155"/>
        <v>2012</v>
      </c>
      <c r="P2495" t="b">
        <v>0</v>
      </c>
      <c r="Q2495">
        <v>259</v>
      </c>
      <c r="R2495" t="b">
        <v>1</v>
      </c>
      <c r="S2495" t="s">
        <v>8279</v>
      </c>
      <c r="T2495" s="7">
        <f>F2495/Q2495</f>
        <v>99.382239382239376</v>
      </c>
      <c r="U2495" t="s">
        <v>8323</v>
      </c>
      <c r="V2495" t="s">
        <v>8327</v>
      </c>
    </row>
    <row r="2496" spans="1:22" ht="43.2">
      <c r="A2496" s="5">
        <f t="shared" si="152"/>
        <v>1.0100533333333332</v>
      </c>
      <c r="B2496">
        <v>2494</v>
      </c>
      <c r="C2496" s="3" t="s">
        <v>2494</v>
      </c>
      <c r="D2496" s="3" t="s">
        <v>6604</v>
      </c>
      <c r="E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 s="22">
        <f t="shared" si="153"/>
        <v>41392.959953703699</v>
      </c>
      <c r="L2496">
        <v>1335194944</v>
      </c>
      <c r="M2496" s="22">
        <f t="shared" si="154"/>
        <v>41347.959953703699</v>
      </c>
      <c r="N2496" s="22" t="s">
        <v>9751</v>
      </c>
      <c r="O2496" s="24">
        <f t="shared" si="155"/>
        <v>2013</v>
      </c>
      <c r="P2496" t="b">
        <v>0</v>
      </c>
      <c r="Q2496">
        <v>39</v>
      </c>
      <c r="R2496" t="b">
        <v>1</v>
      </c>
      <c r="S2496" t="s">
        <v>8279</v>
      </c>
      <c r="T2496" s="7">
        <f>F2496/Q2496</f>
        <v>38.848205128205123</v>
      </c>
      <c r="U2496" t="s">
        <v>8323</v>
      </c>
      <c r="V2496" t="s">
        <v>8327</v>
      </c>
    </row>
    <row r="2497" spans="1:22" ht="43.2">
      <c r="A2497" s="5">
        <f t="shared" si="152"/>
        <v>1.2753666666666665</v>
      </c>
      <c r="B2497">
        <v>2495</v>
      </c>
      <c r="C2497" s="3" t="s">
        <v>2495</v>
      </c>
      <c r="D2497" s="3" t="s">
        <v>6605</v>
      </c>
      <c r="E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 s="22">
        <f t="shared" si="153"/>
        <v>41052.436851851853</v>
      </c>
      <c r="L2497">
        <v>1336430575</v>
      </c>
      <c r="M2497" s="22">
        <f t="shared" si="154"/>
        <v>41022.436851851853</v>
      </c>
      <c r="N2497" s="22" t="s">
        <v>9735</v>
      </c>
      <c r="O2497" s="24">
        <f t="shared" si="155"/>
        <v>2012</v>
      </c>
      <c r="P2497" t="b">
        <v>0</v>
      </c>
      <c r="Q2497">
        <v>42</v>
      </c>
      <c r="R2497" t="b">
        <v>1</v>
      </c>
      <c r="S2497" t="s">
        <v>8279</v>
      </c>
      <c r="T2497" s="7">
        <f>F2497/Q2497</f>
        <v>45.548809523809524</v>
      </c>
      <c r="U2497" t="s">
        <v>8323</v>
      </c>
      <c r="V2497" t="s">
        <v>8327</v>
      </c>
    </row>
    <row r="2498" spans="1:22" ht="28.8">
      <c r="A2498" s="5">
        <f t="shared" si="152"/>
        <v>1</v>
      </c>
      <c r="B2498">
        <v>2496</v>
      </c>
      <c r="C2498" s="3" t="s">
        <v>2496</v>
      </c>
      <c r="D2498" s="3" t="s">
        <v>6606</v>
      </c>
      <c r="E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 s="22">
        <f t="shared" si="153"/>
        <v>41066.738136574073</v>
      </c>
      <c r="L2498">
        <v>1361577292</v>
      </c>
      <c r="M2498" s="22">
        <f t="shared" si="154"/>
        <v>41036.738136574073</v>
      </c>
      <c r="N2498" s="22" t="s">
        <v>9752</v>
      </c>
      <c r="O2498" s="24">
        <f t="shared" si="155"/>
        <v>2012</v>
      </c>
      <c r="P2498" t="b">
        <v>0</v>
      </c>
      <c r="Q2498">
        <v>10</v>
      </c>
      <c r="R2498" t="b">
        <v>1</v>
      </c>
      <c r="S2498" t="s">
        <v>8279</v>
      </c>
      <c r="T2498" s="7">
        <f>F2498/Q2498</f>
        <v>600</v>
      </c>
      <c r="U2498" t="s">
        <v>8323</v>
      </c>
      <c r="V2498" t="s">
        <v>8327</v>
      </c>
    </row>
    <row r="2499" spans="1:22" ht="43.2">
      <c r="A2499" s="5">
        <f t="shared" ref="A2499:A2562" si="156">F2499/E2499</f>
        <v>1.127715</v>
      </c>
      <c r="B2499">
        <v>2497</v>
      </c>
      <c r="C2499" s="3" t="s">
        <v>2497</v>
      </c>
      <c r="D2499" s="3" t="s">
        <v>6607</v>
      </c>
      <c r="E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 s="22">
        <f t="shared" ref="K2499:K2562" si="157">(J2498/86400)+25569+(-5/24)</f>
        <v>41362.746435185181</v>
      </c>
      <c r="L2499">
        <v>1309986338</v>
      </c>
      <c r="M2499" s="22">
        <f t="shared" ref="M2499:M2562" si="158">(L2498/86400)+25569+(-5/24)</f>
        <v>41327.788101851846</v>
      </c>
      <c r="N2499" s="22" t="s">
        <v>9753</v>
      </c>
      <c r="O2499" s="24">
        <f t="shared" si="155"/>
        <v>2013</v>
      </c>
      <c r="P2499" t="b">
        <v>0</v>
      </c>
      <c r="Q2499">
        <v>56</v>
      </c>
      <c r="R2499" t="b">
        <v>1</v>
      </c>
      <c r="S2499" t="s">
        <v>8279</v>
      </c>
      <c r="T2499" s="7">
        <f>F2499/Q2499</f>
        <v>80.551071428571419</v>
      </c>
      <c r="U2499" t="s">
        <v>8323</v>
      </c>
      <c r="V2499" t="s">
        <v>8327</v>
      </c>
    </row>
    <row r="2500" spans="1:22" ht="43.2">
      <c r="A2500" s="5">
        <f t="shared" si="156"/>
        <v>1.056</v>
      </c>
      <c r="B2500">
        <v>2498</v>
      </c>
      <c r="C2500" s="3" t="s">
        <v>2498</v>
      </c>
      <c r="D2500" s="3" t="s">
        <v>6608</v>
      </c>
      <c r="E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 s="22">
        <f t="shared" si="157"/>
        <v>40760.670578703699</v>
      </c>
      <c r="L2500">
        <v>1421190787</v>
      </c>
      <c r="M2500" s="22">
        <f t="shared" si="158"/>
        <v>40730.670578703699</v>
      </c>
      <c r="N2500" s="22" t="s">
        <v>8436</v>
      </c>
      <c r="O2500" s="24">
        <f t="shared" ref="O2500:O2563" si="159">YEAR(N2500)</f>
        <v>2011</v>
      </c>
      <c r="P2500" t="b">
        <v>0</v>
      </c>
      <c r="Q2500">
        <v>20</v>
      </c>
      <c r="R2500" t="b">
        <v>1</v>
      </c>
      <c r="S2500" t="s">
        <v>8279</v>
      </c>
      <c r="T2500" s="7">
        <f>F2500/Q2500</f>
        <v>52.8</v>
      </c>
      <c r="U2500" t="s">
        <v>8323</v>
      </c>
      <c r="V2500" t="s">
        <v>8327</v>
      </c>
    </row>
    <row r="2501" spans="1:22" ht="43.2">
      <c r="A2501" s="5">
        <f t="shared" si="156"/>
        <v>2.0262500000000001</v>
      </c>
      <c r="B2501">
        <v>2499</v>
      </c>
      <c r="C2501" s="3" t="s">
        <v>2499</v>
      </c>
      <c r="D2501" s="3" t="s">
        <v>6609</v>
      </c>
      <c r="E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 s="22">
        <f t="shared" si="157"/>
        <v>42031.759108796294</v>
      </c>
      <c r="L2501">
        <v>1352820837</v>
      </c>
      <c r="M2501" s="22">
        <f t="shared" si="158"/>
        <v>42017.759108796294</v>
      </c>
      <c r="N2501" s="22" t="s">
        <v>9418</v>
      </c>
      <c r="O2501" s="24">
        <f t="shared" si="159"/>
        <v>2015</v>
      </c>
      <c r="P2501" t="b">
        <v>0</v>
      </c>
      <c r="Q2501">
        <v>170</v>
      </c>
      <c r="R2501" t="b">
        <v>1</v>
      </c>
      <c r="S2501" t="s">
        <v>8279</v>
      </c>
      <c r="T2501" s="7">
        <f>F2501/Q2501</f>
        <v>47.676470588235297</v>
      </c>
      <c r="U2501" t="s">
        <v>8323</v>
      </c>
      <c r="V2501" t="s">
        <v>8327</v>
      </c>
    </row>
    <row r="2502" spans="1:22" ht="43.2">
      <c r="A2502" s="5">
        <f t="shared" si="156"/>
        <v>1.1333333333333333</v>
      </c>
      <c r="B2502">
        <v>2500</v>
      </c>
      <c r="C2502" s="3" t="s">
        <v>2500</v>
      </c>
      <c r="D2502" s="3" t="s">
        <v>6610</v>
      </c>
      <c r="E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 s="22">
        <f t="shared" si="157"/>
        <v>41274.541666666664</v>
      </c>
      <c r="L2502">
        <v>1337884375</v>
      </c>
      <c r="M2502" s="22">
        <f t="shared" si="158"/>
        <v>41226.440243055556</v>
      </c>
      <c r="N2502" s="22" t="s">
        <v>8972</v>
      </c>
      <c r="O2502" s="24">
        <f t="shared" si="159"/>
        <v>2012</v>
      </c>
      <c r="P2502" t="b">
        <v>0</v>
      </c>
      <c r="Q2502">
        <v>29</v>
      </c>
      <c r="R2502" t="b">
        <v>1</v>
      </c>
      <c r="S2502" t="s">
        <v>8279</v>
      </c>
      <c r="T2502" s="7">
        <f>F2502/Q2502</f>
        <v>23.448275862068964</v>
      </c>
      <c r="U2502" t="s">
        <v>8323</v>
      </c>
      <c r="V2502" t="s">
        <v>8327</v>
      </c>
    </row>
    <row r="2503" spans="1:22" ht="43.2">
      <c r="A2503" s="5">
        <f t="shared" si="156"/>
        <v>2.5545454545454545E-2</v>
      </c>
      <c r="B2503">
        <v>2501</v>
      </c>
      <c r="C2503" s="3" t="s">
        <v>2501</v>
      </c>
      <c r="D2503" s="3" t="s">
        <v>6611</v>
      </c>
      <c r="E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 s="22">
        <f t="shared" si="157"/>
        <v>41083.564525462956</v>
      </c>
      <c r="L2503">
        <v>1440787104</v>
      </c>
      <c r="M2503" s="22">
        <f t="shared" si="158"/>
        <v>41053.564525462956</v>
      </c>
      <c r="N2503" s="22" t="s">
        <v>9434</v>
      </c>
      <c r="O2503" s="24">
        <f t="shared" si="159"/>
        <v>2012</v>
      </c>
      <c r="P2503" t="b">
        <v>0</v>
      </c>
      <c r="Q2503">
        <v>7</v>
      </c>
      <c r="R2503" t="b">
        <v>0</v>
      </c>
      <c r="S2503" t="s">
        <v>8299</v>
      </c>
      <c r="T2503" s="7">
        <f>F2503/Q2503</f>
        <v>40.142857142857146</v>
      </c>
      <c r="U2503" t="s">
        <v>8334</v>
      </c>
      <c r="V2503" t="s">
        <v>8351</v>
      </c>
    </row>
    <row r="2504" spans="1:22" ht="57.6">
      <c r="A2504" s="5">
        <f t="shared" si="156"/>
        <v>7.8181818181818181E-4</v>
      </c>
      <c r="B2504">
        <v>2502</v>
      </c>
      <c r="C2504" s="3" t="s">
        <v>2502</v>
      </c>
      <c r="D2504" s="3" t="s">
        <v>6612</v>
      </c>
      <c r="E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 s="22">
        <f t="shared" si="157"/>
        <v>42274.568333333336</v>
      </c>
      <c r="L2504">
        <v>1407440918</v>
      </c>
      <c r="M2504" s="22">
        <f t="shared" si="158"/>
        <v>42244.568333333336</v>
      </c>
      <c r="N2504" s="22" t="s">
        <v>9485</v>
      </c>
      <c r="O2504" s="24">
        <f t="shared" si="159"/>
        <v>2015</v>
      </c>
      <c r="P2504" t="b">
        <v>0</v>
      </c>
      <c r="Q2504">
        <v>5</v>
      </c>
      <c r="R2504" t="b">
        <v>0</v>
      </c>
      <c r="S2504" t="s">
        <v>8299</v>
      </c>
      <c r="T2504" s="7">
        <f>F2504/Q2504</f>
        <v>17.2</v>
      </c>
      <c r="U2504" t="s">
        <v>8334</v>
      </c>
      <c r="V2504" t="s">
        <v>8351</v>
      </c>
    </row>
    <row r="2505" spans="1:22" ht="43.2">
      <c r="A2505" s="5">
        <f t="shared" si="156"/>
        <v>0</v>
      </c>
      <c r="B2505">
        <v>2503</v>
      </c>
      <c r="C2505" s="3" t="s">
        <v>2503</v>
      </c>
      <c r="D2505" s="3" t="s">
        <v>6613</v>
      </c>
      <c r="E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 s="22">
        <f t="shared" si="157"/>
        <v>41903.617106481477</v>
      </c>
      <c r="L2505">
        <v>1462743308</v>
      </c>
      <c r="M2505" s="22">
        <f t="shared" si="158"/>
        <v>41858.617106481477</v>
      </c>
      <c r="N2505" s="22" t="s">
        <v>9754</v>
      </c>
      <c r="O2505" s="24">
        <f t="shared" si="159"/>
        <v>2014</v>
      </c>
      <c r="P2505" t="b">
        <v>0</v>
      </c>
      <c r="Q2505">
        <v>0</v>
      </c>
      <c r="R2505" t="b">
        <v>0</v>
      </c>
      <c r="S2505" t="s">
        <v>8299</v>
      </c>
      <c r="T2505" s="7" t="e">
        <f>F2505/Q2505</f>
        <v>#DIV/0!</v>
      </c>
      <c r="U2505" t="s">
        <v>8334</v>
      </c>
      <c r="V2505" t="s">
        <v>8351</v>
      </c>
    </row>
    <row r="2506" spans="1:22" ht="28.8">
      <c r="A2506" s="5">
        <f t="shared" si="156"/>
        <v>0</v>
      </c>
      <c r="B2506">
        <v>2504</v>
      </c>
      <c r="C2506" s="3" t="s">
        <v>2504</v>
      </c>
      <c r="D2506" s="3" t="s">
        <v>6614</v>
      </c>
      <c r="E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 s="22">
        <f t="shared" si="157"/>
        <v>42528.67083333333</v>
      </c>
      <c r="L2506">
        <v>1413418934</v>
      </c>
      <c r="M2506" s="22">
        <f t="shared" si="158"/>
        <v>42498.691064814811</v>
      </c>
      <c r="N2506" s="22" t="s">
        <v>9345</v>
      </c>
      <c r="O2506" s="24">
        <f t="shared" si="159"/>
        <v>2016</v>
      </c>
      <c r="P2506" t="b">
        <v>0</v>
      </c>
      <c r="Q2506">
        <v>0</v>
      </c>
      <c r="R2506" t="b">
        <v>0</v>
      </c>
      <c r="S2506" t="s">
        <v>8299</v>
      </c>
      <c r="T2506" s="7" t="e">
        <f>F2506/Q2506</f>
        <v>#DIV/0!</v>
      </c>
      <c r="U2506" t="s">
        <v>8334</v>
      </c>
      <c r="V2506" t="s">
        <v>8351</v>
      </c>
    </row>
    <row r="2507" spans="1:22" ht="57.6">
      <c r="A2507" s="5">
        <f t="shared" si="156"/>
        <v>0</v>
      </c>
      <c r="B2507">
        <v>2505</v>
      </c>
      <c r="C2507" s="3" t="s">
        <v>2505</v>
      </c>
      <c r="D2507" s="3" t="s">
        <v>6615</v>
      </c>
      <c r="E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 s="22">
        <f t="shared" si="157"/>
        <v>41957.848773148151</v>
      </c>
      <c r="L2507">
        <v>1423704016</v>
      </c>
      <c r="M2507" s="22">
        <f t="shared" si="158"/>
        <v>41927.807106481479</v>
      </c>
      <c r="N2507" s="22" t="s">
        <v>8846</v>
      </c>
      <c r="O2507" s="24">
        <f t="shared" si="159"/>
        <v>2014</v>
      </c>
      <c r="P2507" t="b">
        <v>0</v>
      </c>
      <c r="Q2507">
        <v>0</v>
      </c>
      <c r="R2507" t="b">
        <v>0</v>
      </c>
      <c r="S2507" t="s">
        <v>8299</v>
      </c>
      <c r="T2507" s="7" t="e">
        <f>F2507/Q2507</f>
        <v>#DIV/0!</v>
      </c>
      <c r="U2507" t="s">
        <v>8334</v>
      </c>
      <c r="V2507" t="s">
        <v>8351</v>
      </c>
    </row>
    <row r="2508" spans="1:22" ht="43.2">
      <c r="A2508" s="5">
        <f t="shared" si="156"/>
        <v>6.0000000000000001E-3</v>
      </c>
      <c r="B2508">
        <v>2506</v>
      </c>
      <c r="C2508" s="3" t="s">
        <v>2506</v>
      </c>
      <c r="D2508" s="3" t="s">
        <v>6616</v>
      </c>
      <c r="E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 s="22">
        <f t="shared" si="157"/>
        <v>42076.80574074074</v>
      </c>
      <c r="L2508">
        <v>1441955269</v>
      </c>
      <c r="M2508" s="22">
        <f t="shared" si="158"/>
        <v>42046.847407407404</v>
      </c>
      <c r="N2508" s="22" t="s">
        <v>8672</v>
      </c>
      <c r="O2508" s="24">
        <f t="shared" si="159"/>
        <v>2015</v>
      </c>
      <c r="P2508" t="b">
        <v>0</v>
      </c>
      <c r="Q2508">
        <v>2</v>
      </c>
      <c r="R2508" t="b">
        <v>0</v>
      </c>
      <c r="S2508" t="s">
        <v>8299</v>
      </c>
      <c r="T2508" s="7">
        <f>F2508/Q2508</f>
        <v>15</v>
      </c>
      <c r="U2508" t="s">
        <v>8334</v>
      </c>
      <c r="V2508" t="s">
        <v>8351</v>
      </c>
    </row>
    <row r="2509" spans="1:22">
      <c r="A2509" s="5">
        <f t="shared" si="156"/>
        <v>0</v>
      </c>
      <c r="B2509">
        <v>2507</v>
      </c>
      <c r="C2509" s="3" t="s">
        <v>2507</v>
      </c>
      <c r="D2509" s="3" t="s">
        <v>6617</v>
      </c>
      <c r="E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 s="22">
        <f t="shared" si="157"/>
        <v>42280.666666666664</v>
      </c>
      <c r="L2509">
        <v>1428716704</v>
      </c>
      <c r="M2509" s="22">
        <f t="shared" si="158"/>
        <v>42258.088761574072</v>
      </c>
      <c r="N2509" s="22" t="s">
        <v>9356</v>
      </c>
      <c r="O2509" s="24">
        <f t="shared" si="159"/>
        <v>2015</v>
      </c>
      <c r="P2509" t="b">
        <v>0</v>
      </c>
      <c r="Q2509">
        <v>0</v>
      </c>
      <c r="R2509" t="b">
        <v>0</v>
      </c>
      <c r="S2509" t="s">
        <v>8299</v>
      </c>
      <c r="T2509" s="7" t="e">
        <f>F2509/Q2509</f>
        <v>#DIV/0!</v>
      </c>
      <c r="U2509" t="s">
        <v>8334</v>
      </c>
      <c r="V2509" t="s">
        <v>8351</v>
      </c>
    </row>
    <row r="2510" spans="1:22" ht="43.2">
      <c r="A2510" s="5">
        <f t="shared" si="156"/>
        <v>0</v>
      </c>
      <c r="B2510">
        <v>2508</v>
      </c>
      <c r="C2510" s="3" t="s">
        <v>2508</v>
      </c>
      <c r="D2510" s="3" t="s">
        <v>6618</v>
      </c>
      <c r="E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 s="22">
        <f t="shared" si="157"/>
        <v>42134.864629629628</v>
      </c>
      <c r="L2510">
        <v>1405464634</v>
      </c>
      <c r="M2510" s="22">
        <f t="shared" si="158"/>
        <v>42104.864629629628</v>
      </c>
      <c r="N2510" s="22" t="s">
        <v>9253</v>
      </c>
      <c r="O2510" s="24">
        <f t="shared" si="159"/>
        <v>2015</v>
      </c>
      <c r="P2510" t="b">
        <v>0</v>
      </c>
      <c r="Q2510">
        <v>0</v>
      </c>
      <c r="R2510" t="b">
        <v>0</v>
      </c>
      <c r="S2510" t="s">
        <v>8299</v>
      </c>
      <c r="T2510" s="7" t="e">
        <f>F2510/Q2510</f>
        <v>#DIV/0!</v>
      </c>
      <c r="U2510" t="s">
        <v>8334</v>
      </c>
      <c r="V2510" t="s">
        <v>8351</v>
      </c>
    </row>
    <row r="2511" spans="1:22" ht="43.2">
      <c r="A2511" s="5">
        <f t="shared" si="156"/>
        <v>1.0526315789473684E-2</v>
      </c>
      <c r="B2511">
        <v>2509</v>
      </c>
      <c r="C2511" s="3" t="s">
        <v>2509</v>
      </c>
      <c r="D2511" s="3" t="s">
        <v>6619</v>
      </c>
      <c r="E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 s="22">
        <f t="shared" si="157"/>
        <v>41865.743449074071</v>
      </c>
      <c r="L2511">
        <v>1424719549</v>
      </c>
      <c r="M2511" s="22">
        <f t="shared" si="158"/>
        <v>41835.743449074071</v>
      </c>
      <c r="N2511" s="22" t="s">
        <v>8431</v>
      </c>
      <c r="O2511" s="24">
        <f t="shared" si="159"/>
        <v>2014</v>
      </c>
      <c r="P2511" t="b">
        <v>0</v>
      </c>
      <c r="Q2511">
        <v>28</v>
      </c>
      <c r="R2511" t="b">
        <v>0</v>
      </c>
      <c r="S2511" t="s">
        <v>8299</v>
      </c>
      <c r="T2511" s="7">
        <f>F2511/Q2511</f>
        <v>35.714285714285715</v>
      </c>
      <c r="U2511" t="s">
        <v>8334</v>
      </c>
      <c r="V2511" t="s">
        <v>8351</v>
      </c>
    </row>
    <row r="2512" spans="1:22" ht="43.2">
      <c r="A2512" s="5">
        <f t="shared" si="156"/>
        <v>1.5E-3</v>
      </c>
      <c r="B2512">
        <v>2510</v>
      </c>
      <c r="C2512" s="3" t="s">
        <v>2510</v>
      </c>
      <c r="D2512" s="3" t="s">
        <v>6620</v>
      </c>
      <c r="E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 s="22">
        <f t="shared" si="157"/>
        <v>42114.559594907405</v>
      </c>
      <c r="L2512">
        <v>1426463772</v>
      </c>
      <c r="M2512" s="22">
        <f t="shared" si="158"/>
        <v>42058.601261574069</v>
      </c>
      <c r="N2512" s="22" t="s">
        <v>8666</v>
      </c>
      <c r="O2512" s="24">
        <f t="shared" si="159"/>
        <v>2015</v>
      </c>
      <c r="P2512" t="b">
        <v>0</v>
      </c>
      <c r="Q2512">
        <v>2</v>
      </c>
      <c r="R2512" t="b">
        <v>0</v>
      </c>
      <c r="S2512" t="s">
        <v>8299</v>
      </c>
      <c r="T2512" s="7">
        <f>F2512/Q2512</f>
        <v>37.5</v>
      </c>
      <c r="U2512" t="s">
        <v>8334</v>
      </c>
      <c r="V2512" t="s">
        <v>8351</v>
      </c>
    </row>
    <row r="2513" spans="1:22" ht="43.2">
      <c r="A2513" s="5">
        <f t="shared" si="156"/>
        <v>0</v>
      </c>
      <c r="B2513">
        <v>2511</v>
      </c>
      <c r="C2513" s="3" t="s">
        <v>2511</v>
      </c>
      <c r="D2513" s="3" t="s">
        <v>6621</v>
      </c>
      <c r="E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 s="22">
        <f t="shared" si="157"/>
        <v>42138.789027777777</v>
      </c>
      <c r="L2513">
        <v>1451731413</v>
      </c>
      <c r="M2513" s="22">
        <f t="shared" si="158"/>
        <v>42078.789027777777</v>
      </c>
      <c r="N2513" s="22" t="s">
        <v>8690</v>
      </c>
      <c r="O2513" s="24">
        <f t="shared" si="159"/>
        <v>2015</v>
      </c>
      <c r="P2513" t="b">
        <v>0</v>
      </c>
      <c r="Q2513">
        <v>0</v>
      </c>
      <c r="R2513" t="b">
        <v>0</v>
      </c>
      <c r="S2513" t="s">
        <v>8299</v>
      </c>
      <c r="T2513" s="7" t="e">
        <f>F2513/Q2513</f>
        <v>#DIV/0!</v>
      </c>
      <c r="U2513" t="s">
        <v>8334</v>
      </c>
      <c r="V2513" t="s">
        <v>8351</v>
      </c>
    </row>
    <row r="2514" spans="1:22" ht="43.2">
      <c r="A2514" s="5">
        <f t="shared" si="156"/>
        <v>0</v>
      </c>
      <c r="B2514">
        <v>2512</v>
      </c>
      <c r="C2514" s="3" t="s">
        <v>2512</v>
      </c>
      <c r="D2514" s="3" t="s">
        <v>6622</v>
      </c>
      <c r="E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 s="22">
        <f t="shared" si="157"/>
        <v>42401.238576388881</v>
      </c>
      <c r="L2514">
        <v>1417208561</v>
      </c>
      <c r="M2514" s="22">
        <f t="shared" si="158"/>
        <v>42371.238576388881</v>
      </c>
      <c r="N2514" s="22" t="s">
        <v>9073</v>
      </c>
      <c r="O2514" s="24">
        <f t="shared" si="159"/>
        <v>2016</v>
      </c>
      <c r="P2514" t="b">
        <v>0</v>
      </c>
      <c r="Q2514">
        <v>0</v>
      </c>
      <c r="R2514" t="b">
        <v>0</v>
      </c>
      <c r="S2514" t="s">
        <v>8299</v>
      </c>
      <c r="T2514" s="7" t="e">
        <f>F2514/Q2514</f>
        <v>#DIV/0!</v>
      </c>
      <c r="U2514" t="s">
        <v>8334</v>
      </c>
      <c r="V2514" t="s">
        <v>8351</v>
      </c>
    </row>
    <row r="2515" spans="1:22" ht="57.6">
      <c r="A2515" s="5">
        <f t="shared" si="156"/>
        <v>0</v>
      </c>
      <c r="B2515">
        <v>2513</v>
      </c>
      <c r="C2515" s="3" t="s">
        <v>2513</v>
      </c>
      <c r="D2515" s="3" t="s">
        <v>6623</v>
      </c>
      <c r="E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 s="22">
        <f t="shared" si="157"/>
        <v>41986.668530092589</v>
      </c>
      <c r="L2515">
        <v>1482883789</v>
      </c>
      <c r="M2515" s="22">
        <f t="shared" si="158"/>
        <v>41971.668530092589</v>
      </c>
      <c r="N2515" s="22" t="s">
        <v>8410</v>
      </c>
      <c r="O2515" s="24">
        <f t="shared" si="159"/>
        <v>2014</v>
      </c>
      <c r="P2515" t="b">
        <v>0</v>
      </c>
      <c r="Q2515">
        <v>0</v>
      </c>
      <c r="R2515" t="b">
        <v>0</v>
      </c>
      <c r="S2515" t="s">
        <v>8299</v>
      </c>
      <c r="T2515" s="7" t="e">
        <f>F2515/Q2515</f>
        <v>#DIV/0!</v>
      </c>
      <c r="U2515" t="s">
        <v>8334</v>
      </c>
      <c r="V2515" t="s">
        <v>8351</v>
      </c>
    </row>
    <row r="2516" spans="1:22" ht="43.2">
      <c r="A2516" s="5">
        <f t="shared" si="156"/>
        <v>1.7500000000000002E-2</v>
      </c>
      <c r="B2516">
        <v>2514</v>
      </c>
      <c r="C2516" s="3" t="s">
        <v>2514</v>
      </c>
      <c r="D2516" s="3" t="s">
        <v>6624</v>
      </c>
      <c r="E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 s="22">
        <f t="shared" si="157"/>
        <v>42791.798483796294</v>
      </c>
      <c r="L2516">
        <v>1407057677</v>
      </c>
      <c r="M2516" s="22">
        <f t="shared" si="158"/>
        <v>42731.798483796294</v>
      </c>
      <c r="N2516" s="22" t="s">
        <v>9252</v>
      </c>
      <c r="O2516" s="24">
        <f t="shared" si="159"/>
        <v>2016</v>
      </c>
      <c r="P2516" t="b">
        <v>0</v>
      </c>
      <c r="Q2516">
        <v>4</v>
      </c>
      <c r="R2516" t="b">
        <v>0</v>
      </c>
      <c r="S2516" t="s">
        <v>8299</v>
      </c>
      <c r="T2516" s="7">
        <f>F2516/Q2516</f>
        <v>52.5</v>
      </c>
      <c r="U2516" t="s">
        <v>8334</v>
      </c>
      <c r="V2516" t="s">
        <v>8351</v>
      </c>
    </row>
    <row r="2517" spans="1:22" ht="43.2">
      <c r="A2517" s="5">
        <f t="shared" si="156"/>
        <v>0.186</v>
      </c>
      <c r="B2517">
        <v>2515</v>
      </c>
      <c r="C2517" s="3" t="s">
        <v>2515</v>
      </c>
      <c r="D2517" s="3" t="s">
        <v>6625</v>
      </c>
      <c r="E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 s="22">
        <f t="shared" si="157"/>
        <v>41871.181446759256</v>
      </c>
      <c r="L2517">
        <v>1422043753</v>
      </c>
      <c r="M2517" s="22">
        <f t="shared" si="158"/>
        <v>41854.181446759256</v>
      </c>
      <c r="N2517" s="22" t="s">
        <v>9223</v>
      </c>
      <c r="O2517" s="24">
        <f t="shared" si="159"/>
        <v>2014</v>
      </c>
      <c r="P2517" t="b">
        <v>0</v>
      </c>
      <c r="Q2517">
        <v>12</v>
      </c>
      <c r="R2517" t="b">
        <v>0</v>
      </c>
      <c r="S2517" t="s">
        <v>8299</v>
      </c>
      <c r="T2517" s="7">
        <f>F2517/Q2517</f>
        <v>77.5</v>
      </c>
      <c r="U2517" t="s">
        <v>8334</v>
      </c>
      <c r="V2517" t="s">
        <v>8351</v>
      </c>
    </row>
    <row r="2518" spans="1:22" ht="43.2">
      <c r="A2518" s="5">
        <f t="shared" si="156"/>
        <v>0</v>
      </c>
      <c r="B2518">
        <v>2516</v>
      </c>
      <c r="C2518" s="3" t="s">
        <v>2516</v>
      </c>
      <c r="D2518" s="3" t="s">
        <v>6626</v>
      </c>
      <c r="E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 s="22">
        <f t="shared" si="157"/>
        <v>42057.63140046296</v>
      </c>
      <c r="L2518">
        <v>1414683652</v>
      </c>
      <c r="M2518" s="22">
        <f t="shared" si="158"/>
        <v>42027.63140046296</v>
      </c>
      <c r="N2518" s="22" t="s">
        <v>9232</v>
      </c>
      <c r="O2518" s="24">
        <f t="shared" si="159"/>
        <v>2015</v>
      </c>
      <c r="P2518" t="b">
        <v>0</v>
      </c>
      <c r="Q2518">
        <v>0</v>
      </c>
      <c r="R2518" t="b">
        <v>0</v>
      </c>
      <c r="S2518" t="s">
        <v>8299</v>
      </c>
      <c r="T2518" s="7" t="e">
        <f>F2518/Q2518</f>
        <v>#DIV/0!</v>
      </c>
      <c r="U2518" t="s">
        <v>8334</v>
      </c>
      <c r="V2518" t="s">
        <v>8351</v>
      </c>
    </row>
    <row r="2519" spans="1:22" ht="43.2">
      <c r="A2519" s="5">
        <f t="shared" si="156"/>
        <v>9.8166666666666666E-2</v>
      </c>
      <c r="B2519">
        <v>2517</v>
      </c>
      <c r="C2519" s="3" t="s">
        <v>2517</v>
      </c>
      <c r="D2519" s="3" t="s">
        <v>6627</v>
      </c>
      <c r="E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 s="22">
        <f t="shared" si="157"/>
        <v>41972.486712962964</v>
      </c>
      <c r="L2519">
        <v>1424200530</v>
      </c>
      <c r="M2519" s="22">
        <f t="shared" si="158"/>
        <v>41942.445046296292</v>
      </c>
      <c r="N2519" s="22" t="s">
        <v>9724</v>
      </c>
      <c r="O2519" s="24">
        <f t="shared" si="159"/>
        <v>2014</v>
      </c>
      <c r="P2519" t="b">
        <v>0</v>
      </c>
      <c r="Q2519">
        <v>33</v>
      </c>
      <c r="R2519" t="b">
        <v>0</v>
      </c>
      <c r="S2519" t="s">
        <v>8299</v>
      </c>
      <c r="T2519" s="7">
        <f>F2519/Q2519</f>
        <v>53.545454545454547</v>
      </c>
      <c r="U2519" t="s">
        <v>8334</v>
      </c>
      <c r="V2519" t="s">
        <v>8351</v>
      </c>
    </row>
    <row r="2520" spans="1:22" ht="43.2">
      <c r="A2520" s="5">
        <f t="shared" si="156"/>
        <v>0</v>
      </c>
      <c r="B2520">
        <v>2518</v>
      </c>
      <c r="C2520" s="3" t="s">
        <v>2518</v>
      </c>
      <c r="D2520" s="3" t="s">
        <v>6628</v>
      </c>
      <c r="E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 s="22">
        <f t="shared" si="157"/>
        <v>42082.552430555552</v>
      </c>
      <c r="L2520">
        <v>1413303628</v>
      </c>
      <c r="M2520" s="22">
        <f t="shared" si="158"/>
        <v>42052.594097222223</v>
      </c>
      <c r="N2520" s="22" t="s">
        <v>8505</v>
      </c>
      <c r="O2520" s="24">
        <f t="shared" si="159"/>
        <v>2015</v>
      </c>
      <c r="P2520" t="b">
        <v>0</v>
      </c>
      <c r="Q2520">
        <v>0</v>
      </c>
      <c r="R2520" t="b">
        <v>0</v>
      </c>
      <c r="S2520" t="s">
        <v>8299</v>
      </c>
      <c r="T2520" s="7" t="e">
        <f>F2520/Q2520</f>
        <v>#DIV/0!</v>
      </c>
      <c r="U2520" t="s">
        <v>8334</v>
      </c>
      <c r="V2520" t="s">
        <v>8351</v>
      </c>
    </row>
    <row r="2521" spans="1:22" ht="28.8">
      <c r="A2521" s="5">
        <f t="shared" si="156"/>
        <v>4.3333333333333331E-4</v>
      </c>
      <c r="B2521">
        <v>2519</v>
      </c>
      <c r="C2521" s="3" t="s">
        <v>2519</v>
      </c>
      <c r="D2521" s="3" t="s">
        <v>6629</v>
      </c>
      <c r="E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 s="22">
        <f t="shared" si="157"/>
        <v>41956.51421296296</v>
      </c>
      <c r="L2521">
        <v>1403149404</v>
      </c>
      <c r="M2521" s="22">
        <f t="shared" si="158"/>
        <v>41926.472546296296</v>
      </c>
      <c r="N2521" s="22" t="s">
        <v>8678</v>
      </c>
      <c r="O2521" s="24">
        <f t="shared" si="159"/>
        <v>2014</v>
      </c>
      <c r="P2521" t="b">
        <v>0</v>
      </c>
      <c r="Q2521">
        <v>4</v>
      </c>
      <c r="R2521" t="b">
        <v>0</v>
      </c>
      <c r="S2521" t="s">
        <v>8299</v>
      </c>
      <c r="T2521" s="7">
        <f>F2521/Q2521</f>
        <v>16.25</v>
      </c>
      <c r="U2521" t="s">
        <v>8334</v>
      </c>
      <c r="V2521" t="s">
        <v>8351</v>
      </c>
    </row>
    <row r="2522" spans="1:22" ht="43.2">
      <c r="A2522" s="5">
        <f t="shared" si="156"/>
        <v>0</v>
      </c>
      <c r="B2522">
        <v>2520</v>
      </c>
      <c r="C2522" s="3" t="s">
        <v>2520</v>
      </c>
      <c r="D2522" s="3" t="s">
        <v>6630</v>
      </c>
      <c r="E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 s="22">
        <f t="shared" si="157"/>
        <v>41838.946805555555</v>
      </c>
      <c r="L2522">
        <v>1472567085</v>
      </c>
      <c r="M2522" s="22">
        <f t="shared" si="158"/>
        <v>41808.946805555555</v>
      </c>
      <c r="N2522" s="22" t="s">
        <v>9755</v>
      </c>
      <c r="O2522" s="24">
        <f t="shared" si="159"/>
        <v>2014</v>
      </c>
      <c r="P2522" t="b">
        <v>0</v>
      </c>
      <c r="Q2522">
        <v>0</v>
      </c>
      <c r="R2522" t="b">
        <v>0</v>
      </c>
      <c r="S2522" t="s">
        <v>8299</v>
      </c>
      <c r="T2522" s="7" t="e">
        <f>F2522/Q2522</f>
        <v>#DIV/0!</v>
      </c>
      <c r="U2522" t="s">
        <v>8334</v>
      </c>
      <c r="V2522" t="s">
        <v>8351</v>
      </c>
    </row>
    <row r="2523" spans="1:22" ht="57.6">
      <c r="A2523" s="5">
        <f t="shared" si="156"/>
        <v>1.0948792000000001</v>
      </c>
      <c r="B2523">
        <v>2521</v>
      </c>
      <c r="C2523" s="3" t="s">
        <v>2521</v>
      </c>
      <c r="D2523" s="3" t="s">
        <v>6631</v>
      </c>
      <c r="E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 s="22">
        <f t="shared" si="157"/>
        <v>42658.597916666666</v>
      </c>
      <c r="L2523">
        <v>1442963621</v>
      </c>
      <c r="M2523" s="22">
        <f t="shared" si="158"/>
        <v>42612.392187500001</v>
      </c>
      <c r="N2523" s="22" t="s">
        <v>8579</v>
      </c>
      <c r="O2523" s="24">
        <f t="shared" si="159"/>
        <v>2016</v>
      </c>
      <c r="P2523" t="b">
        <v>0</v>
      </c>
      <c r="Q2523">
        <v>132</v>
      </c>
      <c r="R2523" t="b">
        <v>1</v>
      </c>
      <c r="S2523" t="s">
        <v>8300</v>
      </c>
      <c r="T2523" s="7">
        <f>F2523/Q2523</f>
        <v>103.68174242424243</v>
      </c>
      <c r="U2523" t="s">
        <v>8323</v>
      </c>
      <c r="V2523" t="s">
        <v>8352</v>
      </c>
    </row>
    <row r="2524" spans="1:22" ht="43.2">
      <c r="A2524" s="5">
        <f t="shared" si="156"/>
        <v>1</v>
      </c>
      <c r="B2524">
        <v>2522</v>
      </c>
      <c r="C2524" s="3" t="s">
        <v>2522</v>
      </c>
      <c r="D2524" s="3" t="s">
        <v>6632</v>
      </c>
      <c r="E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 s="22">
        <f t="shared" si="157"/>
        <v>42290.75950231481</v>
      </c>
      <c r="L2524">
        <v>1459431960</v>
      </c>
      <c r="M2524" s="22">
        <f t="shared" si="158"/>
        <v>42269.75950231481</v>
      </c>
      <c r="N2524" s="22" t="s">
        <v>9756</v>
      </c>
      <c r="O2524" s="24">
        <f t="shared" si="159"/>
        <v>2015</v>
      </c>
      <c r="P2524" t="b">
        <v>0</v>
      </c>
      <c r="Q2524">
        <v>27</v>
      </c>
      <c r="R2524" t="b">
        <v>1</v>
      </c>
      <c r="S2524" t="s">
        <v>8300</v>
      </c>
      <c r="T2524" s="7">
        <f>F2524/Q2524</f>
        <v>185.18518518518519</v>
      </c>
      <c r="U2524" t="s">
        <v>8323</v>
      </c>
      <c r="V2524" t="s">
        <v>8352</v>
      </c>
    </row>
    <row r="2525" spans="1:22" ht="43.2">
      <c r="A2525" s="5">
        <f t="shared" si="156"/>
        <v>1.5644444444444445</v>
      </c>
      <c r="B2525">
        <v>2523</v>
      </c>
      <c r="C2525" s="3" t="s">
        <v>2523</v>
      </c>
      <c r="D2525" s="3" t="s">
        <v>6633</v>
      </c>
      <c r="E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 s="22">
        <f t="shared" si="157"/>
        <v>42482.411111111105</v>
      </c>
      <c r="L2525">
        <v>1413674692</v>
      </c>
      <c r="M2525" s="22">
        <f t="shared" si="158"/>
        <v>42460.365277777775</v>
      </c>
      <c r="N2525" s="22" t="s">
        <v>9487</v>
      </c>
      <c r="O2525" s="24">
        <f t="shared" si="159"/>
        <v>2016</v>
      </c>
      <c r="P2525" t="b">
        <v>0</v>
      </c>
      <c r="Q2525">
        <v>26</v>
      </c>
      <c r="R2525" t="b">
        <v>1</v>
      </c>
      <c r="S2525" t="s">
        <v>8300</v>
      </c>
      <c r="T2525" s="7">
        <f>F2525/Q2525</f>
        <v>54.153846153846153</v>
      </c>
      <c r="U2525" t="s">
        <v>8323</v>
      </c>
      <c r="V2525" t="s">
        <v>8352</v>
      </c>
    </row>
    <row r="2526" spans="1:22" ht="28.8">
      <c r="A2526" s="5">
        <f t="shared" si="156"/>
        <v>1.016</v>
      </c>
      <c r="B2526">
        <v>2524</v>
      </c>
      <c r="C2526" s="3" t="s">
        <v>2524</v>
      </c>
      <c r="D2526" s="3" t="s">
        <v>6634</v>
      </c>
      <c r="E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 s="22">
        <f t="shared" si="157"/>
        <v>41960.808935185181</v>
      </c>
      <c r="L2526">
        <v>1416338557</v>
      </c>
      <c r="M2526" s="22">
        <f t="shared" si="158"/>
        <v>41930.767268518517</v>
      </c>
      <c r="N2526" s="22" t="s">
        <v>9505</v>
      </c>
      <c r="O2526" s="24">
        <f t="shared" si="159"/>
        <v>2014</v>
      </c>
      <c r="P2526" t="b">
        <v>0</v>
      </c>
      <c r="Q2526">
        <v>43</v>
      </c>
      <c r="R2526" t="b">
        <v>1</v>
      </c>
      <c r="S2526" t="s">
        <v>8300</v>
      </c>
      <c r="T2526" s="7">
        <f>F2526/Q2526</f>
        <v>177.2093023255814</v>
      </c>
      <c r="U2526" t="s">
        <v>8323</v>
      </c>
      <c r="V2526" t="s">
        <v>8352</v>
      </c>
    </row>
    <row r="2527" spans="1:22" ht="43.2">
      <c r="A2527" s="5">
        <f t="shared" si="156"/>
        <v>1.00325</v>
      </c>
      <c r="B2527">
        <v>2525</v>
      </c>
      <c r="C2527" s="3" t="s">
        <v>2525</v>
      </c>
      <c r="D2527" s="3" t="s">
        <v>6635</v>
      </c>
      <c r="E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 s="22">
        <f t="shared" si="157"/>
        <v>41993.979166666664</v>
      </c>
      <c r="L2527">
        <v>1338322571</v>
      </c>
      <c r="M2527" s="22">
        <f t="shared" si="158"/>
        <v>41961.599039351851</v>
      </c>
      <c r="N2527" s="22" t="s">
        <v>9015</v>
      </c>
      <c r="O2527" s="24">
        <f t="shared" si="159"/>
        <v>2014</v>
      </c>
      <c r="P2527" t="b">
        <v>0</v>
      </c>
      <c r="Q2527">
        <v>80</v>
      </c>
      <c r="R2527" t="b">
        <v>1</v>
      </c>
      <c r="S2527" t="s">
        <v>8300</v>
      </c>
      <c r="T2527" s="7">
        <f>F2527/Q2527</f>
        <v>100.325</v>
      </c>
      <c r="U2527" t="s">
        <v>8323</v>
      </c>
      <c r="V2527" t="s">
        <v>8352</v>
      </c>
    </row>
    <row r="2528" spans="1:22" ht="43.2">
      <c r="A2528" s="5">
        <f t="shared" si="156"/>
        <v>1.1294999999999999</v>
      </c>
      <c r="B2528">
        <v>2526</v>
      </c>
      <c r="C2528" s="3" t="s">
        <v>2526</v>
      </c>
      <c r="D2528" s="3" t="s">
        <v>6636</v>
      </c>
      <c r="E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 s="22">
        <f t="shared" si="157"/>
        <v>41088.636238425919</v>
      </c>
      <c r="L2528">
        <v>1415585474</v>
      </c>
      <c r="M2528" s="22">
        <f t="shared" si="158"/>
        <v>41058.636238425919</v>
      </c>
      <c r="N2528" s="22" t="s">
        <v>9002</v>
      </c>
      <c r="O2528" s="24">
        <f t="shared" si="159"/>
        <v>2012</v>
      </c>
      <c r="P2528" t="b">
        <v>0</v>
      </c>
      <c r="Q2528">
        <v>33</v>
      </c>
      <c r="R2528" t="b">
        <v>1</v>
      </c>
      <c r="S2528" t="s">
        <v>8300</v>
      </c>
      <c r="T2528" s="7">
        <f>F2528/Q2528</f>
        <v>136.90909090909091</v>
      </c>
      <c r="U2528" t="s">
        <v>8323</v>
      </c>
      <c r="V2528" t="s">
        <v>8352</v>
      </c>
    </row>
    <row r="2529" spans="1:22" ht="43.2">
      <c r="A2529" s="5">
        <f t="shared" si="156"/>
        <v>1.02125</v>
      </c>
      <c r="B2529">
        <v>2527</v>
      </c>
      <c r="C2529" s="3" t="s">
        <v>2527</v>
      </c>
      <c r="D2529" s="3" t="s">
        <v>6637</v>
      </c>
      <c r="E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 s="22">
        <f t="shared" si="157"/>
        <v>41980.999305555553</v>
      </c>
      <c r="L2529">
        <v>1380477691</v>
      </c>
      <c r="M2529" s="22">
        <f t="shared" si="158"/>
        <v>41952.882800925923</v>
      </c>
      <c r="N2529" s="22" t="s">
        <v>9757</v>
      </c>
      <c r="O2529" s="24">
        <f t="shared" si="159"/>
        <v>2014</v>
      </c>
      <c r="P2529" t="b">
        <v>0</v>
      </c>
      <c r="Q2529">
        <v>71</v>
      </c>
      <c r="R2529" t="b">
        <v>1</v>
      </c>
      <c r="S2529" t="s">
        <v>8300</v>
      </c>
      <c r="T2529" s="7">
        <f>F2529/Q2529</f>
        <v>57.535211267605632</v>
      </c>
      <c r="U2529" t="s">
        <v>8323</v>
      </c>
      <c r="V2529" t="s">
        <v>8352</v>
      </c>
    </row>
    <row r="2530" spans="1:22" ht="43.2">
      <c r="A2530" s="5">
        <f t="shared" si="156"/>
        <v>1.0724974999999999</v>
      </c>
      <c r="B2530">
        <v>2528</v>
      </c>
      <c r="C2530" s="3" t="s">
        <v>2528</v>
      </c>
      <c r="D2530" s="3" t="s">
        <v>6638</v>
      </c>
      <c r="E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 s="22">
        <f t="shared" si="157"/>
        <v>41564.957638888889</v>
      </c>
      <c r="L2530">
        <v>1438459303</v>
      </c>
      <c r="M2530" s="22">
        <f t="shared" si="158"/>
        <v>41546.542719907404</v>
      </c>
      <c r="N2530" s="22" t="s">
        <v>9439</v>
      </c>
      <c r="O2530" s="24">
        <f t="shared" si="159"/>
        <v>2013</v>
      </c>
      <c r="P2530" t="b">
        <v>0</v>
      </c>
      <c r="Q2530">
        <v>81</v>
      </c>
      <c r="R2530" t="b">
        <v>1</v>
      </c>
      <c r="S2530" t="s">
        <v>8300</v>
      </c>
      <c r="T2530" s="7">
        <f>F2530/Q2530</f>
        <v>52.962839506172834</v>
      </c>
      <c r="U2530" t="s">
        <v>8323</v>
      </c>
      <c r="V2530" t="s">
        <v>8352</v>
      </c>
    </row>
    <row r="2531" spans="1:22" ht="28.8">
      <c r="A2531" s="5">
        <f t="shared" si="156"/>
        <v>1.0428333333333333</v>
      </c>
      <c r="B2531">
        <v>2529</v>
      </c>
      <c r="C2531" s="3" t="s">
        <v>2529</v>
      </c>
      <c r="D2531" s="3" t="s">
        <v>6639</v>
      </c>
      <c r="E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 s="22">
        <f t="shared" si="157"/>
        <v>42236.249999999993</v>
      </c>
      <c r="L2531">
        <v>1328752575</v>
      </c>
      <c r="M2531" s="22">
        <f t="shared" si="158"/>
        <v>42217.626192129632</v>
      </c>
      <c r="N2531" s="22" t="s">
        <v>9758</v>
      </c>
      <c r="O2531" s="24">
        <f t="shared" si="159"/>
        <v>2015</v>
      </c>
      <c r="P2531" t="b">
        <v>0</v>
      </c>
      <c r="Q2531">
        <v>76</v>
      </c>
      <c r="R2531" t="b">
        <v>1</v>
      </c>
      <c r="S2531" t="s">
        <v>8300</v>
      </c>
      <c r="T2531" s="7">
        <f>F2531/Q2531</f>
        <v>82.328947368421055</v>
      </c>
      <c r="U2531" t="s">
        <v>8323</v>
      </c>
      <c r="V2531" t="s">
        <v>8352</v>
      </c>
    </row>
    <row r="2532" spans="1:22" ht="43.2">
      <c r="A2532" s="5">
        <f t="shared" si="156"/>
        <v>1</v>
      </c>
      <c r="B2532">
        <v>2530</v>
      </c>
      <c r="C2532" s="3" t="s">
        <v>2530</v>
      </c>
      <c r="D2532" s="3" t="s">
        <v>6640</v>
      </c>
      <c r="E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 s="22">
        <f t="shared" si="157"/>
        <v>40992.830729166664</v>
      </c>
      <c r="L2532">
        <v>1426711505</v>
      </c>
      <c r="M2532" s="22">
        <f t="shared" si="158"/>
        <v>40947.872395833328</v>
      </c>
      <c r="N2532" s="22" t="s">
        <v>9695</v>
      </c>
      <c r="O2532" s="24">
        <f t="shared" si="159"/>
        <v>2012</v>
      </c>
      <c r="P2532" t="b">
        <v>0</v>
      </c>
      <c r="Q2532">
        <v>48</v>
      </c>
      <c r="R2532" t="b">
        <v>1</v>
      </c>
      <c r="S2532" t="s">
        <v>8300</v>
      </c>
      <c r="T2532" s="7">
        <f>F2532/Q2532</f>
        <v>135.41666666666666</v>
      </c>
      <c r="U2532" t="s">
        <v>8323</v>
      </c>
      <c r="V2532" t="s">
        <v>8352</v>
      </c>
    </row>
    <row r="2533" spans="1:22" ht="57.6">
      <c r="A2533" s="5">
        <f t="shared" si="156"/>
        <v>1.004</v>
      </c>
      <c r="B2533">
        <v>2531</v>
      </c>
      <c r="C2533" s="3" t="s">
        <v>2531</v>
      </c>
      <c r="D2533" s="3" t="s">
        <v>6641</v>
      </c>
      <c r="E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 s="22">
        <f t="shared" si="157"/>
        <v>42113.993055555555</v>
      </c>
      <c r="L2533">
        <v>1437668354</v>
      </c>
      <c r="M2533" s="22">
        <f t="shared" si="158"/>
        <v>42081.656307870369</v>
      </c>
      <c r="N2533" s="22" t="s">
        <v>9530</v>
      </c>
      <c r="O2533" s="24">
        <f t="shared" si="159"/>
        <v>2015</v>
      </c>
      <c r="P2533" t="b">
        <v>0</v>
      </c>
      <c r="Q2533">
        <v>61</v>
      </c>
      <c r="R2533" t="b">
        <v>1</v>
      </c>
      <c r="S2533" t="s">
        <v>8300</v>
      </c>
      <c r="T2533" s="7">
        <f>F2533/Q2533</f>
        <v>74.06557377049181</v>
      </c>
      <c r="U2533" t="s">
        <v>8323</v>
      </c>
      <c r="V2533" t="s">
        <v>8352</v>
      </c>
    </row>
    <row r="2534" spans="1:22" ht="43.2">
      <c r="A2534" s="5">
        <f t="shared" si="156"/>
        <v>1.26125</v>
      </c>
      <c r="B2534">
        <v>2532</v>
      </c>
      <c r="C2534" s="3" t="s">
        <v>2532</v>
      </c>
      <c r="D2534" s="3" t="s">
        <v>6642</v>
      </c>
      <c r="E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 s="22">
        <f t="shared" si="157"/>
        <v>42230.957638888889</v>
      </c>
      <c r="L2534">
        <v>1342556566</v>
      </c>
      <c r="M2534" s="22">
        <f t="shared" si="158"/>
        <v>42208.471689814811</v>
      </c>
      <c r="N2534" s="22" t="s">
        <v>9129</v>
      </c>
      <c r="O2534" s="24">
        <f t="shared" si="159"/>
        <v>2015</v>
      </c>
      <c r="P2534" t="b">
        <v>0</v>
      </c>
      <c r="Q2534">
        <v>60</v>
      </c>
      <c r="R2534" t="b">
        <v>1</v>
      </c>
      <c r="S2534" t="s">
        <v>8300</v>
      </c>
      <c r="T2534" s="7">
        <f>F2534/Q2534</f>
        <v>84.083333333333329</v>
      </c>
      <c r="U2534" t="s">
        <v>8323</v>
      </c>
      <c r="V2534" t="s">
        <v>8352</v>
      </c>
    </row>
    <row r="2535" spans="1:22" ht="43.2">
      <c r="A2535" s="5">
        <f t="shared" si="156"/>
        <v>1.1066666666666667</v>
      </c>
      <c r="B2535">
        <v>2533</v>
      </c>
      <c r="C2535" s="3" t="s">
        <v>2533</v>
      </c>
      <c r="D2535" s="3" t="s">
        <v>6643</v>
      </c>
      <c r="E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 s="22">
        <f t="shared" si="157"/>
        <v>41137.640810185185</v>
      </c>
      <c r="L2535">
        <v>1359568911</v>
      </c>
      <c r="M2535" s="22">
        <f t="shared" si="158"/>
        <v>41107.640810185185</v>
      </c>
      <c r="N2535" s="22" t="s">
        <v>9740</v>
      </c>
      <c r="O2535" s="24">
        <f t="shared" si="159"/>
        <v>2012</v>
      </c>
      <c r="P2535" t="b">
        <v>0</v>
      </c>
      <c r="Q2535">
        <v>136</v>
      </c>
      <c r="R2535" t="b">
        <v>1</v>
      </c>
      <c r="S2535" t="s">
        <v>8300</v>
      </c>
      <c r="T2535" s="7">
        <f>F2535/Q2535</f>
        <v>61.029411764705884</v>
      </c>
      <c r="U2535" t="s">
        <v>8323</v>
      </c>
      <c r="V2535" t="s">
        <v>8352</v>
      </c>
    </row>
    <row r="2536" spans="1:22" ht="57.6">
      <c r="A2536" s="5">
        <f t="shared" si="156"/>
        <v>1.05</v>
      </c>
      <c r="B2536">
        <v>2534</v>
      </c>
      <c r="C2536" s="3" t="s">
        <v>2534</v>
      </c>
      <c r="D2536" s="3" t="s">
        <v>6644</v>
      </c>
      <c r="E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 s="22">
        <f t="shared" si="157"/>
        <v>41334.542453703703</v>
      </c>
      <c r="L2536">
        <v>1257871712</v>
      </c>
      <c r="M2536" s="22">
        <f t="shared" si="158"/>
        <v>41304.542951388888</v>
      </c>
      <c r="N2536" s="22" t="s">
        <v>8654</v>
      </c>
      <c r="O2536" s="24">
        <f t="shared" si="159"/>
        <v>2013</v>
      </c>
      <c r="P2536" t="b">
        <v>0</v>
      </c>
      <c r="Q2536">
        <v>14</v>
      </c>
      <c r="R2536" t="b">
        <v>1</v>
      </c>
      <c r="S2536" t="s">
        <v>8300</v>
      </c>
      <c r="T2536" s="7">
        <f>F2536/Q2536</f>
        <v>150</v>
      </c>
      <c r="U2536" t="s">
        <v>8323</v>
      </c>
      <c r="V2536" t="s">
        <v>8352</v>
      </c>
    </row>
    <row r="2537" spans="1:22">
      <c r="A2537" s="5">
        <f t="shared" si="156"/>
        <v>1.03775</v>
      </c>
      <c r="B2537">
        <v>2535</v>
      </c>
      <c r="C2537" s="3" t="s">
        <v>2535</v>
      </c>
      <c r="D2537" s="3" t="s">
        <v>6645</v>
      </c>
      <c r="E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 s="22">
        <f t="shared" si="157"/>
        <v>40179.041666666664</v>
      </c>
      <c r="L2537">
        <v>1414781945</v>
      </c>
      <c r="M2537" s="22">
        <f t="shared" si="158"/>
        <v>40127.492037037031</v>
      </c>
      <c r="N2537" s="22" t="s">
        <v>9759</v>
      </c>
      <c r="O2537" s="24">
        <f t="shared" si="159"/>
        <v>2009</v>
      </c>
      <c r="P2537" t="b">
        <v>0</v>
      </c>
      <c r="Q2537">
        <v>78</v>
      </c>
      <c r="R2537" t="b">
        <v>1</v>
      </c>
      <c r="S2537" t="s">
        <v>8300</v>
      </c>
      <c r="T2537" s="7">
        <f>F2537/Q2537</f>
        <v>266.08974358974359</v>
      </c>
      <c r="U2537" t="s">
        <v>8323</v>
      </c>
      <c r="V2537" t="s">
        <v>8352</v>
      </c>
    </row>
    <row r="2538" spans="1:22" ht="43.2">
      <c r="A2538" s="5">
        <f t="shared" si="156"/>
        <v>1.1599999999999999</v>
      </c>
      <c r="B2538">
        <v>2536</v>
      </c>
      <c r="C2538" s="3" t="s">
        <v>2536</v>
      </c>
      <c r="D2538" s="3" t="s">
        <v>6646</v>
      </c>
      <c r="E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 s="22">
        <f t="shared" si="157"/>
        <v>41974.624363425923</v>
      </c>
      <c r="L2538">
        <v>1373337166</v>
      </c>
      <c r="M2538" s="22">
        <f t="shared" si="158"/>
        <v>41943.582696759258</v>
      </c>
      <c r="N2538" s="22" t="s">
        <v>8688</v>
      </c>
      <c r="O2538" s="24">
        <f t="shared" si="159"/>
        <v>2014</v>
      </c>
      <c r="P2538" t="b">
        <v>0</v>
      </c>
      <c r="Q2538">
        <v>4</v>
      </c>
      <c r="R2538" t="b">
        <v>1</v>
      </c>
      <c r="S2538" t="s">
        <v>8300</v>
      </c>
      <c r="T2538" s="7">
        <f>F2538/Q2538</f>
        <v>7.25</v>
      </c>
      <c r="U2538" t="s">
        <v>8323</v>
      </c>
      <c r="V2538" t="s">
        <v>8352</v>
      </c>
    </row>
    <row r="2539" spans="1:22" ht="43.2">
      <c r="A2539" s="5">
        <f t="shared" si="156"/>
        <v>1.1000000000000001</v>
      </c>
      <c r="B2539">
        <v>2537</v>
      </c>
      <c r="C2539" s="3" t="s">
        <v>2537</v>
      </c>
      <c r="D2539" s="3" t="s">
        <v>6647</v>
      </c>
      <c r="E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 s="22">
        <f t="shared" si="157"/>
        <v>41484.89775462963</v>
      </c>
      <c r="L2539">
        <v>1307028855</v>
      </c>
      <c r="M2539" s="22">
        <f t="shared" si="158"/>
        <v>41463.89775462963</v>
      </c>
      <c r="N2539" s="22" t="s">
        <v>9295</v>
      </c>
      <c r="O2539" s="24">
        <f t="shared" si="159"/>
        <v>2013</v>
      </c>
      <c r="P2539" t="b">
        <v>0</v>
      </c>
      <c r="Q2539">
        <v>11</v>
      </c>
      <c r="R2539" t="b">
        <v>1</v>
      </c>
      <c r="S2539" t="s">
        <v>8300</v>
      </c>
      <c r="T2539" s="7">
        <f>F2539/Q2539</f>
        <v>100</v>
      </c>
      <c r="U2539" t="s">
        <v>8323</v>
      </c>
      <c r="V2539" t="s">
        <v>8352</v>
      </c>
    </row>
    <row r="2540" spans="1:22" ht="28.8">
      <c r="A2540" s="5">
        <f t="shared" si="156"/>
        <v>1.130176111111111</v>
      </c>
      <c r="B2540">
        <v>2538</v>
      </c>
      <c r="C2540" s="3" t="s">
        <v>2538</v>
      </c>
      <c r="D2540" s="3" t="s">
        <v>6648</v>
      </c>
      <c r="E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 s="22">
        <f t="shared" si="157"/>
        <v>40756.440451388888</v>
      </c>
      <c r="L2540">
        <v>1359029661</v>
      </c>
      <c r="M2540" s="22">
        <f t="shared" si="158"/>
        <v>40696.440451388888</v>
      </c>
      <c r="N2540" s="22" t="s">
        <v>9760</v>
      </c>
      <c r="O2540" s="24">
        <f t="shared" si="159"/>
        <v>2011</v>
      </c>
      <c r="P2540" t="b">
        <v>0</v>
      </c>
      <c r="Q2540">
        <v>185</v>
      </c>
      <c r="R2540" t="b">
        <v>1</v>
      </c>
      <c r="S2540" t="s">
        <v>8300</v>
      </c>
      <c r="T2540" s="7">
        <f>F2540/Q2540</f>
        <v>109.96308108108107</v>
      </c>
      <c r="U2540" t="s">
        <v>8323</v>
      </c>
      <c r="V2540" t="s">
        <v>8352</v>
      </c>
    </row>
    <row r="2541" spans="1:22" ht="43.2">
      <c r="A2541" s="5">
        <f t="shared" si="156"/>
        <v>1.0024999999999999</v>
      </c>
      <c r="B2541">
        <v>2539</v>
      </c>
      <c r="C2541" s="3" t="s">
        <v>2539</v>
      </c>
      <c r="D2541" s="3" t="s">
        <v>6649</v>
      </c>
      <c r="E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 s="22">
        <f t="shared" si="157"/>
        <v>41328.999305555553</v>
      </c>
      <c r="L2541">
        <v>1417729152</v>
      </c>
      <c r="M2541" s="22">
        <f t="shared" si="158"/>
        <v>41298.301631944443</v>
      </c>
      <c r="N2541" s="22" t="s">
        <v>9761</v>
      </c>
      <c r="O2541" s="24">
        <f t="shared" si="159"/>
        <v>2013</v>
      </c>
      <c r="P2541" t="b">
        <v>0</v>
      </c>
      <c r="Q2541">
        <v>59</v>
      </c>
      <c r="R2541" t="b">
        <v>1</v>
      </c>
      <c r="S2541" t="s">
        <v>8300</v>
      </c>
      <c r="T2541" s="7">
        <f>F2541/Q2541</f>
        <v>169.91525423728814</v>
      </c>
      <c r="U2541" t="s">
        <v>8323</v>
      </c>
      <c r="V2541" t="s">
        <v>8352</v>
      </c>
    </row>
    <row r="2542" spans="1:22" ht="57.6">
      <c r="A2542" s="5">
        <f t="shared" si="156"/>
        <v>1.034</v>
      </c>
      <c r="B2542">
        <v>2540</v>
      </c>
      <c r="C2542" s="3" t="s">
        <v>2540</v>
      </c>
      <c r="D2542" s="3" t="s">
        <v>6650</v>
      </c>
      <c r="E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 s="22">
        <f t="shared" si="157"/>
        <v>42037.693888888891</v>
      </c>
      <c r="L2542">
        <v>1314720721</v>
      </c>
      <c r="M2542" s="22">
        <f t="shared" si="158"/>
        <v>41977.693888888891</v>
      </c>
      <c r="N2542" s="22" t="s">
        <v>8559</v>
      </c>
      <c r="O2542" s="24">
        <f t="shared" si="159"/>
        <v>2014</v>
      </c>
      <c r="P2542" t="b">
        <v>0</v>
      </c>
      <c r="Q2542">
        <v>27</v>
      </c>
      <c r="R2542" t="b">
        <v>1</v>
      </c>
      <c r="S2542" t="s">
        <v>8300</v>
      </c>
      <c r="T2542" s="7">
        <f>F2542/Q2542</f>
        <v>95.740740740740748</v>
      </c>
      <c r="U2542" t="s">
        <v>8323</v>
      </c>
      <c r="V2542" t="s">
        <v>8352</v>
      </c>
    </row>
    <row r="2543" spans="1:22" ht="57.6">
      <c r="A2543" s="5">
        <f t="shared" si="156"/>
        <v>1.0702857142857143</v>
      </c>
      <c r="B2543">
        <v>2541</v>
      </c>
      <c r="C2543" s="3" t="s">
        <v>2541</v>
      </c>
      <c r="D2543" s="3" t="s">
        <v>6651</v>
      </c>
      <c r="E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 s="22">
        <f t="shared" si="157"/>
        <v>40845.466678240737</v>
      </c>
      <c r="L2543">
        <v>1375008418</v>
      </c>
      <c r="M2543" s="22">
        <f t="shared" si="158"/>
        <v>40785.466678240737</v>
      </c>
      <c r="N2543" s="22" t="s">
        <v>8435</v>
      </c>
      <c r="O2543" s="24">
        <f t="shared" si="159"/>
        <v>2011</v>
      </c>
      <c r="P2543" t="b">
        <v>0</v>
      </c>
      <c r="Q2543">
        <v>63</v>
      </c>
      <c r="R2543" t="b">
        <v>1</v>
      </c>
      <c r="S2543" t="s">
        <v>8300</v>
      </c>
      <c r="T2543" s="7">
        <f>F2543/Q2543</f>
        <v>59.460317460317462</v>
      </c>
      <c r="U2543" t="s">
        <v>8323</v>
      </c>
      <c r="V2543" t="s">
        <v>8352</v>
      </c>
    </row>
    <row r="2544" spans="1:22" ht="43.2">
      <c r="A2544" s="5">
        <f t="shared" si="156"/>
        <v>1.0357142857142858</v>
      </c>
      <c r="B2544">
        <v>2542</v>
      </c>
      <c r="C2544" s="3" t="s">
        <v>2542</v>
      </c>
      <c r="D2544" s="3" t="s">
        <v>6652</v>
      </c>
      <c r="E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 s="22">
        <f t="shared" si="157"/>
        <v>41543.240949074076</v>
      </c>
      <c r="L2544">
        <v>1377252857</v>
      </c>
      <c r="M2544" s="22">
        <f t="shared" si="158"/>
        <v>41483.240949074076</v>
      </c>
      <c r="N2544" s="22" t="s">
        <v>9762</v>
      </c>
      <c r="O2544" s="24">
        <f t="shared" si="159"/>
        <v>2013</v>
      </c>
      <c r="P2544" t="b">
        <v>0</v>
      </c>
      <c r="Q2544">
        <v>13</v>
      </c>
      <c r="R2544" t="b">
        <v>1</v>
      </c>
      <c r="S2544" t="s">
        <v>8300</v>
      </c>
      <c r="T2544" s="7">
        <f>F2544/Q2544</f>
        <v>55.769230769230766</v>
      </c>
      <c r="U2544" t="s">
        <v>8323</v>
      </c>
      <c r="V2544" t="s">
        <v>8352</v>
      </c>
    </row>
    <row r="2545" spans="1:22" ht="43.2">
      <c r="A2545" s="5">
        <f t="shared" si="156"/>
        <v>1.5640000000000001</v>
      </c>
      <c r="B2545">
        <v>2543</v>
      </c>
      <c r="C2545" s="3" t="s">
        <v>2543</v>
      </c>
      <c r="D2545" s="3" t="s">
        <v>6653</v>
      </c>
      <c r="E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 s="22">
        <f t="shared" si="157"/>
        <v>41547.957638888889</v>
      </c>
      <c r="L2545">
        <v>1291257298</v>
      </c>
      <c r="M2545" s="22">
        <f t="shared" si="158"/>
        <v>41509.218252314815</v>
      </c>
      <c r="N2545" s="22" t="s">
        <v>9258</v>
      </c>
      <c r="O2545" s="24">
        <f t="shared" si="159"/>
        <v>2013</v>
      </c>
      <c r="P2545" t="b">
        <v>0</v>
      </c>
      <c r="Q2545">
        <v>13</v>
      </c>
      <c r="R2545" t="b">
        <v>1</v>
      </c>
      <c r="S2545" t="s">
        <v>8300</v>
      </c>
      <c r="T2545" s="7">
        <f>F2545/Q2545</f>
        <v>30.076923076923077</v>
      </c>
      <c r="U2545" t="s">
        <v>8323</v>
      </c>
      <c r="V2545" t="s">
        <v>8352</v>
      </c>
    </row>
    <row r="2546" spans="1:22" ht="43.2">
      <c r="A2546" s="5">
        <f t="shared" si="156"/>
        <v>1.0082</v>
      </c>
      <c r="B2546">
        <v>2544</v>
      </c>
      <c r="C2546" s="3" t="s">
        <v>2544</v>
      </c>
      <c r="D2546" s="3" t="s">
        <v>6654</v>
      </c>
      <c r="E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 s="22">
        <f t="shared" si="157"/>
        <v>40544.916666666664</v>
      </c>
      <c r="L2546">
        <v>1339158569</v>
      </c>
      <c r="M2546" s="22">
        <f t="shared" si="158"/>
        <v>40513.899282407401</v>
      </c>
      <c r="N2546" s="22" t="s">
        <v>9294</v>
      </c>
      <c r="O2546" s="24">
        <f t="shared" si="159"/>
        <v>2010</v>
      </c>
      <c r="P2546" t="b">
        <v>0</v>
      </c>
      <c r="Q2546">
        <v>57</v>
      </c>
      <c r="R2546" t="b">
        <v>1</v>
      </c>
      <c r="S2546" t="s">
        <v>8300</v>
      </c>
      <c r="T2546" s="7">
        <f>F2546/Q2546</f>
        <v>88.438596491228068</v>
      </c>
      <c r="U2546" t="s">
        <v>8323</v>
      </c>
      <c r="V2546" t="s">
        <v>8352</v>
      </c>
    </row>
    <row r="2547" spans="1:22" ht="43.2">
      <c r="A2547" s="5">
        <f t="shared" si="156"/>
        <v>1.9530000000000001</v>
      </c>
      <c r="B2547">
        <v>2545</v>
      </c>
      <c r="C2547" s="3" t="s">
        <v>2545</v>
      </c>
      <c r="D2547" s="3" t="s">
        <v>6655</v>
      </c>
      <c r="E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 s="22">
        <f t="shared" si="157"/>
        <v>41098.3121412037</v>
      </c>
      <c r="L2547">
        <v>1421983138</v>
      </c>
      <c r="M2547" s="22">
        <f t="shared" si="158"/>
        <v>41068.3121412037</v>
      </c>
      <c r="N2547" s="22" t="s">
        <v>9605</v>
      </c>
      <c r="O2547" s="24">
        <f t="shared" si="159"/>
        <v>2012</v>
      </c>
      <c r="P2547" t="b">
        <v>0</v>
      </c>
      <c r="Q2547">
        <v>61</v>
      </c>
      <c r="R2547" t="b">
        <v>1</v>
      </c>
      <c r="S2547" t="s">
        <v>8300</v>
      </c>
      <c r="T2547" s="7">
        <f>F2547/Q2547</f>
        <v>64.032786885245898</v>
      </c>
      <c r="U2547" t="s">
        <v>8323</v>
      </c>
      <c r="V2547" t="s">
        <v>8352</v>
      </c>
    </row>
    <row r="2548" spans="1:22" ht="43.2">
      <c r="A2548" s="5">
        <f t="shared" si="156"/>
        <v>1.1171428571428572</v>
      </c>
      <c r="B2548">
        <v>2546</v>
      </c>
      <c r="C2548" s="3" t="s">
        <v>2546</v>
      </c>
      <c r="D2548" s="3" t="s">
        <v>6656</v>
      </c>
      <c r="E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 s="22">
        <f t="shared" si="157"/>
        <v>42061.812499999993</v>
      </c>
      <c r="L2548">
        <v>1378586179</v>
      </c>
      <c r="M2548" s="22">
        <f t="shared" si="158"/>
        <v>42026.929837962962</v>
      </c>
      <c r="N2548" s="22" t="s">
        <v>9494</v>
      </c>
      <c r="O2548" s="24">
        <f t="shared" si="159"/>
        <v>2015</v>
      </c>
      <c r="P2548" t="b">
        <v>0</v>
      </c>
      <c r="Q2548">
        <v>65</v>
      </c>
      <c r="R2548" t="b">
        <v>1</v>
      </c>
      <c r="S2548" t="s">
        <v>8300</v>
      </c>
      <c r="T2548" s="7">
        <f>F2548/Q2548</f>
        <v>60.153846153846153</v>
      </c>
      <c r="U2548" t="s">
        <v>8323</v>
      </c>
      <c r="V2548" t="s">
        <v>8352</v>
      </c>
    </row>
    <row r="2549" spans="1:22" ht="43.2">
      <c r="A2549" s="5">
        <f t="shared" si="156"/>
        <v>1.1985454545454546</v>
      </c>
      <c r="B2549">
        <v>2547</v>
      </c>
      <c r="C2549" s="3" t="s">
        <v>2547</v>
      </c>
      <c r="D2549" s="3" t="s">
        <v>6657</v>
      </c>
      <c r="E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 s="22">
        <f t="shared" si="157"/>
        <v>41552</v>
      </c>
      <c r="L2549">
        <v>1330972403</v>
      </c>
      <c r="M2549" s="22">
        <f t="shared" si="158"/>
        <v>41524.650219907409</v>
      </c>
      <c r="N2549" s="22" t="s">
        <v>9763</v>
      </c>
      <c r="O2549" s="24">
        <f t="shared" si="159"/>
        <v>2013</v>
      </c>
      <c r="P2549" t="b">
        <v>0</v>
      </c>
      <c r="Q2549">
        <v>134</v>
      </c>
      <c r="R2549" t="b">
        <v>1</v>
      </c>
      <c r="S2549" t="s">
        <v>8300</v>
      </c>
      <c r="T2549" s="7">
        <f>F2549/Q2549</f>
        <v>49.194029850746269</v>
      </c>
      <c r="U2549" t="s">
        <v>8323</v>
      </c>
      <c r="V2549" t="s">
        <v>8352</v>
      </c>
    </row>
    <row r="2550" spans="1:22" ht="43.2">
      <c r="A2550" s="5">
        <f t="shared" si="156"/>
        <v>1.0185</v>
      </c>
      <c r="B2550">
        <v>2548</v>
      </c>
      <c r="C2550" s="3" t="s">
        <v>2548</v>
      </c>
      <c r="D2550" s="3" t="s">
        <v>6658</v>
      </c>
      <c r="E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 s="22">
        <f t="shared" si="157"/>
        <v>41003.523182870369</v>
      </c>
      <c r="L2550">
        <v>1473087637</v>
      </c>
      <c r="M2550" s="22">
        <f t="shared" si="158"/>
        <v>40973.564849537033</v>
      </c>
      <c r="N2550" s="22" t="s">
        <v>9205</v>
      </c>
      <c r="O2550" s="24">
        <f t="shared" si="159"/>
        <v>2012</v>
      </c>
      <c r="P2550" t="b">
        <v>0</v>
      </c>
      <c r="Q2550">
        <v>37</v>
      </c>
      <c r="R2550" t="b">
        <v>1</v>
      </c>
      <c r="S2550" t="s">
        <v>8300</v>
      </c>
      <c r="T2550" s="7">
        <f>F2550/Q2550</f>
        <v>165.16216216216216</v>
      </c>
      <c r="U2550" t="s">
        <v>8323</v>
      </c>
      <c r="V2550" t="s">
        <v>8352</v>
      </c>
    </row>
    <row r="2551" spans="1:22" ht="43.2">
      <c r="A2551" s="5">
        <f t="shared" si="156"/>
        <v>1.0280254777070064</v>
      </c>
      <c r="B2551">
        <v>2549</v>
      </c>
      <c r="C2551" s="3" t="s">
        <v>2549</v>
      </c>
      <c r="D2551" s="3" t="s">
        <v>6659</v>
      </c>
      <c r="E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 s="22">
        <f t="shared" si="157"/>
        <v>42642.977083333331</v>
      </c>
      <c r="L2551">
        <v>1366999870</v>
      </c>
      <c r="M2551" s="22">
        <f t="shared" si="158"/>
        <v>42618.417094907403</v>
      </c>
      <c r="N2551" s="22" t="s">
        <v>9764</v>
      </c>
      <c r="O2551" s="24">
        <f t="shared" si="159"/>
        <v>2016</v>
      </c>
      <c r="P2551" t="b">
        <v>0</v>
      </c>
      <c r="Q2551">
        <v>37</v>
      </c>
      <c r="R2551" t="b">
        <v>1</v>
      </c>
      <c r="S2551" t="s">
        <v>8300</v>
      </c>
      <c r="T2551" s="7">
        <f>F2551/Q2551</f>
        <v>43.621621621621621</v>
      </c>
      <c r="U2551" t="s">
        <v>8323</v>
      </c>
      <c r="V2551" t="s">
        <v>8352</v>
      </c>
    </row>
    <row r="2552" spans="1:22" ht="57.6">
      <c r="A2552" s="5">
        <f t="shared" si="156"/>
        <v>1.0084615384615385</v>
      </c>
      <c r="B2552">
        <v>2550</v>
      </c>
      <c r="C2552" s="3" t="s">
        <v>2550</v>
      </c>
      <c r="D2552" s="3" t="s">
        <v>6660</v>
      </c>
      <c r="E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 s="22">
        <f t="shared" si="157"/>
        <v>41425.5</v>
      </c>
      <c r="L2552">
        <v>1439392406</v>
      </c>
      <c r="M2552" s="22">
        <f t="shared" si="158"/>
        <v>41390.549421296295</v>
      </c>
      <c r="N2552" s="22" t="s">
        <v>9765</v>
      </c>
      <c r="O2552" s="24">
        <f t="shared" si="159"/>
        <v>2013</v>
      </c>
      <c r="P2552" t="b">
        <v>0</v>
      </c>
      <c r="Q2552">
        <v>150</v>
      </c>
      <c r="R2552" t="b">
        <v>1</v>
      </c>
      <c r="S2552" t="s">
        <v>8300</v>
      </c>
      <c r="T2552" s="7">
        <f>F2552/Q2552</f>
        <v>43.7</v>
      </c>
      <c r="U2552" t="s">
        <v>8323</v>
      </c>
      <c r="V2552" t="s">
        <v>8352</v>
      </c>
    </row>
    <row r="2553" spans="1:22" ht="43.2">
      <c r="A2553" s="5">
        <f t="shared" si="156"/>
        <v>1.0273469387755103</v>
      </c>
      <c r="B2553">
        <v>2551</v>
      </c>
      <c r="C2553" s="3" t="s">
        <v>2551</v>
      </c>
      <c r="D2553" s="3" t="s">
        <v>6661</v>
      </c>
      <c r="E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 s="22">
        <f t="shared" si="157"/>
        <v>42284.957638888889</v>
      </c>
      <c r="L2553">
        <v>1329890585</v>
      </c>
      <c r="M2553" s="22">
        <f t="shared" si="158"/>
        <v>42228.425995370366</v>
      </c>
      <c r="N2553" s="22" t="s">
        <v>8749</v>
      </c>
      <c r="O2553" s="24">
        <f t="shared" si="159"/>
        <v>2015</v>
      </c>
      <c r="P2553" t="b">
        <v>0</v>
      </c>
      <c r="Q2553">
        <v>56</v>
      </c>
      <c r="R2553" t="b">
        <v>1</v>
      </c>
      <c r="S2553" t="s">
        <v>8300</v>
      </c>
      <c r="T2553" s="7">
        <f>F2553/Q2553</f>
        <v>67.419642857142861</v>
      </c>
      <c r="U2553" t="s">
        <v>8323</v>
      </c>
      <c r="V2553" t="s">
        <v>8352</v>
      </c>
    </row>
    <row r="2554" spans="1:22" ht="43.2">
      <c r="A2554" s="5">
        <f t="shared" si="156"/>
        <v>1.0649999999999999</v>
      </c>
      <c r="B2554">
        <v>2552</v>
      </c>
      <c r="C2554" s="3" t="s">
        <v>2552</v>
      </c>
      <c r="D2554" s="3" t="s">
        <v>6662</v>
      </c>
      <c r="E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 s="22">
        <f t="shared" si="157"/>
        <v>40989.658333333333</v>
      </c>
      <c r="L2554">
        <v>1486149981</v>
      </c>
      <c r="M2554" s="22">
        <f t="shared" si="158"/>
        <v>40961.043807870366</v>
      </c>
      <c r="N2554" s="22" t="s">
        <v>9766</v>
      </c>
      <c r="O2554" s="24">
        <f t="shared" si="159"/>
        <v>2012</v>
      </c>
      <c r="P2554" t="b">
        <v>0</v>
      </c>
      <c r="Q2554">
        <v>18</v>
      </c>
      <c r="R2554" t="b">
        <v>1</v>
      </c>
      <c r="S2554" t="s">
        <v>8300</v>
      </c>
      <c r="T2554" s="7">
        <f>F2554/Q2554</f>
        <v>177.5</v>
      </c>
      <c r="U2554" t="s">
        <v>8323</v>
      </c>
      <c r="V2554" t="s">
        <v>8352</v>
      </c>
    </row>
    <row r="2555" spans="1:22" ht="43.2">
      <c r="A2555" s="5">
        <f t="shared" si="156"/>
        <v>1.5553333333333332</v>
      </c>
      <c r="B2555">
        <v>2553</v>
      </c>
      <c r="C2555" s="3" t="s">
        <v>2553</v>
      </c>
      <c r="D2555" s="3" t="s">
        <v>6663</v>
      </c>
      <c r="E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 s="22">
        <f t="shared" si="157"/>
        <v>42799.601631944439</v>
      </c>
      <c r="L2555">
        <v>1343018807</v>
      </c>
      <c r="M2555" s="22">
        <f t="shared" si="158"/>
        <v>42769.601631944439</v>
      </c>
      <c r="N2555" s="22" t="s">
        <v>9725</v>
      </c>
      <c r="O2555" s="24">
        <f t="shared" si="159"/>
        <v>2017</v>
      </c>
      <c r="P2555" t="b">
        <v>0</v>
      </c>
      <c r="Q2555">
        <v>60</v>
      </c>
      <c r="R2555" t="b">
        <v>1</v>
      </c>
      <c r="S2555" t="s">
        <v>8300</v>
      </c>
      <c r="T2555" s="7">
        <f>F2555/Q2555</f>
        <v>38.883333333333333</v>
      </c>
      <c r="U2555" t="s">
        <v>8323</v>
      </c>
      <c r="V2555" t="s">
        <v>8352</v>
      </c>
    </row>
    <row r="2556" spans="1:22" ht="57.6">
      <c r="A2556" s="5">
        <f t="shared" si="156"/>
        <v>1.228</v>
      </c>
      <c r="B2556">
        <v>2554</v>
      </c>
      <c r="C2556" s="3" t="s">
        <v>2554</v>
      </c>
      <c r="D2556" s="3" t="s">
        <v>6664</v>
      </c>
      <c r="E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 s="22">
        <f t="shared" si="157"/>
        <v>41172.990821759253</v>
      </c>
      <c r="L2556">
        <v>1430445163</v>
      </c>
      <c r="M2556" s="22">
        <f t="shared" si="158"/>
        <v>41112.990821759253</v>
      </c>
      <c r="N2556" s="22" t="s">
        <v>9767</v>
      </c>
      <c r="O2556" s="24">
        <f t="shared" si="159"/>
        <v>2012</v>
      </c>
      <c r="P2556" t="b">
        <v>0</v>
      </c>
      <c r="Q2556">
        <v>67</v>
      </c>
      <c r="R2556" t="b">
        <v>1</v>
      </c>
      <c r="S2556" t="s">
        <v>8300</v>
      </c>
      <c r="T2556" s="7">
        <f>F2556/Q2556</f>
        <v>54.985074626865675</v>
      </c>
      <c r="U2556" t="s">
        <v>8323</v>
      </c>
      <c r="V2556" t="s">
        <v>8352</v>
      </c>
    </row>
    <row r="2557" spans="1:22" ht="57.6">
      <c r="A2557" s="5">
        <f t="shared" si="156"/>
        <v>1.0734999999999999</v>
      </c>
      <c r="B2557">
        <v>2555</v>
      </c>
      <c r="C2557" s="3" t="s">
        <v>2555</v>
      </c>
      <c r="D2557" s="3" t="s">
        <v>6665</v>
      </c>
      <c r="E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 s="22">
        <f t="shared" si="157"/>
        <v>42155.957638888889</v>
      </c>
      <c r="L2557">
        <v>1335541393</v>
      </c>
      <c r="M2557" s="22">
        <f t="shared" si="158"/>
        <v>42124.869942129626</v>
      </c>
      <c r="N2557" s="22" t="s">
        <v>9233</v>
      </c>
      <c r="O2557" s="24">
        <f t="shared" si="159"/>
        <v>2015</v>
      </c>
      <c r="P2557" t="b">
        <v>0</v>
      </c>
      <c r="Q2557">
        <v>35</v>
      </c>
      <c r="R2557" t="b">
        <v>1</v>
      </c>
      <c r="S2557" t="s">
        <v>8300</v>
      </c>
      <c r="T2557" s="7">
        <f>F2557/Q2557</f>
        <v>61.342857142857142</v>
      </c>
      <c r="U2557" t="s">
        <v>8323</v>
      </c>
      <c r="V2557" t="s">
        <v>8352</v>
      </c>
    </row>
    <row r="2558" spans="1:22" ht="43.2">
      <c r="A2558" s="5">
        <f t="shared" si="156"/>
        <v>1.0550335570469798</v>
      </c>
      <c r="B2558">
        <v>2556</v>
      </c>
      <c r="C2558" s="3" t="s">
        <v>2556</v>
      </c>
      <c r="D2558" s="3" t="s">
        <v>6666</v>
      </c>
      <c r="E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 s="22">
        <f t="shared" si="157"/>
        <v>41057.44667824074</v>
      </c>
      <c r="L2558">
        <v>1352504857</v>
      </c>
      <c r="M2558" s="22">
        <f t="shared" si="158"/>
        <v>41026.44667824074</v>
      </c>
      <c r="N2558" s="22" t="s">
        <v>9076</v>
      </c>
      <c r="O2558" s="24">
        <f t="shared" si="159"/>
        <v>2012</v>
      </c>
      <c r="P2558" t="b">
        <v>0</v>
      </c>
      <c r="Q2558">
        <v>34</v>
      </c>
      <c r="R2558" t="b">
        <v>1</v>
      </c>
      <c r="S2558" t="s">
        <v>8300</v>
      </c>
      <c r="T2558" s="7">
        <f>F2558/Q2558</f>
        <v>23.117647058823529</v>
      </c>
      <c r="U2558" t="s">
        <v>8323</v>
      </c>
      <c r="V2558" t="s">
        <v>8352</v>
      </c>
    </row>
    <row r="2559" spans="1:22" ht="28.8">
      <c r="A2559" s="5">
        <f t="shared" si="156"/>
        <v>1.1844444444444444</v>
      </c>
      <c r="B2559">
        <v>2557</v>
      </c>
      <c r="C2559" s="3" t="s">
        <v>2557</v>
      </c>
      <c r="D2559" s="3" t="s">
        <v>6667</v>
      </c>
      <c r="E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 s="22">
        <f t="shared" si="157"/>
        <v>41267.783067129625</v>
      </c>
      <c r="L2559">
        <v>1397584386</v>
      </c>
      <c r="M2559" s="22">
        <f t="shared" si="158"/>
        <v>41222.783067129625</v>
      </c>
      <c r="N2559" s="22" t="s">
        <v>9768</v>
      </c>
      <c r="O2559" s="24">
        <f t="shared" si="159"/>
        <v>2012</v>
      </c>
      <c r="P2559" t="b">
        <v>0</v>
      </c>
      <c r="Q2559">
        <v>36</v>
      </c>
      <c r="R2559" t="b">
        <v>1</v>
      </c>
      <c r="S2559" t="s">
        <v>8300</v>
      </c>
      <c r="T2559" s="7">
        <f>F2559/Q2559</f>
        <v>29.611111111111111</v>
      </c>
      <c r="U2559" t="s">
        <v>8323</v>
      </c>
      <c r="V2559" t="s">
        <v>8352</v>
      </c>
    </row>
    <row r="2560" spans="1:22" ht="43.2">
      <c r="A2560" s="5">
        <f t="shared" si="156"/>
        <v>1.0888</v>
      </c>
      <c r="B2560">
        <v>2558</v>
      </c>
      <c r="C2560" s="3" t="s">
        <v>2558</v>
      </c>
      <c r="D2560" s="3" t="s">
        <v>6668</v>
      </c>
      <c r="E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 s="22">
        <f t="shared" si="157"/>
        <v>41774.536874999998</v>
      </c>
      <c r="L2560">
        <v>1427747906</v>
      </c>
      <c r="M2560" s="22">
        <f t="shared" si="158"/>
        <v>41744.536874999998</v>
      </c>
      <c r="N2560" s="22" t="s">
        <v>8623</v>
      </c>
      <c r="O2560" s="24">
        <f t="shared" si="159"/>
        <v>2014</v>
      </c>
      <c r="P2560" t="b">
        <v>0</v>
      </c>
      <c r="Q2560">
        <v>18</v>
      </c>
      <c r="R2560" t="b">
        <v>1</v>
      </c>
      <c r="S2560" t="s">
        <v>8300</v>
      </c>
      <c r="T2560" s="7">
        <f>F2560/Q2560</f>
        <v>75.611111111111114</v>
      </c>
      <c r="U2560" t="s">
        <v>8323</v>
      </c>
      <c r="V2560" t="s">
        <v>8352</v>
      </c>
    </row>
    <row r="2561" spans="1:22" ht="43.2">
      <c r="A2561" s="5">
        <f t="shared" si="156"/>
        <v>1.1125</v>
      </c>
      <c r="B2561">
        <v>2559</v>
      </c>
      <c r="C2561" s="3" t="s">
        <v>2559</v>
      </c>
      <c r="D2561" s="3" t="s">
        <v>6669</v>
      </c>
      <c r="E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 s="22">
        <f t="shared" si="157"/>
        <v>42125.374305555553</v>
      </c>
      <c r="L2561">
        <v>1318539484</v>
      </c>
      <c r="M2561" s="22">
        <f t="shared" si="158"/>
        <v>42093.651689814811</v>
      </c>
      <c r="N2561" s="22" t="s">
        <v>8674</v>
      </c>
      <c r="O2561" s="24">
        <f t="shared" si="159"/>
        <v>2015</v>
      </c>
      <c r="P2561" t="b">
        <v>0</v>
      </c>
      <c r="Q2561">
        <v>25</v>
      </c>
      <c r="R2561" t="b">
        <v>1</v>
      </c>
      <c r="S2561" t="s">
        <v>8300</v>
      </c>
      <c r="T2561" s="7">
        <f>F2561/Q2561</f>
        <v>35.6</v>
      </c>
      <c r="U2561" t="s">
        <v>8323</v>
      </c>
      <c r="V2561" t="s">
        <v>8352</v>
      </c>
    </row>
    <row r="2562" spans="1:22" ht="43.2">
      <c r="A2562" s="5">
        <f t="shared" si="156"/>
        <v>1.0009999999999999</v>
      </c>
      <c r="B2562">
        <v>2560</v>
      </c>
      <c r="C2562" s="3" t="s">
        <v>2560</v>
      </c>
      <c r="D2562" s="3" t="s">
        <v>6670</v>
      </c>
      <c r="E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 s="22">
        <f t="shared" si="157"/>
        <v>40862.609027777777</v>
      </c>
      <c r="L2562">
        <v>1423090174</v>
      </c>
      <c r="M2562" s="22">
        <f t="shared" si="158"/>
        <v>40829.665324074071</v>
      </c>
      <c r="N2562" s="22" t="s">
        <v>9769</v>
      </c>
      <c r="O2562" s="24">
        <f t="shared" si="159"/>
        <v>2011</v>
      </c>
      <c r="P2562" t="b">
        <v>0</v>
      </c>
      <c r="Q2562">
        <v>21</v>
      </c>
      <c r="R2562" t="b">
        <v>1</v>
      </c>
      <c r="S2562" t="s">
        <v>8300</v>
      </c>
      <c r="T2562" s="7">
        <f>F2562/Q2562</f>
        <v>143</v>
      </c>
      <c r="U2562" t="s">
        <v>8323</v>
      </c>
      <c r="V2562" t="s">
        <v>8352</v>
      </c>
    </row>
    <row r="2563" spans="1:22" ht="43.2">
      <c r="A2563" s="5">
        <f t="shared" ref="A2563:A2626" si="160">F2563/E2563</f>
        <v>0</v>
      </c>
      <c r="B2563">
        <v>2561</v>
      </c>
      <c r="C2563" s="3" t="s">
        <v>2561</v>
      </c>
      <c r="D2563" s="3" t="s">
        <v>6671</v>
      </c>
      <c r="E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 s="22">
        <f t="shared" ref="K2563:K2626" si="161">(J2562/86400)+25569+(-5/24)</f>
        <v>42069.742754629631</v>
      </c>
      <c r="L2563">
        <v>1442148089</v>
      </c>
      <c r="M2563" s="22">
        <f t="shared" ref="M2563:M2626" si="162">(L2562/86400)+25569+(-5/24)</f>
        <v>42039.742754629631</v>
      </c>
      <c r="N2563" s="22" t="s">
        <v>9299</v>
      </c>
      <c r="O2563" s="24">
        <f t="shared" si="159"/>
        <v>2015</v>
      </c>
      <c r="P2563" t="b">
        <v>0</v>
      </c>
      <c r="Q2563">
        <v>0</v>
      </c>
      <c r="R2563" t="b">
        <v>0</v>
      </c>
      <c r="S2563" t="s">
        <v>8284</v>
      </c>
      <c r="T2563" s="7" t="e">
        <f>F2563/Q2563</f>
        <v>#DIV/0!</v>
      </c>
      <c r="U2563" t="s">
        <v>8334</v>
      </c>
      <c r="V2563" t="s">
        <v>8335</v>
      </c>
    </row>
    <row r="2564" spans="1:22" ht="57.6">
      <c r="A2564" s="5">
        <f t="shared" si="160"/>
        <v>7.4999999999999997E-3</v>
      </c>
      <c r="B2564">
        <v>2562</v>
      </c>
      <c r="C2564" s="3" t="s">
        <v>2562</v>
      </c>
      <c r="D2564" s="3" t="s">
        <v>6672</v>
      </c>
      <c r="E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 s="22">
        <f t="shared" si="161"/>
        <v>42290.320474537039</v>
      </c>
      <c r="L2564">
        <v>1471005339</v>
      </c>
      <c r="M2564" s="22">
        <f t="shared" si="162"/>
        <v>42260.320474537039</v>
      </c>
      <c r="N2564" s="22" t="s">
        <v>9770</v>
      </c>
      <c r="O2564" s="24">
        <f t="shared" ref="O2564:O2627" si="163">YEAR(N2564)</f>
        <v>2015</v>
      </c>
      <c r="P2564" t="b">
        <v>0</v>
      </c>
      <c r="Q2564">
        <v>3</v>
      </c>
      <c r="R2564" t="b">
        <v>0</v>
      </c>
      <c r="S2564" t="s">
        <v>8284</v>
      </c>
      <c r="T2564" s="7">
        <f>F2564/Q2564</f>
        <v>25</v>
      </c>
      <c r="U2564" t="s">
        <v>8334</v>
      </c>
      <c r="V2564" t="s">
        <v>8335</v>
      </c>
    </row>
    <row r="2565" spans="1:22" ht="28.8">
      <c r="A2565" s="5">
        <f t="shared" si="160"/>
        <v>0</v>
      </c>
      <c r="B2565">
        <v>2563</v>
      </c>
      <c r="C2565" s="3" t="s">
        <v>2563</v>
      </c>
      <c r="D2565" s="3" t="s">
        <v>6673</v>
      </c>
      <c r="E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 s="22">
        <f t="shared" si="161"/>
        <v>42654.316423611112</v>
      </c>
      <c r="L2565">
        <v>1433042451</v>
      </c>
      <c r="M2565" s="22">
        <f t="shared" si="162"/>
        <v>42594.316423611112</v>
      </c>
      <c r="N2565" s="22" t="s">
        <v>9771</v>
      </c>
      <c r="O2565" s="24">
        <f t="shared" si="163"/>
        <v>2016</v>
      </c>
      <c r="P2565" t="b">
        <v>0</v>
      </c>
      <c r="Q2565">
        <v>0</v>
      </c>
      <c r="R2565" t="b">
        <v>0</v>
      </c>
      <c r="S2565" t="s">
        <v>8284</v>
      </c>
      <c r="T2565" s="7" t="e">
        <f>F2565/Q2565</f>
        <v>#DIV/0!</v>
      </c>
      <c r="U2565" t="s">
        <v>8334</v>
      </c>
      <c r="V2565" t="s">
        <v>8335</v>
      </c>
    </row>
    <row r="2566" spans="1:22" ht="43.2">
      <c r="A2566" s="5">
        <f t="shared" si="160"/>
        <v>0</v>
      </c>
      <c r="B2566">
        <v>2564</v>
      </c>
      <c r="C2566" s="3" t="s">
        <v>2564</v>
      </c>
      <c r="D2566" s="3" t="s">
        <v>6674</v>
      </c>
      <c r="E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 s="22">
        <f t="shared" si="161"/>
        <v>42214.931145833332</v>
      </c>
      <c r="L2566">
        <v>1404262699</v>
      </c>
      <c r="M2566" s="22">
        <f t="shared" si="162"/>
        <v>42154.931145833332</v>
      </c>
      <c r="N2566" s="22" t="s">
        <v>9229</v>
      </c>
      <c r="O2566" s="24">
        <f t="shared" si="163"/>
        <v>2015</v>
      </c>
      <c r="P2566" t="b">
        <v>0</v>
      </c>
      <c r="Q2566">
        <v>0</v>
      </c>
      <c r="R2566" t="b">
        <v>0</v>
      </c>
      <c r="S2566" t="s">
        <v>8284</v>
      </c>
      <c r="T2566" s="7" t="e">
        <f>F2566/Q2566</f>
        <v>#DIV/0!</v>
      </c>
      <c r="U2566" t="s">
        <v>8334</v>
      </c>
      <c r="V2566" t="s">
        <v>8335</v>
      </c>
    </row>
    <row r="2567" spans="1:22" ht="43.2">
      <c r="A2567" s="5">
        <f t="shared" si="160"/>
        <v>0.01</v>
      </c>
      <c r="B2567">
        <v>2565</v>
      </c>
      <c r="C2567" s="3" t="s">
        <v>2565</v>
      </c>
      <c r="D2567" s="3" t="s">
        <v>6675</v>
      </c>
      <c r="E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 s="22">
        <f t="shared" si="161"/>
        <v>41851.83216435185</v>
      </c>
      <c r="L2567">
        <v>1457710589</v>
      </c>
      <c r="M2567" s="22">
        <f t="shared" si="162"/>
        <v>41821.83216435185</v>
      </c>
      <c r="N2567" s="22" t="s">
        <v>9218</v>
      </c>
      <c r="O2567" s="24">
        <f t="shared" si="163"/>
        <v>2014</v>
      </c>
      <c r="P2567" t="b">
        <v>0</v>
      </c>
      <c r="Q2567">
        <v>1</v>
      </c>
      <c r="R2567" t="b">
        <v>0</v>
      </c>
      <c r="S2567" t="s">
        <v>8284</v>
      </c>
      <c r="T2567" s="7">
        <f>F2567/Q2567</f>
        <v>100</v>
      </c>
      <c r="U2567" t="s">
        <v>8334</v>
      </c>
      <c r="V2567" t="s">
        <v>8335</v>
      </c>
    </row>
    <row r="2568" spans="1:22" ht="43.2">
      <c r="A2568" s="5">
        <f t="shared" si="160"/>
        <v>0</v>
      </c>
      <c r="B2568">
        <v>2566</v>
      </c>
      <c r="C2568" s="3" t="s">
        <v>2566</v>
      </c>
      <c r="D2568" s="3" t="s">
        <v>6676</v>
      </c>
      <c r="E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 s="22">
        <f t="shared" si="161"/>
        <v>42499.659722222219</v>
      </c>
      <c r="L2568">
        <v>1406071948</v>
      </c>
      <c r="M2568" s="22">
        <f t="shared" si="162"/>
        <v>42440.442002314812</v>
      </c>
      <c r="N2568" s="22" t="s">
        <v>9184</v>
      </c>
      <c r="O2568" s="24">
        <f t="shared" si="163"/>
        <v>2016</v>
      </c>
      <c r="P2568" t="b">
        <v>0</v>
      </c>
      <c r="Q2568">
        <v>0</v>
      </c>
      <c r="R2568" t="b">
        <v>0</v>
      </c>
      <c r="S2568" t="s">
        <v>8284</v>
      </c>
      <c r="T2568" s="7" t="e">
        <f>F2568/Q2568</f>
        <v>#DIV/0!</v>
      </c>
      <c r="U2568" t="s">
        <v>8334</v>
      </c>
      <c r="V2568" t="s">
        <v>8335</v>
      </c>
    </row>
    <row r="2569" spans="1:22" ht="43.2">
      <c r="A2569" s="5">
        <f t="shared" si="160"/>
        <v>2.6666666666666666E-3</v>
      </c>
      <c r="B2569">
        <v>2567</v>
      </c>
      <c r="C2569" s="3" t="s">
        <v>2567</v>
      </c>
      <c r="D2569" s="3" t="s">
        <v>6677</v>
      </c>
      <c r="E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 s="22">
        <f t="shared" si="161"/>
        <v>41872.772546296292</v>
      </c>
      <c r="L2569">
        <v>1427231138</v>
      </c>
      <c r="M2569" s="22">
        <f t="shared" si="162"/>
        <v>41842.772546296292</v>
      </c>
      <c r="N2569" s="22" t="s">
        <v>8398</v>
      </c>
      <c r="O2569" s="24">
        <f t="shared" si="163"/>
        <v>2014</v>
      </c>
      <c r="P2569" t="b">
        <v>0</v>
      </c>
      <c r="Q2569">
        <v>2</v>
      </c>
      <c r="R2569" t="b">
        <v>0</v>
      </c>
      <c r="S2569" t="s">
        <v>8284</v>
      </c>
      <c r="T2569" s="7">
        <f>F2569/Q2569</f>
        <v>60</v>
      </c>
      <c r="U2569" t="s">
        <v>8334</v>
      </c>
      <c r="V2569" t="s">
        <v>8335</v>
      </c>
    </row>
    <row r="2570" spans="1:22" ht="43.2">
      <c r="A2570" s="5">
        <f t="shared" si="160"/>
        <v>5.0000000000000001E-3</v>
      </c>
      <c r="B2570">
        <v>2568</v>
      </c>
      <c r="C2570" s="3" t="s">
        <v>2568</v>
      </c>
      <c r="D2570" s="3" t="s">
        <v>6678</v>
      </c>
      <c r="E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 s="22">
        <f t="shared" si="161"/>
        <v>42117.670578703699</v>
      </c>
      <c r="L2570">
        <v>1470153594</v>
      </c>
      <c r="M2570" s="22">
        <f t="shared" si="162"/>
        <v>42087.670578703699</v>
      </c>
      <c r="N2570" s="22" t="s">
        <v>8893</v>
      </c>
      <c r="O2570" s="24">
        <f t="shared" si="163"/>
        <v>2015</v>
      </c>
      <c r="P2570" t="b">
        <v>0</v>
      </c>
      <c r="Q2570">
        <v>1</v>
      </c>
      <c r="R2570" t="b">
        <v>0</v>
      </c>
      <c r="S2570" t="s">
        <v>8284</v>
      </c>
      <c r="T2570" s="7">
        <f>F2570/Q2570</f>
        <v>50</v>
      </c>
      <c r="U2570" t="s">
        <v>8334</v>
      </c>
      <c r="V2570" t="s">
        <v>8335</v>
      </c>
    </row>
    <row r="2571" spans="1:22" ht="43.2">
      <c r="A2571" s="5">
        <f t="shared" si="160"/>
        <v>2.2307692307692306E-2</v>
      </c>
      <c r="B2571">
        <v>2569</v>
      </c>
      <c r="C2571" s="3" t="s">
        <v>2569</v>
      </c>
      <c r="D2571" s="3" t="s">
        <v>6679</v>
      </c>
      <c r="E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 s="22">
        <f t="shared" si="161"/>
        <v>42614.45826388889</v>
      </c>
      <c r="L2571">
        <v>1439865112</v>
      </c>
      <c r="M2571" s="22">
        <f t="shared" si="162"/>
        <v>42584.45826388889</v>
      </c>
      <c r="N2571" s="22" t="s">
        <v>8889</v>
      </c>
      <c r="O2571" s="24">
        <f t="shared" si="163"/>
        <v>2016</v>
      </c>
      <c r="P2571" t="b">
        <v>0</v>
      </c>
      <c r="Q2571">
        <v>2</v>
      </c>
      <c r="R2571" t="b">
        <v>0</v>
      </c>
      <c r="S2571" t="s">
        <v>8284</v>
      </c>
      <c r="T2571" s="7">
        <f>F2571/Q2571</f>
        <v>72.5</v>
      </c>
      <c r="U2571" t="s">
        <v>8334</v>
      </c>
      <c r="V2571" t="s">
        <v>8335</v>
      </c>
    </row>
    <row r="2572" spans="1:22" ht="43.2">
      <c r="A2572" s="5">
        <f t="shared" si="160"/>
        <v>8.4285714285714294E-3</v>
      </c>
      <c r="B2572">
        <v>2570</v>
      </c>
      <c r="C2572" s="3" t="s">
        <v>2570</v>
      </c>
      <c r="D2572" s="3" t="s">
        <v>6680</v>
      </c>
      <c r="E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 s="22">
        <f t="shared" si="161"/>
        <v>42263.897129629629</v>
      </c>
      <c r="L2572">
        <v>1483998035</v>
      </c>
      <c r="M2572" s="22">
        <f t="shared" si="162"/>
        <v>42233.897129629629</v>
      </c>
      <c r="N2572" s="22" t="s">
        <v>9772</v>
      </c>
      <c r="O2572" s="24">
        <f t="shared" si="163"/>
        <v>2015</v>
      </c>
      <c r="P2572" t="b">
        <v>0</v>
      </c>
      <c r="Q2572">
        <v>2</v>
      </c>
      <c r="R2572" t="b">
        <v>0</v>
      </c>
      <c r="S2572" t="s">
        <v>8284</v>
      </c>
      <c r="T2572" s="7">
        <f>F2572/Q2572</f>
        <v>29.5</v>
      </c>
      <c r="U2572" t="s">
        <v>8334</v>
      </c>
      <c r="V2572" t="s">
        <v>8335</v>
      </c>
    </row>
    <row r="2573" spans="1:22" ht="43.2">
      <c r="A2573" s="5">
        <f t="shared" si="160"/>
        <v>2.5000000000000001E-3</v>
      </c>
      <c r="B2573">
        <v>2571</v>
      </c>
      <c r="C2573" s="3" t="s">
        <v>2571</v>
      </c>
      <c r="D2573" s="3" t="s">
        <v>6681</v>
      </c>
      <c r="E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 s="22">
        <f t="shared" si="161"/>
        <v>42774.694849537038</v>
      </c>
      <c r="L2573">
        <v>1458461521</v>
      </c>
      <c r="M2573" s="22">
        <f t="shared" si="162"/>
        <v>42744.694849537038</v>
      </c>
      <c r="N2573" s="22" t="s">
        <v>9773</v>
      </c>
      <c r="O2573" s="24">
        <f t="shared" si="163"/>
        <v>2017</v>
      </c>
      <c r="P2573" t="b">
        <v>0</v>
      </c>
      <c r="Q2573">
        <v>4</v>
      </c>
      <c r="R2573" t="b">
        <v>0</v>
      </c>
      <c r="S2573" t="s">
        <v>8284</v>
      </c>
      <c r="T2573" s="7">
        <f>F2573/Q2573</f>
        <v>62.5</v>
      </c>
      <c r="U2573" t="s">
        <v>8334</v>
      </c>
      <c r="V2573" t="s">
        <v>8335</v>
      </c>
    </row>
    <row r="2574" spans="1:22" ht="43.2">
      <c r="A2574" s="5">
        <f t="shared" si="160"/>
        <v>0</v>
      </c>
      <c r="B2574">
        <v>2572</v>
      </c>
      <c r="C2574" s="3" t="s">
        <v>2572</v>
      </c>
      <c r="D2574" s="3" t="s">
        <v>6682</v>
      </c>
      <c r="E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 s="22">
        <f t="shared" si="161"/>
        <v>42509.133344907408</v>
      </c>
      <c r="L2574">
        <v>1426301517</v>
      </c>
      <c r="M2574" s="22">
        <f t="shared" si="162"/>
        <v>42449.133344907408</v>
      </c>
      <c r="N2574" s="22" t="s">
        <v>9774</v>
      </c>
      <c r="O2574" s="24">
        <f t="shared" si="163"/>
        <v>2016</v>
      </c>
      <c r="P2574" t="b">
        <v>0</v>
      </c>
      <c r="Q2574">
        <v>0</v>
      </c>
      <c r="R2574" t="b">
        <v>0</v>
      </c>
      <c r="S2574" t="s">
        <v>8284</v>
      </c>
      <c r="T2574" s="7" t="e">
        <f>F2574/Q2574</f>
        <v>#DIV/0!</v>
      </c>
      <c r="U2574" t="s">
        <v>8334</v>
      </c>
      <c r="V2574" t="s">
        <v>8335</v>
      </c>
    </row>
    <row r="2575" spans="1:22" ht="43.2">
      <c r="A2575" s="5">
        <f t="shared" si="160"/>
        <v>0</v>
      </c>
      <c r="B2575">
        <v>2573</v>
      </c>
      <c r="C2575" s="3" t="s">
        <v>2573</v>
      </c>
      <c r="D2575" s="3" t="s">
        <v>6683</v>
      </c>
      <c r="E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 s="22">
        <f t="shared" si="161"/>
        <v>42106.911076388882</v>
      </c>
      <c r="L2575">
        <v>1404915149</v>
      </c>
      <c r="M2575" s="22">
        <f t="shared" si="162"/>
        <v>42076.911076388882</v>
      </c>
      <c r="N2575" s="22" t="s">
        <v>9775</v>
      </c>
      <c r="O2575" s="24">
        <f t="shared" si="163"/>
        <v>2015</v>
      </c>
      <c r="P2575" t="b">
        <v>0</v>
      </c>
      <c r="Q2575">
        <v>0</v>
      </c>
      <c r="R2575" t="b">
        <v>0</v>
      </c>
      <c r="S2575" t="s">
        <v>8284</v>
      </c>
      <c r="T2575" s="7" t="e">
        <f>F2575/Q2575</f>
        <v>#DIV/0!</v>
      </c>
      <c r="U2575" t="s">
        <v>8334</v>
      </c>
      <c r="V2575" t="s">
        <v>8335</v>
      </c>
    </row>
    <row r="2576" spans="1:22" ht="43.2">
      <c r="A2576" s="5">
        <f t="shared" si="160"/>
        <v>0</v>
      </c>
      <c r="B2576">
        <v>2574</v>
      </c>
      <c r="C2576" s="3" t="s">
        <v>2574</v>
      </c>
      <c r="D2576" s="3" t="s">
        <v>6684</v>
      </c>
      <c r="E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 s="22">
        <f t="shared" si="161"/>
        <v>41874.383668981478</v>
      </c>
      <c r="L2576">
        <v>1461786545</v>
      </c>
      <c r="M2576" s="22">
        <f t="shared" si="162"/>
        <v>41829.383668981478</v>
      </c>
      <c r="N2576" s="22" t="s">
        <v>8969</v>
      </c>
      <c r="O2576" s="24">
        <f t="shared" si="163"/>
        <v>2014</v>
      </c>
      <c r="P2576" t="b">
        <v>0</v>
      </c>
      <c r="Q2576">
        <v>0</v>
      </c>
      <c r="R2576" t="b">
        <v>0</v>
      </c>
      <c r="S2576" t="s">
        <v>8284</v>
      </c>
      <c r="T2576" s="7" t="e">
        <f>F2576/Q2576</f>
        <v>#DIV/0!</v>
      </c>
      <c r="U2576" t="s">
        <v>8334</v>
      </c>
      <c r="V2576" t="s">
        <v>8335</v>
      </c>
    </row>
    <row r="2577" spans="1:22" ht="43.2">
      <c r="A2577" s="5">
        <f t="shared" si="160"/>
        <v>0</v>
      </c>
      <c r="B2577">
        <v>2575</v>
      </c>
      <c r="C2577" s="3" t="s">
        <v>2575</v>
      </c>
      <c r="D2577" s="3" t="s">
        <v>6685</v>
      </c>
      <c r="E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 s="22">
        <f t="shared" si="161"/>
        <v>42508.617418981477</v>
      </c>
      <c r="L2577">
        <v>1418438194</v>
      </c>
      <c r="M2577" s="22">
        <f t="shared" si="162"/>
        <v>42487.617418981477</v>
      </c>
      <c r="N2577" s="22" t="s">
        <v>9776</v>
      </c>
      <c r="O2577" s="24">
        <f t="shared" si="163"/>
        <v>2016</v>
      </c>
      <c r="P2577" t="b">
        <v>0</v>
      </c>
      <c r="Q2577">
        <v>0</v>
      </c>
      <c r="R2577" t="b">
        <v>0</v>
      </c>
      <c r="S2577" t="s">
        <v>8284</v>
      </c>
      <c r="T2577" s="7" t="e">
        <f>F2577/Q2577</f>
        <v>#DIV/0!</v>
      </c>
      <c r="U2577" t="s">
        <v>8334</v>
      </c>
      <c r="V2577" t="s">
        <v>8335</v>
      </c>
    </row>
    <row r="2578" spans="1:22" ht="28.8">
      <c r="A2578" s="5">
        <f t="shared" si="160"/>
        <v>0</v>
      </c>
      <c r="B2578">
        <v>2576</v>
      </c>
      <c r="C2578" s="3" t="s">
        <v>2576</v>
      </c>
      <c r="D2578" s="3" t="s">
        <v>6686</v>
      </c>
      <c r="E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 s="22">
        <f t="shared" si="161"/>
        <v>42015.900393518517</v>
      </c>
      <c r="L2578">
        <v>1424823247</v>
      </c>
      <c r="M2578" s="22">
        <f t="shared" si="162"/>
        <v>41985.900393518517</v>
      </c>
      <c r="N2578" s="22" t="s">
        <v>9777</v>
      </c>
      <c r="O2578" s="24">
        <f t="shared" si="163"/>
        <v>2014</v>
      </c>
      <c r="P2578" t="b">
        <v>0</v>
      </c>
      <c r="Q2578">
        <v>0</v>
      </c>
      <c r="R2578" t="b">
        <v>0</v>
      </c>
      <c r="S2578" t="s">
        <v>8284</v>
      </c>
      <c r="T2578" s="7" t="e">
        <f>F2578/Q2578</f>
        <v>#DIV/0!</v>
      </c>
      <c r="U2578" t="s">
        <v>8334</v>
      </c>
      <c r="V2578" t="s">
        <v>8335</v>
      </c>
    </row>
    <row r="2579" spans="1:22" ht="43.2">
      <c r="A2579" s="5">
        <f t="shared" si="160"/>
        <v>0</v>
      </c>
      <c r="B2579">
        <v>2577</v>
      </c>
      <c r="C2579" s="3" t="s">
        <v>2577</v>
      </c>
      <c r="D2579" s="3" t="s">
        <v>6687</v>
      </c>
      <c r="E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 s="22">
        <f t="shared" si="161"/>
        <v>42104.759803240733</v>
      </c>
      <c r="L2579">
        <v>1405021297</v>
      </c>
      <c r="M2579" s="22">
        <f t="shared" si="162"/>
        <v>42059.801469907405</v>
      </c>
      <c r="N2579" s="22" t="s">
        <v>9711</v>
      </c>
      <c r="O2579" s="24">
        <f t="shared" si="163"/>
        <v>2015</v>
      </c>
      <c r="P2579" t="b">
        <v>0</v>
      </c>
      <c r="Q2579">
        <v>0</v>
      </c>
      <c r="R2579" t="b">
        <v>0</v>
      </c>
      <c r="S2579" t="s">
        <v>8284</v>
      </c>
      <c r="T2579" s="7" t="e">
        <f>F2579/Q2579</f>
        <v>#DIV/0!</v>
      </c>
      <c r="U2579" t="s">
        <v>8334</v>
      </c>
      <c r="V2579" t="s">
        <v>8335</v>
      </c>
    </row>
    <row r="2580" spans="1:22" ht="57.6">
      <c r="A2580" s="5">
        <f t="shared" si="160"/>
        <v>0</v>
      </c>
      <c r="B2580">
        <v>2578</v>
      </c>
      <c r="C2580" s="3" t="s">
        <v>2578</v>
      </c>
      <c r="D2580" s="3" t="s">
        <v>6688</v>
      </c>
      <c r="E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 s="22">
        <f t="shared" si="161"/>
        <v>41855.612233796295</v>
      </c>
      <c r="L2580">
        <v>1440203579</v>
      </c>
      <c r="M2580" s="22">
        <f t="shared" si="162"/>
        <v>41830.612233796295</v>
      </c>
      <c r="N2580" s="22" t="s">
        <v>8817</v>
      </c>
      <c r="O2580" s="24">
        <f t="shared" si="163"/>
        <v>2014</v>
      </c>
      <c r="P2580" t="b">
        <v>0</v>
      </c>
      <c r="Q2580">
        <v>0</v>
      </c>
      <c r="R2580" t="b">
        <v>0</v>
      </c>
      <c r="S2580" t="s">
        <v>8284</v>
      </c>
      <c r="T2580" s="7" t="e">
        <f>F2580/Q2580</f>
        <v>#DIV/0!</v>
      </c>
      <c r="U2580" t="s">
        <v>8334</v>
      </c>
      <c r="V2580" t="s">
        <v>8335</v>
      </c>
    </row>
    <row r="2581" spans="1:22" ht="43.2">
      <c r="A2581" s="5">
        <f t="shared" si="160"/>
        <v>1.3849999999999999E-3</v>
      </c>
      <c r="B2581">
        <v>2579</v>
      </c>
      <c r="C2581" s="3" t="s">
        <v>2579</v>
      </c>
      <c r="D2581" s="3" t="s">
        <v>6689</v>
      </c>
      <c r="E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 s="22">
        <f t="shared" si="161"/>
        <v>42286.499999999993</v>
      </c>
      <c r="L2581">
        <v>1405626903</v>
      </c>
      <c r="M2581" s="22">
        <f t="shared" si="162"/>
        <v>42237.814571759256</v>
      </c>
      <c r="N2581" s="22" t="s">
        <v>8824</v>
      </c>
      <c r="O2581" s="24">
        <f t="shared" si="163"/>
        <v>2015</v>
      </c>
      <c r="P2581" t="b">
        <v>0</v>
      </c>
      <c r="Q2581">
        <v>12</v>
      </c>
      <c r="R2581" t="b">
        <v>0</v>
      </c>
      <c r="S2581" t="s">
        <v>8284</v>
      </c>
      <c r="T2581" s="7">
        <f>F2581/Q2581</f>
        <v>23.083333333333332</v>
      </c>
      <c r="U2581" t="s">
        <v>8334</v>
      </c>
      <c r="V2581" t="s">
        <v>8335</v>
      </c>
    </row>
    <row r="2582" spans="1:22" ht="43.2">
      <c r="A2582" s="5">
        <f t="shared" si="160"/>
        <v>6.0000000000000001E-3</v>
      </c>
      <c r="B2582">
        <v>2580</v>
      </c>
      <c r="C2582" s="3" t="s">
        <v>2580</v>
      </c>
      <c r="D2582" s="3" t="s">
        <v>6690</v>
      </c>
      <c r="E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 s="22">
        <f t="shared" si="161"/>
        <v>41897.621562499997</v>
      </c>
      <c r="L2582">
        <v>1429170603</v>
      </c>
      <c r="M2582" s="22">
        <f t="shared" si="162"/>
        <v>41837.621562499997</v>
      </c>
      <c r="N2582" s="22" t="s">
        <v>8694</v>
      </c>
      <c r="O2582" s="24">
        <f t="shared" si="163"/>
        <v>2014</v>
      </c>
      <c r="P2582" t="b">
        <v>0</v>
      </c>
      <c r="Q2582">
        <v>2</v>
      </c>
      <c r="R2582" t="b">
        <v>0</v>
      </c>
      <c r="S2582" t="s">
        <v>8284</v>
      </c>
      <c r="T2582" s="7">
        <f>F2582/Q2582</f>
        <v>25.5</v>
      </c>
      <c r="U2582" t="s">
        <v>8334</v>
      </c>
      <c r="V2582" t="s">
        <v>8335</v>
      </c>
    </row>
    <row r="2583" spans="1:22" ht="43.2">
      <c r="A2583" s="5">
        <f t="shared" si="160"/>
        <v>0.106</v>
      </c>
      <c r="B2583">
        <v>2581</v>
      </c>
      <c r="C2583" s="3" t="s">
        <v>2581</v>
      </c>
      <c r="D2583" s="3" t="s">
        <v>6691</v>
      </c>
      <c r="E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 s="22">
        <f t="shared" si="161"/>
        <v>42139.916666666664</v>
      </c>
      <c r="L2583">
        <v>1445094298</v>
      </c>
      <c r="M2583" s="22">
        <f t="shared" si="162"/>
        <v>42110.118090277778</v>
      </c>
      <c r="N2583" s="22" t="s">
        <v>9778</v>
      </c>
      <c r="O2583" s="24">
        <f t="shared" si="163"/>
        <v>2015</v>
      </c>
      <c r="P2583" t="b">
        <v>0</v>
      </c>
      <c r="Q2583">
        <v>11</v>
      </c>
      <c r="R2583" t="b">
        <v>0</v>
      </c>
      <c r="S2583" t="s">
        <v>8284</v>
      </c>
      <c r="T2583" s="7">
        <f>F2583/Q2583</f>
        <v>48.18181818181818</v>
      </c>
      <c r="U2583" t="s">
        <v>8334</v>
      </c>
      <c r="V2583" t="s">
        <v>8335</v>
      </c>
    </row>
    <row r="2584" spans="1:22" ht="28.8">
      <c r="A2584" s="5">
        <f t="shared" si="160"/>
        <v>1.1111111111111112E-5</v>
      </c>
      <c r="B2584">
        <v>2582</v>
      </c>
      <c r="C2584" s="3" t="s">
        <v>2582</v>
      </c>
      <c r="D2584" s="3" t="s">
        <v>6692</v>
      </c>
      <c r="E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 s="22">
        <f t="shared" si="161"/>
        <v>42324.461782407401</v>
      </c>
      <c r="L2584">
        <v>1475192634</v>
      </c>
      <c r="M2584" s="22">
        <f t="shared" si="162"/>
        <v>42294.420115740737</v>
      </c>
      <c r="N2584" s="22" t="s">
        <v>9779</v>
      </c>
      <c r="O2584" s="24">
        <f t="shared" si="163"/>
        <v>2015</v>
      </c>
      <c r="P2584" t="b">
        <v>0</v>
      </c>
      <c r="Q2584">
        <v>1</v>
      </c>
      <c r="R2584" t="b">
        <v>0</v>
      </c>
      <c r="S2584" t="s">
        <v>8284</v>
      </c>
      <c r="T2584" s="7">
        <f>F2584/Q2584</f>
        <v>1</v>
      </c>
      <c r="U2584" t="s">
        <v>8334</v>
      </c>
      <c r="V2584" t="s">
        <v>8335</v>
      </c>
    </row>
    <row r="2585" spans="1:22" ht="43.2">
      <c r="A2585" s="5">
        <f t="shared" si="160"/>
        <v>5.0000000000000001E-3</v>
      </c>
      <c r="B2585">
        <v>2583</v>
      </c>
      <c r="C2585" s="3" t="s">
        <v>2583</v>
      </c>
      <c r="D2585" s="3" t="s">
        <v>6693</v>
      </c>
      <c r="E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 s="22">
        <f t="shared" si="161"/>
        <v>42672.780486111107</v>
      </c>
      <c r="L2585">
        <v>1421346480</v>
      </c>
      <c r="M2585" s="22">
        <f t="shared" si="162"/>
        <v>42642.780486111107</v>
      </c>
      <c r="N2585" s="22" t="s">
        <v>9780</v>
      </c>
      <c r="O2585" s="24">
        <f t="shared" si="163"/>
        <v>2016</v>
      </c>
      <c r="P2585" t="b">
        <v>0</v>
      </c>
      <c r="Q2585">
        <v>5</v>
      </c>
      <c r="R2585" t="b">
        <v>0</v>
      </c>
      <c r="S2585" t="s">
        <v>8284</v>
      </c>
      <c r="T2585" s="7">
        <f>F2585/Q2585</f>
        <v>1</v>
      </c>
      <c r="U2585" t="s">
        <v>8334</v>
      </c>
      <c r="V2585" t="s">
        <v>8335</v>
      </c>
    </row>
    <row r="2586" spans="1:22" ht="28.8">
      <c r="A2586" s="5">
        <f t="shared" si="160"/>
        <v>0</v>
      </c>
      <c r="B2586">
        <v>2584</v>
      </c>
      <c r="C2586" s="3" t="s">
        <v>2584</v>
      </c>
      <c r="D2586" s="3" t="s">
        <v>6694</v>
      </c>
      <c r="E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 s="22">
        <f t="shared" si="161"/>
        <v>42079.519444444442</v>
      </c>
      <c r="L2586">
        <v>1431749369</v>
      </c>
      <c r="M2586" s="22">
        <f t="shared" si="162"/>
        <v>42019.561111111114</v>
      </c>
      <c r="N2586" s="22" t="s">
        <v>8978</v>
      </c>
      <c r="O2586" s="24">
        <f t="shared" si="163"/>
        <v>2015</v>
      </c>
      <c r="P2586" t="b">
        <v>0</v>
      </c>
      <c r="Q2586">
        <v>0</v>
      </c>
      <c r="R2586" t="b">
        <v>0</v>
      </c>
      <c r="S2586" t="s">
        <v>8284</v>
      </c>
      <c r="T2586" s="7" t="e">
        <f>F2586/Q2586</f>
        <v>#DIV/0!</v>
      </c>
      <c r="U2586" t="s">
        <v>8334</v>
      </c>
      <c r="V2586" t="s">
        <v>8335</v>
      </c>
    </row>
    <row r="2587" spans="1:22" ht="43.2">
      <c r="A2587" s="5">
        <f t="shared" si="160"/>
        <v>1.6666666666666668E-3</v>
      </c>
      <c r="B2587">
        <v>2585</v>
      </c>
      <c r="C2587" s="3" t="s">
        <v>2585</v>
      </c>
      <c r="D2587" s="3" t="s">
        <v>6695</v>
      </c>
      <c r="E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 s="22">
        <f t="shared" si="161"/>
        <v>42169.964918981474</v>
      </c>
      <c r="L2587">
        <v>1402009632</v>
      </c>
      <c r="M2587" s="22">
        <f t="shared" si="162"/>
        <v>42139.964918981474</v>
      </c>
      <c r="N2587" s="22" t="s">
        <v>9360</v>
      </c>
      <c r="O2587" s="24">
        <f t="shared" si="163"/>
        <v>2015</v>
      </c>
      <c r="P2587" t="b">
        <v>0</v>
      </c>
      <c r="Q2587">
        <v>1</v>
      </c>
      <c r="R2587" t="b">
        <v>0</v>
      </c>
      <c r="S2587" t="s">
        <v>8284</v>
      </c>
      <c r="T2587" s="7">
        <f>F2587/Q2587</f>
        <v>50</v>
      </c>
      <c r="U2587" t="s">
        <v>8334</v>
      </c>
      <c r="V2587" t="s">
        <v>8335</v>
      </c>
    </row>
    <row r="2588" spans="1:22" ht="28.8">
      <c r="A2588" s="5">
        <f t="shared" si="160"/>
        <v>1.6666666666666668E-3</v>
      </c>
      <c r="B2588">
        <v>2586</v>
      </c>
      <c r="C2588" s="3" t="s">
        <v>2586</v>
      </c>
      <c r="D2588" s="3" t="s">
        <v>6696</v>
      </c>
      <c r="E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 s="22">
        <f t="shared" si="161"/>
        <v>41825.754999999997</v>
      </c>
      <c r="L2588">
        <v>1448438136</v>
      </c>
      <c r="M2588" s="22">
        <f t="shared" si="162"/>
        <v>41795.754999999997</v>
      </c>
      <c r="N2588" s="22" t="s">
        <v>9781</v>
      </c>
      <c r="O2588" s="24">
        <f t="shared" si="163"/>
        <v>2014</v>
      </c>
      <c r="P2588" t="b">
        <v>0</v>
      </c>
      <c r="Q2588">
        <v>1</v>
      </c>
      <c r="R2588" t="b">
        <v>0</v>
      </c>
      <c r="S2588" t="s">
        <v>8284</v>
      </c>
      <c r="T2588" s="7">
        <f>F2588/Q2588</f>
        <v>5</v>
      </c>
      <c r="U2588" t="s">
        <v>8334</v>
      </c>
      <c r="V2588" t="s">
        <v>8335</v>
      </c>
    </row>
    <row r="2589" spans="1:22" ht="43.2">
      <c r="A2589" s="5">
        <f t="shared" si="160"/>
        <v>2.4340000000000001E-2</v>
      </c>
      <c r="B2589">
        <v>2587</v>
      </c>
      <c r="C2589" s="3" t="s">
        <v>2587</v>
      </c>
      <c r="D2589" s="3" t="s">
        <v>6697</v>
      </c>
      <c r="E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 s="22">
        <f t="shared" si="161"/>
        <v>42363.121944444443</v>
      </c>
      <c r="L2589">
        <v>1448899953</v>
      </c>
      <c r="M2589" s="22">
        <f t="shared" si="162"/>
        <v>42333.121944444443</v>
      </c>
      <c r="N2589" s="22" t="s">
        <v>8421</v>
      </c>
      <c r="O2589" s="24">
        <f t="shared" si="163"/>
        <v>2015</v>
      </c>
      <c r="P2589" t="b">
        <v>0</v>
      </c>
      <c r="Q2589">
        <v>6</v>
      </c>
      <c r="R2589" t="b">
        <v>0</v>
      </c>
      <c r="S2589" t="s">
        <v>8284</v>
      </c>
      <c r="T2589" s="7">
        <f>F2589/Q2589</f>
        <v>202.83333333333334</v>
      </c>
      <c r="U2589" t="s">
        <v>8334</v>
      </c>
      <c r="V2589" t="s">
        <v>8335</v>
      </c>
    </row>
    <row r="2590" spans="1:22" ht="57.6">
      <c r="A2590" s="5">
        <f t="shared" si="160"/>
        <v>3.8833333333333331E-2</v>
      </c>
      <c r="B2590">
        <v>2588</v>
      </c>
      <c r="C2590" s="3" t="s">
        <v>2588</v>
      </c>
      <c r="D2590" s="3" t="s">
        <v>6698</v>
      </c>
      <c r="E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 s="22">
        <f t="shared" si="161"/>
        <v>42368.467048611106</v>
      </c>
      <c r="L2590">
        <v>1423325626</v>
      </c>
      <c r="M2590" s="22">
        <f t="shared" si="162"/>
        <v>42338.467048611106</v>
      </c>
      <c r="N2590" s="22" t="s">
        <v>9689</v>
      </c>
      <c r="O2590" s="24">
        <f t="shared" si="163"/>
        <v>2015</v>
      </c>
      <c r="P2590" t="b">
        <v>0</v>
      </c>
      <c r="Q2590">
        <v>8</v>
      </c>
      <c r="R2590" t="b">
        <v>0</v>
      </c>
      <c r="S2590" t="s">
        <v>8284</v>
      </c>
      <c r="T2590" s="7">
        <f>F2590/Q2590</f>
        <v>29.125</v>
      </c>
      <c r="U2590" t="s">
        <v>8334</v>
      </c>
      <c r="V2590" t="s">
        <v>8335</v>
      </c>
    </row>
    <row r="2591" spans="1:22" ht="43.2">
      <c r="A2591" s="5">
        <f t="shared" si="160"/>
        <v>1E-4</v>
      </c>
      <c r="B2591">
        <v>2589</v>
      </c>
      <c r="C2591" s="3" t="s">
        <v>2589</v>
      </c>
      <c r="D2591" s="3" t="s">
        <v>6699</v>
      </c>
      <c r="E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 s="22">
        <f t="shared" si="161"/>
        <v>42094.343055555553</v>
      </c>
      <c r="L2591">
        <v>1456145527</v>
      </c>
      <c r="M2591" s="22">
        <f t="shared" si="162"/>
        <v>42042.467893518515</v>
      </c>
      <c r="N2591" s="22" t="s">
        <v>8449</v>
      </c>
      <c r="O2591" s="24">
        <f t="shared" si="163"/>
        <v>2015</v>
      </c>
      <c r="P2591" t="b">
        <v>0</v>
      </c>
      <c r="Q2591">
        <v>1</v>
      </c>
      <c r="R2591" t="b">
        <v>0</v>
      </c>
      <c r="S2591" t="s">
        <v>8284</v>
      </c>
      <c r="T2591" s="7">
        <f>F2591/Q2591</f>
        <v>5</v>
      </c>
      <c r="U2591" t="s">
        <v>8334</v>
      </c>
      <c r="V2591" t="s">
        <v>8335</v>
      </c>
    </row>
    <row r="2592" spans="1:22" ht="43.2">
      <c r="A2592" s="5">
        <f t="shared" si="160"/>
        <v>0</v>
      </c>
      <c r="B2592">
        <v>2590</v>
      </c>
      <c r="C2592" s="3" t="s">
        <v>2590</v>
      </c>
      <c r="D2592" s="3" t="s">
        <v>6700</v>
      </c>
      <c r="E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 s="22">
        <f t="shared" si="161"/>
        <v>42452.286192129628</v>
      </c>
      <c r="L2592">
        <v>1453212497</v>
      </c>
      <c r="M2592" s="22">
        <f t="shared" si="162"/>
        <v>42422.327858796292</v>
      </c>
      <c r="N2592" s="22" t="s">
        <v>9131</v>
      </c>
      <c r="O2592" s="24">
        <f t="shared" si="163"/>
        <v>2016</v>
      </c>
      <c r="P2592" t="b">
        <v>0</v>
      </c>
      <c r="Q2592">
        <v>0</v>
      </c>
      <c r="R2592" t="b">
        <v>0</v>
      </c>
      <c r="S2592" t="s">
        <v>8284</v>
      </c>
      <c r="T2592" s="7" t="e">
        <f>F2592/Q2592</f>
        <v>#DIV/0!</v>
      </c>
      <c r="U2592" t="s">
        <v>8334</v>
      </c>
      <c r="V2592" t="s">
        <v>8335</v>
      </c>
    </row>
    <row r="2593" spans="1:22" ht="43.2">
      <c r="A2593" s="5">
        <f t="shared" si="160"/>
        <v>1.7333333333333333E-2</v>
      </c>
      <c r="B2593">
        <v>2591</v>
      </c>
      <c r="C2593" s="3" t="s">
        <v>2591</v>
      </c>
      <c r="D2593" s="3" t="s">
        <v>6701</v>
      </c>
      <c r="E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 s="22">
        <f t="shared" si="161"/>
        <v>42395.380752314813</v>
      </c>
      <c r="L2593">
        <v>1452721524</v>
      </c>
      <c r="M2593" s="22">
        <f t="shared" si="162"/>
        <v>42388.380752314813</v>
      </c>
      <c r="N2593" s="22" t="s">
        <v>8861</v>
      </c>
      <c r="O2593" s="24">
        <f t="shared" si="163"/>
        <v>2016</v>
      </c>
      <c r="P2593" t="b">
        <v>0</v>
      </c>
      <c r="Q2593">
        <v>2</v>
      </c>
      <c r="R2593" t="b">
        <v>0</v>
      </c>
      <c r="S2593" t="s">
        <v>8284</v>
      </c>
      <c r="T2593" s="7">
        <f>F2593/Q2593</f>
        <v>13</v>
      </c>
      <c r="U2593" t="s">
        <v>8334</v>
      </c>
      <c r="V2593" t="s">
        <v>8335</v>
      </c>
    </row>
    <row r="2594" spans="1:22" ht="57.6">
      <c r="A2594" s="5">
        <f t="shared" si="160"/>
        <v>1.6666666666666668E-3</v>
      </c>
      <c r="B2594">
        <v>2592</v>
      </c>
      <c r="C2594" s="3" t="s">
        <v>2592</v>
      </c>
      <c r="D2594" s="3" t="s">
        <v>6702</v>
      </c>
      <c r="E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 s="22">
        <f t="shared" si="161"/>
        <v>42442.656527777777</v>
      </c>
      <c r="L2594">
        <v>1409944421</v>
      </c>
      <c r="M2594" s="22">
        <f t="shared" si="162"/>
        <v>42382.698194444441</v>
      </c>
      <c r="N2594" s="22" t="s">
        <v>9113</v>
      </c>
      <c r="O2594" s="24">
        <f t="shared" si="163"/>
        <v>2016</v>
      </c>
      <c r="P2594" t="b">
        <v>0</v>
      </c>
      <c r="Q2594">
        <v>1</v>
      </c>
      <c r="R2594" t="b">
        <v>0</v>
      </c>
      <c r="S2594" t="s">
        <v>8284</v>
      </c>
      <c r="T2594" s="7">
        <f>F2594/Q2594</f>
        <v>50</v>
      </c>
      <c r="U2594" t="s">
        <v>8334</v>
      </c>
      <c r="V2594" t="s">
        <v>8335</v>
      </c>
    </row>
    <row r="2595" spans="1:22" ht="43.2">
      <c r="A2595" s="5">
        <f t="shared" si="160"/>
        <v>0</v>
      </c>
      <c r="B2595">
        <v>2593</v>
      </c>
      <c r="C2595" s="3" t="s">
        <v>2593</v>
      </c>
      <c r="D2595" s="3" t="s">
        <v>6703</v>
      </c>
      <c r="E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 s="22">
        <f t="shared" si="161"/>
        <v>41917.592835648145</v>
      </c>
      <c r="L2595">
        <v>1427401026</v>
      </c>
      <c r="M2595" s="22">
        <f t="shared" si="162"/>
        <v>41887.592835648145</v>
      </c>
      <c r="N2595" s="22" t="s">
        <v>8409</v>
      </c>
      <c r="O2595" s="24">
        <f t="shared" si="163"/>
        <v>2014</v>
      </c>
      <c r="P2595" t="b">
        <v>0</v>
      </c>
      <c r="Q2595">
        <v>0</v>
      </c>
      <c r="R2595" t="b">
        <v>0</v>
      </c>
      <c r="S2595" t="s">
        <v>8284</v>
      </c>
      <c r="T2595" s="7" t="e">
        <f>F2595/Q2595</f>
        <v>#DIV/0!</v>
      </c>
      <c r="U2595" t="s">
        <v>8334</v>
      </c>
      <c r="V2595" t="s">
        <v>8335</v>
      </c>
    </row>
    <row r="2596" spans="1:22" ht="43.2">
      <c r="A2596" s="5">
        <f t="shared" si="160"/>
        <v>1.2500000000000001E-5</v>
      </c>
      <c r="B2596">
        <v>2594</v>
      </c>
      <c r="C2596" s="3" t="s">
        <v>2594</v>
      </c>
      <c r="D2596" s="3" t="s">
        <v>6704</v>
      </c>
      <c r="E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 s="22">
        <f t="shared" si="161"/>
        <v>42119.636874999997</v>
      </c>
      <c r="L2596">
        <v>1404861228</v>
      </c>
      <c r="M2596" s="22">
        <f t="shared" si="162"/>
        <v>42089.636874999997</v>
      </c>
      <c r="N2596" s="22" t="s">
        <v>8424</v>
      </c>
      <c r="O2596" s="24">
        <f t="shared" si="163"/>
        <v>2015</v>
      </c>
      <c r="P2596" t="b">
        <v>0</v>
      </c>
      <c r="Q2596">
        <v>1</v>
      </c>
      <c r="R2596" t="b">
        <v>0</v>
      </c>
      <c r="S2596" t="s">
        <v>8284</v>
      </c>
      <c r="T2596" s="7">
        <f>F2596/Q2596</f>
        <v>1</v>
      </c>
      <c r="U2596" t="s">
        <v>8334</v>
      </c>
      <c r="V2596" t="s">
        <v>8335</v>
      </c>
    </row>
    <row r="2597" spans="1:22" ht="28.8">
      <c r="A2597" s="5">
        <f t="shared" si="160"/>
        <v>0.12166666666666667</v>
      </c>
      <c r="B2597">
        <v>2595</v>
      </c>
      <c r="C2597" s="3" t="s">
        <v>2595</v>
      </c>
      <c r="D2597" s="3" t="s">
        <v>6705</v>
      </c>
      <c r="E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 s="22">
        <f t="shared" si="161"/>
        <v>41858.759583333333</v>
      </c>
      <c r="L2597">
        <v>1485323500</v>
      </c>
      <c r="M2597" s="22">
        <f t="shared" si="162"/>
        <v>41828.759583333333</v>
      </c>
      <c r="N2597" s="22" t="s">
        <v>8372</v>
      </c>
      <c r="O2597" s="24">
        <f t="shared" si="163"/>
        <v>2014</v>
      </c>
      <c r="P2597" t="b">
        <v>0</v>
      </c>
      <c r="Q2597">
        <v>19</v>
      </c>
      <c r="R2597" t="b">
        <v>0</v>
      </c>
      <c r="S2597" t="s">
        <v>8284</v>
      </c>
      <c r="T2597" s="7">
        <f>F2597/Q2597</f>
        <v>96.05263157894737</v>
      </c>
      <c r="U2597" t="s">
        <v>8334</v>
      </c>
      <c r="V2597" t="s">
        <v>8335</v>
      </c>
    </row>
    <row r="2598" spans="1:22" ht="43.2">
      <c r="A2598" s="5">
        <f t="shared" si="160"/>
        <v>0.23588571428571428</v>
      </c>
      <c r="B2598">
        <v>2596</v>
      </c>
      <c r="C2598" s="3" t="s">
        <v>2596</v>
      </c>
      <c r="D2598" s="3" t="s">
        <v>6706</v>
      </c>
      <c r="E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 s="22">
        <f t="shared" si="161"/>
        <v>42790.035879629628</v>
      </c>
      <c r="L2598">
        <v>1404835009</v>
      </c>
      <c r="M2598" s="22">
        <f t="shared" si="162"/>
        <v>42760.035879629628</v>
      </c>
      <c r="N2598" s="22" t="s">
        <v>8683</v>
      </c>
      <c r="O2598" s="24">
        <f t="shared" si="163"/>
        <v>2017</v>
      </c>
      <c r="P2598" t="b">
        <v>0</v>
      </c>
      <c r="Q2598">
        <v>27</v>
      </c>
      <c r="R2598" t="b">
        <v>0</v>
      </c>
      <c r="S2598" t="s">
        <v>8284</v>
      </c>
      <c r="T2598" s="7">
        <f>F2598/Q2598</f>
        <v>305.77777777777777</v>
      </c>
      <c r="U2598" t="s">
        <v>8334</v>
      </c>
      <c r="V2598" t="s">
        <v>8335</v>
      </c>
    </row>
    <row r="2599" spans="1:22" ht="43.2">
      <c r="A2599" s="5">
        <f t="shared" si="160"/>
        <v>5.6666666666666664E-2</v>
      </c>
      <c r="B2599">
        <v>2597</v>
      </c>
      <c r="C2599" s="3" t="s">
        <v>2597</v>
      </c>
      <c r="D2599" s="3" t="s">
        <v>6707</v>
      </c>
      <c r="E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 s="22">
        <f t="shared" si="161"/>
        <v>41858.45612268518</v>
      </c>
      <c r="L2599">
        <v>1463731917</v>
      </c>
      <c r="M2599" s="22">
        <f t="shared" si="162"/>
        <v>41828.45612268518</v>
      </c>
      <c r="N2599" s="22" t="s">
        <v>8372</v>
      </c>
      <c r="O2599" s="24">
        <f t="shared" si="163"/>
        <v>2014</v>
      </c>
      <c r="P2599" t="b">
        <v>0</v>
      </c>
      <c r="Q2599">
        <v>7</v>
      </c>
      <c r="R2599" t="b">
        <v>0</v>
      </c>
      <c r="S2599" t="s">
        <v>8284</v>
      </c>
      <c r="T2599" s="7">
        <f>F2599/Q2599</f>
        <v>12.142857142857142</v>
      </c>
      <c r="U2599" t="s">
        <v>8334</v>
      </c>
      <c r="V2599" t="s">
        <v>8335</v>
      </c>
    </row>
    <row r="2600" spans="1:22" ht="43.2">
      <c r="A2600" s="5">
        <f t="shared" si="160"/>
        <v>0.39</v>
      </c>
      <c r="B2600">
        <v>2598</v>
      </c>
      <c r="C2600" s="3" t="s">
        <v>2598</v>
      </c>
      <c r="D2600" s="3" t="s">
        <v>6708</v>
      </c>
      <c r="E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 s="22">
        <f t="shared" si="161"/>
        <v>42540.133298611108</v>
      </c>
      <c r="L2600">
        <v>1440447001</v>
      </c>
      <c r="M2600" s="22">
        <f t="shared" si="162"/>
        <v>42510.133298611108</v>
      </c>
      <c r="N2600" s="22" t="s">
        <v>9152</v>
      </c>
      <c r="O2600" s="24">
        <f t="shared" si="163"/>
        <v>2016</v>
      </c>
      <c r="P2600" t="b">
        <v>0</v>
      </c>
      <c r="Q2600">
        <v>14</v>
      </c>
      <c r="R2600" t="b">
        <v>0</v>
      </c>
      <c r="S2600" t="s">
        <v>8284</v>
      </c>
      <c r="T2600" s="7">
        <f>F2600/Q2600</f>
        <v>83.571428571428569</v>
      </c>
      <c r="U2600" t="s">
        <v>8334</v>
      </c>
      <c r="V2600" t="s">
        <v>8335</v>
      </c>
    </row>
    <row r="2601" spans="1:22" ht="28.8">
      <c r="A2601" s="5">
        <f t="shared" si="160"/>
        <v>9.9546510341776348E-3</v>
      </c>
      <c r="B2601">
        <v>2599</v>
      </c>
      <c r="C2601" s="3" t="s">
        <v>2599</v>
      </c>
      <c r="D2601" s="3" t="s">
        <v>6709</v>
      </c>
      <c r="E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 s="22">
        <f t="shared" si="161"/>
        <v>42270.631956018515</v>
      </c>
      <c r="L2601">
        <v>1403201147</v>
      </c>
      <c r="M2601" s="22">
        <f t="shared" si="162"/>
        <v>42240.631956018515</v>
      </c>
      <c r="N2601" s="22" t="s">
        <v>9426</v>
      </c>
      <c r="O2601" s="24">
        <f t="shared" si="163"/>
        <v>2015</v>
      </c>
      <c r="P2601" t="b">
        <v>0</v>
      </c>
      <c r="Q2601">
        <v>5</v>
      </c>
      <c r="R2601" t="b">
        <v>0</v>
      </c>
      <c r="S2601" t="s">
        <v>8284</v>
      </c>
      <c r="T2601" s="7">
        <f>F2601/Q2601</f>
        <v>18</v>
      </c>
      <c r="U2601" t="s">
        <v>8334</v>
      </c>
      <c r="V2601" t="s">
        <v>8335</v>
      </c>
    </row>
    <row r="2602" spans="1:22" ht="43.2">
      <c r="A2602" s="5">
        <f t="shared" si="160"/>
        <v>6.9320000000000007E-2</v>
      </c>
      <c r="B2602">
        <v>2600</v>
      </c>
      <c r="C2602" s="3" t="s">
        <v>2600</v>
      </c>
      <c r="D2602" s="3" t="s">
        <v>6710</v>
      </c>
      <c r="E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 s="22">
        <f t="shared" si="161"/>
        <v>41854.545682870368</v>
      </c>
      <c r="L2602">
        <v>1453757800</v>
      </c>
      <c r="M2602" s="22">
        <f t="shared" si="162"/>
        <v>41809.545682870368</v>
      </c>
      <c r="N2602" s="22" t="s">
        <v>8937</v>
      </c>
      <c r="O2602" s="24">
        <f t="shared" si="163"/>
        <v>2014</v>
      </c>
      <c r="P2602" t="b">
        <v>0</v>
      </c>
      <c r="Q2602">
        <v>30</v>
      </c>
      <c r="R2602" t="b">
        <v>0</v>
      </c>
      <c r="S2602" t="s">
        <v>8284</v>
      </c>
      <c r="T2602" s="7">
        <f>F2602/Q2602</f>
        <v>115.53333333333333</v>
      </c>
      <c r="U2602" t="s">
        <v>8334</v>
      </c>
      <c r="V2602" t="s">
        <v>8335</v>
      </c>
    </row>
    <row r="2603" spans="1:22" ht="57.6">
      <c r="A2603" s="5">
        <f t="shared" si="160"/>
        <v>6.6139999999999999</v>
      </c>
      <c r="B2603">
        <v>2601</v>
      </c>
      <c r="C2603" s="3" t="s">
        <v>2601</v>
      </c>
      <c r="D2603" s="3" t="s">
        <v>6711</v>
      </c>
      <c r="E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 s="22">
        <f t="shared" si="161"/>
        <v>42454.650462962956</v>
      </c>
      <c r="L2603">
        <v>1346276349</v>
      </c>
      <c r="M2603" s="22">
        <f t="shared" si="162"/>
        <v>42394.692129629628</v>
      </c>
      <c r="N2603" s="22" t="s">
        <v>9570</v>
      </c>
      <c r="O2603" s="24">
        <f t="shared" si="163"/>
        <v>2016</v>
      </c>
      <c r="P2603" t="b">
        <v>1</v>
      </c>
      <c r="Q2603">
        <v>151</v>
      </c>
      <c r="R2603" t="b">
        <v>1</v>
      </c>
      <c r="S2603" t="s">
        <v>8301</v>
      </c>
      <c r="T2603" s="7">
        <f>F2603/Q2603</f>
        <v>21.900662251655628</v>
      </c>
      <c r="U2603" t="s">
        <v>8317</v>
      </c>
      <c r="V2603" t="s">
        <v>8353</v>
      </c>
    </row>
    <row r="2604" spans="1:22" ht="43.2">
      <c r="A2604" s="5">
        <f t="shared" si="160"/>
        <v>3.2609166666666667</v>
      </c>
      <c r="B2604">
        <v>2602</v>
      </c>
      <c r="C2604" s="3" t="s">
        <v>2602</v>
      </c>
      <c r="D2604" s="3" t="s">
        <v>6712</v>
      </c>
      <c r="E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 s="22">
        <f t="shared" si="161"/>
        <v>41164.957638888889</v>
      </c>
      <c r="L2604">
        <v>1412358968</v>
      </c>
      <c r="M2604" s="22">
        <f t="shared" si="162"/>
        <v>41150.693854166668</v>
      </c>
      <c r="N2604" s="22" t="s">
        <v>9782</v>
      </c>
      <c r="O2604" s="24">
        <f t="shared" si="163"/>
        <v>2012</v>
      </c>
      <c r="P2604" t="b">
        <v>1</v>
      </c>
      <c r="Q2604">
        <v>489</v>
      </c>
      <c r="R2604" t="b">
        <v>1</v>
      </c>
      <c r="S2604" t="s">
        <v>8301</v>
      </c>
      <c r="T2604" s="7">
        <f>F2604/Q2604</f>
        <v>80.022494887525568</v>
      </c>
      <c r="U2604" t="s">
        <v>8317</v>
      </c>
      <c r="V2604" t="s">
        <v>8353</v>
      </c>
    </row>
    <row r="2605" spans="1:22" ht="28.8">
      <c r="A2605" s="5">
        <f t="shared" si="160"/>
        <v>1.0148571428571429</v>
      </c>
      <c r="B2605">
        <v>2603</v>
      </c>
      <c r="C2605" s="3" t="s">
        <v>2603</v>
      </c>
      <c r="D2605" s="3" t="s">
        <v>6713</v>
      </c>
      <c r="E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 s="22">
        <f t="shared" si="161"/>
        <v>41955.680555555555</v>
      </c>
      <c r="L2605">
        <v>1386626054</v>
      </c>
      <c r="M2605" s="22">
        <f t="shared" si="162"/>
        <v>41915.538981481477</v>
      </c>
      <c r="N2605" s="22" t="s">
        <v>9366</v>
      </c>
      <c r="O2605" s="24">
        <f t="shared" si="163"/>
        <v>2014</v>
      </c>
      <c r="P2605" t="b">
        <v>1</v>
      </c>
      <c r="Q2605">
        <v>50</v>
      </c>
      <c r="R2605" t="b">
        <v>1</v>
      </c>
      <c r="S2605" t="s">
        <v>8301</v>
      </c>
      <c r="T2605" s="7">
        <f>F2605/Q2605</f>
        <v>35.520000000000003</v>
      </c>
      <c r="U2605" t="s">
        <v>8317</v>
      </c>
      <c r="V2605" t="s">
        <v>8353</v>
      </c>
    </row>
    <row r="2606" spans="1:22" ht="43.2">
      <c r="A2606" s="5">
        <f t="shared" si="160"/>
        <v>1.0421799999999999</v>
      </c>
      <c r="B2606">
        <v>2604</v>
      </c>
      <c r="C2606" s="3" t="s">
        <v>2604</v>
      </c>
      <c r="D2606" s="3" t="s">
        <v>6714</v>
      </c>
      <c r="E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 s="22">
        <f t="shared" si="161"/>
        <v>41631.704328703701</v>
      </c>
      <c r="L2606">
        <v>1333070023</v>
      </c>
      <c r="M2606" s="22">
        <f t="shared" si="162"/>
        <v>41617.704328703701</v>
      </c>
      <c r="N2606" s="22" t="s">
        <v>9783</v>
      </c>
      <c r="O2606" s="24">
        <f t="shared" si="163"/>
        <v>2013</v>
      </c>
      <c r="P2606" t="b">
        <v>1</v>
      </c>
      <c r="Q2606">
        <v>321</v>
      </c>
      <c r="R2606" t="b">
        <v>1</v>
      </c>
      <c r="S2606" t="s">
        <v>8301</v>
      </c>
      <c r="T2606" s="7">
        <f>F2606/Q2606</f>
        <v>64.933333333333323</v>
      </c>
      <c r="U2606" t="s">
        <v>8317</v>
      </c>
      <c r="V2606" t="s">
        <v>8353</v>
      </c>
    </row>
    <row r="2607" spans="1:22" ht="43.2">
      <c r="A2607" s="5">
        <f t="shared" si="160"/>
        <v>1.0742157000000001</v>
      </c>
      <c r="B2607">
        <v>2605</v>
      </c>
      <c r="C2607" s="3" t="s">
        <v>2605</v>
      </c>
      <c r="D2607" s="3" t="s">
        <v>6715</v>
      </c>
      <c r="E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 s="22">
        <f t="shared" si="161"/>
        <v>41027.842858796292</v>
      </c>
      <c r="L2607">
        <v>1463576390</v>
      </c>
      <c r="M2607" s="22">
        <f t="shared" si="162"/>
        <v>40997.842858796292</v>
      </c>
      <c r="N2607" s="22" t="s">
        <v>8437</v>
      </c>
      <c r="O2607" s="24">
        <f t="shared" si="163"/>
        <v>2012</v>
      </c>
      <c r="P2607" t="b">
        <v>1</v>
      </c>
      <c r="Q2607">
        <v>1762</v>
      </c>
      <c r="R2607" t="b">
        <v>1</v>
      </c>
      <c r="S2607" t="s">
        <v>8301</v>
      </c>
      <c r="T2607" s="7">
        <f>F2607/Q2607</f>
        <v>60.965703745743475</v>
      </c>
      <c r="U2607" t="s">
        <v>8317</v>
      </c>
      <c r="V2607" t="s">
        <v>8353</v>
      </c>
    </row>
    <row r="2608" spans="1:22" ht="57.6">
      <c r="A2608" s="5">
        <f t="shared" si="160"/>
        <v>1.1005454545454545</v>
      </c>
      <c r="B2608">
        <v>2606</v>
      </c>
      <c r="C2608" s="3" t="s">
        <v>2606</v>
      </c>
      <c r="D2608" s="3" t="s">
        <v>6716</v>
      </c>
      <c r="E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 s="22">
        <f t="shared" si="161"/>
        <v>42538.33321759259</v>
      </c>
      <c r="L2608">
        <v>1396026382</v>
      </c>
      <c r="M2608" s="22">
        <f t="shared" si="162"/>
        <v>42508.33321759259</v>
      </c>
      <c r="N2608" s="22" t="s">
        <v>8382</v>
      </c>
      <c r="O2608" s="24">
        <f t="shared" si="163"/>
        <v>2016</v>
      </c>
      <c r="P2608" t="b">
        <v>1</v>
      </c>
      <c r="Q2608">
        <v>385</v>
      </c>
      <c r="R2608" t="b">
        <v>1</v>
      </c>
      <c r="S2608" t="s">
        <v>8301</v>
      </c>
      <c r="T2608" s="7">
        <f>F2608/Q2608</f>
        <v>31.444155844155844</v>
      </c>
      <c r="U2608" t="s">
        <v>8317</v>
      </c>
      <c r="V2608" t="s">
        <v>8353</v>
      </c>
    </row>
    <row r="2609" spans="1:22" ht="43.2">
      <c r="A2609" s="5">
        <f t="shared" si="160"/>
        <v>4.077</v>
      </c>
      <c r="B2609">
        <v>2607</v>
      </c>
      <c r="C2609" s="3" t="s">
        <v>2607</v>
      </c>
      <c r="D2609" s="3" t="s">
        <v>6717</v>
      </c>
      <c r="E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 s="22">
        <f t="shared" si="161"/>
        <v>41758.504421296289</v>
      </c>
      <c r="L2609">
        <v>1435611572</v>
      </c>
      <c r="M2609" s="22">
        <f t="shared" si="162"/>
        <v>41726.504421296289</v>
      </c>
      <c r="N2609" s="22" t="s">
        <v>9784</v>
      </c>
      <c r="O2609" s="24">
        <f t="shared" si="163"/>
        <v>2014</v>
      </c>
      <c r="P2609" t="b">
        <v>1</v>
      </c>
      <c r="Q2609">
        <v>398</v>
      </c>
      <c r="R2609" t="b">
        <v>1</v>
      </c>
      <c r="S2609" t="s">
        <v>8301</v>
      </c>
      <c r="T2609" s="7">
        <f>F2609/Q2609</f>
        <v>81.949748743718587</v>
      </c>
      <c r="U2609" t="s">
        <v>8317</v>
      </c>
      <c r="V2609" t="s">
        <v>8353</v>
      </c>
    </row>
    <row r="2610" spans="1:22" ht="43.2">
      <c r="A2610" s="5">
        <f t="shared" si="160"/>
        <v>2.2392500000000002</v>
      </c>
      <c r="B2610">
        <v>2608</v>
      </c>
      <c r="C2610" s="3" t="s">
        <v>2608</v>
      </c>
      <c r="D2610" s="3" t="s">
        <v>6718</v>
      </c>
      <c r="E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 s="22">
        <f t="shared" si="161"/>
        <v>42227.874999999993</v>
      </c>
      <c r="L2610">
        <v>1485976468</v>
      </c>
      <c r="M2610" s="22">
        <f t="shared" si="162"/>
        <v>42184.666342592587</v>
      </c>
      <c r="N2610" s="22" t="s">
        <v>8663</v>
      </c>
      <c r="O2610" s="24">
        <f t="shared" si="163"/>
        <v>2015</v>
      </c>
      <c r="P2610" t="b">
        <v>1</v>
      </c>
      <c r="Q2610">
        <v>304</v>
      </c>
      <c r="R2610" t="b">
        <v>1</v>
      </c>
      <c r="S2610" t="s">
        <v>8301</v>
      </c>
      <c r="T2610" s="7">
        <f>F2610/Q2610</f>
        <v>58.92763157894737</v>
      </c>
      <c r="U2610" t="s">
        <v>8317</v>
      </c>
      <c r="V2610" t="s">
        <v>8353</v>
      </c>
    </row>
    <row r="2611" spans="1:22" ht="57.6">
      <c r="A2611" s="5">
        <f t="shared" si="160"/>
        <v>3.038011142857143</v>
      </c>
      <c r="B2611">
        <v>2609</v>
      </c>
      <c r="C2611" s="3" t="s">
        <v>2609</v>
      </c>
      <c r="D2611" s="3" t="s">
        <v>6719</v>
      </c>
      <c r="E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 s="22">
        <f t="shared" si="161"/>
        <v>42808.791666666664</v>
      </c>
      <c r="L2611">
        <v>1339738951</v>
      </c>
      <c r="M2611" s="22">
        <f t="shared" si="162"/>
        <v>42767.593379629623</v>
      </c>
      <c r="N2611" s="22" t="s">
        <v>8542</v>
      </c>
      <c r="O2611" s="24">
        <f t="shared" si="163"/>
        <v>2017</v>
      </c>
      <c r="P2611" t="b">
        <v>1</v>
      </c>
      <c r="Q2611">
        <v>676</v>
      </c>
      <c r="R2611" t="b">
        <v>1</v>
      </c>
      <c r="S2611" t="s">
        <v>8301</v>
      </c>
      <c r="T2611" s="7">
        <f>F2611/Q2611</f>
        <v>157.29347633136095</v>
      </c>
      <c r="U2611" t="s">
        <v>8317</v>
      </c>
      <c r="V2611" t="s">
        <v>8353</v>
      </c>
    </row>
    <row r="2612" spans="1:22" ht="43.2">
      <c r="A2612" s="5">
        <f t="shared" si="160"/>
        <v>1.4132510432681749</v>
      </c>
      <c r="B2612">
        <v>2610</v>
      </c>
      <c r="C2612" s="3" t="s">
        <v>2610</v>
      </c>
      <c r="D2612" s="3" t="s">
        <v>6720</v>
      </c>
      <c r="E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 s="22">
        <f t="shared" si="161"/>
        <v>41105.02952546296</v>
      </c>
      <c r="L2612">
        <v>1468444125</v>
      </c>
      <c r="M2612" s="22">
        <f t="shared" si="162"/>
        <v>41075.02952546296</v>
      </c>
      <c r="N2612" s="22" t="s">
        <v>8433</v>
      </c>
      <c r="O2612" s="24">
        <f t="shared" si="163"/>
        <v>2012</v>
      </c>
      <c r="P2612" t="b">
        <v>1</v>
      </c>
      <c r="Q2612">
        <v>577</v>
      </c>
      <c r="R2612" t="b">
        <v>1</v>
      </c>
      <c r="S2612" t="s">
        <v>8301</v>
      </c>
      <c r="T2612" s="7">
        <f>F2612/Q2612</f>
        <v>55.758509532062391</v>
      </c>
      <c r="U2612" t="s">
        <v>8317</v>
      </c>
      <c r="V2612" t="s">
        <v>8353</v>
      </c>
    </row>
    <row r="2613" spans="1:22" ht="57.6">
      <c r="A2613" s="5">
        <f t="shared" si="160"/>
        <v>27.906363636363636</v>
      </c>
      <c r="B2613">
        <v>2611</v>
      </c>
      <c r="C2613" s="3" t="s">
        <v>2611</v>
      </c>
      <c r="D2613" s="3" t="s">
        <v>6721</v>
      </c>
      <c r="E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 s="22">
        <f t="shared" si="161"/>
        <v>42604.082638888889</v>
      </c>
      <c r="L2613">
        <v>1480493014</v>
      </c>
      <c r="M2613" s="22">
        <f t="shared" si="162"/>
        <v>42564.672743055555</v>
      </c>
      <c r="N2613" s="22" t="s">
        <v>9656</v>
      </c>
      <c r="O2613" s="24">
        <f t="shared" si="163"/>
        <v>2016</v>
      </c>
      <c r="P2613" t="b">
        <v>1</v>
      </c>
      <c r="Q2613">
        <v>3663</v>
      </c>
      <c r="R2613" t="b">
        <v>1</v>
      </c>
      <c r="S2613" t="s">
        <v>8301</v>
      </c>
      <c r="T2613" s="7">
        <f>F2613/Q2613</f>
        <v>83.802893802893806</v>
      </c>
      <c r="U2613" t="s">
        <v>8317</v>
      </c>
      <c r="V2613" t="s">
        <v>8353</v>
      </c>
    </row>
    <row r="2614" spans="1:22" ht="43.2">
      <c r="A2614" s="5">
        <f t="shared" si="160"/>
        <v>1.7176130000000001</v>
      </c>
      <c r="B2614">
        <v>2612</v>
      </c>
      <c r="C2614" s="3" t="s">
        <v>2612</v>
      </c>
      <c r="D2614" s="3" t="s">
        <v>6722</v>
      </c>
      <c r="E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 s="22">
        <f t="shared" si="161"/>
        <v>42737.749305555553</v>
      </c>
      <c r="L2614">
        <v>1418095570</v>
      </c>
      <c r="M2614" s="22">
        <f t="shared" si="162"/>
        <v>42704.127476851849</v>
      </c>
      <c r="N2614" s="22" t="s">
        <v>9333</v>
      </c>
      <c r="O2614" s="24">
        <f t="shared" si="163"/>
        <v>2016</v>
      </c>
      <c r="P2614" t="b">
        <v>1</v>
      </c>
      <c r="Q2614">
        <v>294</v>
      </c>
      <c r="R2614" t="b">
        <v>1</v>
      </c>
      <c r="S2614" t="s">
        <v>8301</v>
      </c>
      <c r="T2614" s="7">
        <f>F2614/Q2614</f>
        <v>58.422210884353746</v>
      </c>
      <c r="U2614" t="s">
        <v>8317</v>
      </c>
      <c r="V2614" t="s">
        <v>8353</v>
      </c>
    </row>
    <row r="2615" spans="1:22" ht="43.2">
      <c r="A2615" s="5">
        <f t="shared" si="160"/>
        <v>1.0101333333333333</v>
      </c>
      <c r="B2615">
        <v>2613</v>
      </c>
      <c r="C2615" s="3" t="s">
        <v>2613</v>
      </c>
      <c r="D2615" s="3" t="s">
        <v>6723</v>
      </c>
      <c r="E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 s="22">
        <f t="shared" si="161"/>
        <v>42012.934837962959</v>
      </c>
      <c r="L2615">
        <v>1345664294</v>
      </c>
      <c r="M2615" s="22">
        <f t="shared" si="162"/>
        <v>41981.934837962959</v>
      </c>
      <c r="N2615" s="22" t="s">
        <v>9401</v>
      </c>
      <c r="O2615" s="24">
        <f t="shared" si="163"/>
        <v>2014</v>
      </c>
      <c r="P2615" t="b">
        <v>1</v>
      </c>
      <c r="Q2615">
        <v>28</v>
      </c>
      <c r="R2615" t="b">
        <v>1</v>
      </c>
      <c r="S2615" t="s">
        <v>8301</v>
      </c>
      <c r="T2615" s="7">
        <f>F2615/Q2615</f>
        <v>270.57142857142856</v>
      </c>
      <c r="U2615" t="s">
        <v>8317</v>
      </c>
      <c r="V2615" t="s">
        <v>8353</v>
      </c>
    </row>
    <row r="2616" spans="1:22" ht="43.2">
      <c r="A2616" s="5">
        <f t="shared" si="160"/>
        <v>1.02</v>
      </c>
      <c r="B2616">
        <v>2614</v>
      </c>
      <c r="C2616" s="3" t="s">
        <v>2614</v>
      </c>
      <c r="D2616" s="3" t="s">
        <v>6724</v>
      </c>
      <c r="E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 s="22">
        <f t="shared" si="161"/>
        <v>41173.609884259255</v>
      </c>
      <c r="L2616">
        <v>1396371612</v>
      </c>
      <c r="M2616" s="22">
        <f t="shared" si="162"/>
        <v>41143.609884259255</v>
      </c>
      <c r="N2616" s="22" t="s">
        <v>9785</v>
      </c>
      <c r="O2616" s="24">
        <f t="shared" si="163"/>
        <v>2012</v>
      </c>
      <c r="P2616" t="b">
        <v>1</v>
      </c>
      <c r="Q2616">
        <v>100</v>
      </c>
      <c r="R2616" t="b">
        <v>1</v>
      </c>
      <c r="S2616" t="s">
        <v>8301</v>
      </c>
      <c r="T2616" s="7">
        <f>F2616/Q2616</f>
        <v>107.1</v>
      </c>
      <c r="U2616" t="s">
        <v>8317</v>
      </c>
      <c r="V2616" t="s">
        <v>8353</v>
      </c>
    </row>
    <row r="2617" spans="1:22" ht="43.2">
      <c r="A2617" s="5">
        <f t="shared" si="160"/>
        <v>1.6976511744127936</v>
      </c>
      <c r="B2617">
        <v>2615</v>
      </c>
      <c r="C2617" s="3" t="s">
        <v>2615</v>
      </c>
      <c r="D2617" s="3" t="s">
        <v>6725</v>
      </c>
      <c r="E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 s="22">
        <f t="shared" si="161"/>
        <v>41759</v>
      </c>
      <c r="L2617">
        <v>1458820564</v>
      </c>
      <c r="M2617" s="22">
        <f t="shared" si="162"/>
        <v>41730.500138888885</v>
      </c>
      <c r="N2617" s="22" t="s">
        <v>9039</v>
      </c>
      <c r="O2617" s="24">
        <f t="shared" si="163"/>
        <v>2014</v>
      </c>
      <c r="P2617" t="b">
        <v>0</v>
      </c>
      <c r="Q2617">
        <v>72</v>
      </c>
      <c r="R2617" t="b">
        <v>1</v>
      </c>
      <c r="S2617" t="s">
        <v>8301</v>
      </c>
      <c r="T2617" s="7">
        <f>F2617/Q2617</f>
        <v>47.180555555555557</v>
      </c>
      <c r="U2617" t="s">
        <v>8317</v>
      </c>
      <c r="V2617" t="s">
        <v>8353</v>
      </c>
    </row>
    <row r="2618" spans="1:22" ht="43.2">
      <c r="A2618" s="5">
        <f t="shared" si="160"/>
        <v>1.14534</v>
      </c>
      <c r="B2618">
        <v>2616</v>
      </c>
      <c r="C2618" s="3" t="s">
        <v>2616</v>
      </c>
      <c r="D2618" s="3" t="s">
        <v>6726</v>
      </c>
      <c r="E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 s="22">
        <f t="shared" si="161"/>
        <v>42490.291666666664</v>
      </c>
      <c r="L2618">
        <v>1437954729</v>
      </c>
      <c r="M2618" s="22">
        <f t="shared" si="162"/>
        <v>42453.288935185185</v>
      </c>
      <c r="N2618" s="22" t="s">
        <v>9220</v>
      </c>
      <c r="O2618" s="24">
        <f t="shared" si="163"/>
        <v>2016</v>
      </c>
      <c r="P2618" t="b">
        <v>1</v>
      </c>
      <c r="Q2618">
        <v>238</v>
      </c>
      <c r="R2618" t="b">
        <v>1</v>
      </c>
      <c r="S2618" t="s">
        <v>8301</v>
      </c>
      <c r="T2618" s="7">
        <f>F2618/Q2618</f>
        <v>120.30882352941177</v>
      </c>
      <c r="U2618" t="s">
        <v>8317</v>
      </c>
      <c r="V2618" t="s">
        <v>8353</v>
      </c>
    </row>
    <row r="2619" spans="1:22" ht="43.2">
      <c r="A2619" s="5">
        <f t="shared" si="160"/>
        <v>8.7759999999999998</v>
      </c>
      <c r="B2619">
        <v>2617</v>
      </c>
      <c r="C2619" s="3" t="s">
        <v>2617</v>
      </c>
      <c r="D2619" s="3" t="s">
        <v>6727</v>
      </c>
      <c r="E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 s="22">
        <f t="shared" si="161"/>
        <v>42241.786215277774</v>
      </c>
      <c r="L2619">
        <v>1411246751</v>
      </c>
      <c r="M2619" s="22">
        <f t="shared" si="162"/>
        <v>42211.786215277774</v>
      </c>
      <c r="N2619" s="22" t="s">
        <v>8714</v>
      </c>
      <c r="O2619" s="24">
        <f t="shared" si="163"/>
        <v>2015</v>
      </c>
      <c r="P2619" t="b">
        <v>1</v>
      </c>
      <c r="Q2619">
        <v>159</v>
      </c>
      <c r="R2619" t="b">
        <v>1</v>
      </c>
      <c r="S2619" t="s">
        <v>8301</v>
      </c>
      <c r="T2619" s="7">
        <f>F2619/Q2619</f>
        <v>27.59748427672956</v>
      </c>
      <c r="U2619" t="s">
        <v>8317</v>
      </c>
      <c r="V2619" t="s">
        <v>8353</v>
      </c>
    </row>
    <row r="2620" spans="1:22" ht="28.8">
      <c r="A2620" s="5">
        <f t="shared" si="160"/>
        <v>1.0538666666666667</v>
      </c>
      <c r="B2620">
        <v>2618</v>
      </c>
      <c r="C2620" s="3" t="s">
        <v>2618</v>
      </c>
      <c r="D2620" s="3" t="s">
        <v>6728</v>
      </c>
      <c r="E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 s="22">
        <f t="shared" si="161"/>
        <v>41932.666099537033</v>
      </c>
      <c r="L2620">
        <v>1443812461</v>
      </c>
      <c r="M2620" s="22">
        <f t="shared" si="162"/>
        <v>41902.666099537033</v>
      </c>
      <c r="N2620" s="22" t="s">
        <v>9786</v>
      </c>
      <c r="O2620" s="24">
        <f t="shared" si="163"/>
        <v>2014</v>
      </c>
      <c r="P2620" t="b">
        <v>1</v>
      </c>
      <c r="Q2620">
        <v>77</v>
      </c>
      <c r="R2620" t="b">
        <v>1</v>
      </c>
      <c r="S2620" t="s">
        <v>8301</v>
      </c>
      <c r="T2620" s="7">
        <f>F2620/Q2620</f>
        <v>205.2987012987013</v>
      </c>
      <c r="U2620" t="s">
        <v>8317</v>
      </c>
      <c r="V2620" t="s">
        <v>8353</v>
      </c>
    </row>
    <row r="2621" spans="1:22" ht="43.2">
      <c r="A2621" s="5">
        <f t="shared" si="160"/>
        <v>1.8839999999999999</v>
      </c>
      <c r="B2621">
        <v>2619</v>
      </c>
      <c r="C2621" s="3" t="s">
        <v>2619</v>
      </c>
      <c r="D2621" s="3" t="s">
        <v>6729</v>
      </c>
      <c r="E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 s="22">
        <f t="shared" si="161"/>
        <v>42339.625706018516</v>
      </c>
      <c r="L2621">
        <v>1443302004</v>
      </c>
      <c r="M2621" s="22">
        <f t="shared" si="162"/>
        <v>42279.584039351852</v>
      </c>
      <c r="N2621" s="22" t="s">
        <v>9659</v>
      </c>
      <c r="O2621" s="24">
        <f t="shared" si="163"/>
        <v>2015</v>
      </c>
      <c r="P2621" t="b">
        <v>1</v>
      </c>
      <c r="Q2621">
        <v>53</v>
      </c>
      <c r="R2621" t="b">
        <v>1</v>
      </c>
      <c r="S2621" t="s">
        <v>8301</v>
      </c>
      <c r="T2621" s="7">
        <f>F2621/Q2621</f>
        <v>35.547169811320757</v>
      </c>
      <c r="U2621" t="s">
        <v>8317</v>
      </c>
      <c r="V2621" t="s">
        <v>8353</v>
      </c>
    </row>
    <row r="2622" spans="1:22" ht="43.2">
      <c r="A2622" s="5">
        <f t="shared" si="160"/>
        <v>1.436523076923077</v>
      </c>
      <c r="B2622">
        <v>2620</v>
      </c>
      <c r="C2622" s="3" t="s">
        <v>2620</v>
      </c>
      <c r="D2622" s="3" t="s">
        <v>6730</v>
      </c>
      <c r="E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 s="22">
        <f t="shared" si="161"/>
        <v>42300.249999999993</v>
      </c>
      <c r="L2622">
        <v>1441339242</v>
      </c>
      <c r="M2622" s="22">
        <f t="shared" si="162"/>
        <v>42273.67597222222</v>
      </c>
      <c r="N2622" s="22" t="s">
        <v>9787</v>
      </c>
      <c r="O2622" s="24">
        <f t="shared" si="163"/>
        <v>2015</v>
      </c>
      <c r="P2622" t="b">
        <v>1</v>
      </c>
      <c r="Q2622">
        <v>1251</v>
      </c>
      <c r="R2622" t="b">
        <v>1</v>
      </c>
      <c r="S2622" t="s">
        <v>8301</v>
      </c>
      <c r="T2622" s="7">
        <f>F2622/Q2622</f>
        <v>74.639488409272587</v>
      </c>
      <c r="U2622" t="s">
        <v>8317</v>
      </c>
      <c r="V2622" t="s">
        <v>8353</v>
      </c>
    </row>
    <row r="2623" spans="1:22" ht="43.2">
      <c r="A2623" s="5">
        <f t="shared" si="160"/>
        <v>1.4588000000000001</v>
      </c>
      <c r="B2623">
        <v>2621</v>
      </c>
      <c r="C2623" s="3" t="s">
        <v>2621</v>
      </c>
      <c r="D2623" s="3" t="s">
        <v>6731</v>
      </c>
      <c r="E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 s="22">
        <f t="shared" si="161"/>
        <v>42287.833333333336</v>
      </c>
      <c r="L2623">
        <v>1429638988</v>
      </c>
      <c r="M2623" s="22">
        <f t="shared" si="162"/>
        <v>42250.958819444444</v>
      </c>
      <c r="N2623" s="22" t="s">
        <v>8993</v>
      </c>
      <c r="O2623" s="24">
        <f t="shared" si="163"/>
        <v>2015</v>
      </c>
      <c r="P2623" t="b">
        <v>1</v>
      </c>
      <c r="Q2623">
        <v>465</v>
      </c>
      <c r="R2623" t="b">
        <v>1</v>
      </c>
      <c r="S2623" t="s">
        <v>8301</v>
      </c>
      <c r="T2623" s="7">
        <f>F2623/Q2623</f>
        <v>47.058064516129029</v>
      </c>
      <c r="U2623" t="s">
        <v>8317</v>
      </c>
      <c r="V2623" t="s">
        <v>8353</v>
      </c>
    </row>
    <row r="2624" spans="1:22" ht="43.2">
      <c r="A2624" s="5">
        <f t="shared" si="160"/>
        <v>1.3118399999999999</v>
      </c>
      <c r="B2624">
        <v>2622</v>
      </c>
      <c r="C2624" s="3" t="s">
        <v>2622</v>
      </c>
      <c r="D2624" s="3" t="s">
        <v>6732</v>
      </c>
      <c r="E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 s="22">
        <f t="shared" si="161"/>
        <v>42145.539212962962</v>
      </c>
      <c r="L2624">
        <v>1479232216</v>
      </c>
      <c r="M2624" s="22">
        <f t="shared" si="162"/>
        <v>42115.539212962962</v>
      </c>
      <c r="N2624" s="22" t="s">
        <v>8517</v>
      </c>
      <c r="O2624" s="24">
        <f t="shared" si="163"/>
        <v>2015</v>
      </c>
      <c r="P2624" t="b">
        <v>0</v>
      </c>
      <c r="Q2624">
        <v>74</v>
      </c>
      <c r="R2624" t="b">
        <v>1</v>
      </c>
      <c r="S2624" t="s">
        <v>8301</v>
      </c>
      <c r="T2624" s="7">
        <f>F2624/Q2624</f>
        <v>26.591351351351353</v>
      </c>
      <c r="U2624" t="s">
        <v>8317</v>
      </c>
      <c r="V2624" t="s">
        <v>8353</v>
      </c>
    </row>
    <row r="2625" spans="1:22" ht="43.2">
      <c r="A2625" s="5">
        <f t="shared" si="160"/>
        <v>1.1399999999999999</v>
      </c>
      <c r="B2625">
        <v>2623</v>
      </c>
      <c r="C2625" s="3" t="s">
        <v>2623</v>
      </c>
      <c r="D2625" s="3" t="s">
        <v>6733</v>
      </c>
      <c r="E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 s="22">
        <f t="shared" si="161"/>
        <v>42734.534907407404</v>
      </c>
      <c r="L2625">
        <v>1479449366</v>
      </c>
      <c r="M2625" s="22">
        <f t="shared" si="162"/>
        <v>42689.534907407404</v>
      </c>
      <c r="N2625" s="22" t="s">
        <v>9510</v>
      </c>
      <c r="O2625" s="24">
        <f t="shared" si="163"/>
        <v>2016</v>
      </c>
      <c r="P2625" t="b">
        <v>0</v>
      </c>
      <c r="Q2625">
        <v>62</v>
      </c>
      <c r="R2625" t="b">
        <v>1</v>
      </c>
      <c r="S2625" t="s">
        <v>8301</v>
      </c>
      <c r="T2625" s="7">
        <f>F2625/Q2625</f>
        <v>36.774193548387096</v>
      </c>
      <c r="U2625" t="s">
        <v>8317</v>
      </c>
      <c r="V2625" t="s">
        <v>8353</v>
      </c>
    </row>
    <row r="2626" spans="1:22" ht="43.2">
      <c r="A2626" s="5">
        <f t="shared" si="160"/>
        <v>13.794206249999998</v>
      </c>
      <c r="B2626">
        <v>2624</v>
      </c>
      <c r="C2626" s="3" t="s">
        <v>2624</v>
      </c>
      <c r="D2626" s="3" t="s">
        <v>6734</v>
      </c>
      <c r="E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 s="22">
        <f t="shared" si="161"/>
        <v>42706.048217592594</v>
      </c>
      <c r="L2626">
        <v>1345716422</v>
      </c>
      <c r="M2626" s="22">
        <f t="shared" si="162"/>
        <v>42692.048217592594</v>
      </c>
      <c r="N2626" s="22" t="s">
        <v>8510</v>
      </c>
      <c r="O2626" s="24">
        <f t="shared" si="163"/>
        <v>2016</v>
      </c>
      <c r="P2626" t="b">
        <v>0</v>
      </c>
      <c r="Q2626">
        <v>3468</v>
      </c>
      <c r="R2626" t="b">
        <v>1</v>
      </c>
      <c r="S2626" t="s">
        <v>8301</v>
      </c>
      <c r="T2626" s="7">
        <f>F2626/Q2626</f>
        <v>31.820544982698959</v>
      </c>
      <c r="U2626" t="s">
        <v>8317</v>
      </c>
      <c r="V2626" t="s">
        <v>8353</v>
      </c>
    </row>
    <row r="2627" spans="1:22" ht="57.6">
      <c r="A2627" s="5">
        <f t="shared" ref="A2627:A2690" si="164">F2627/E2627</f>
        <v>9.56</v>
      </c>
      <c r="B2627">
        <v>2625</v>
      </c>
      <c r="C2627" s="3" t="s">
        <v>2625</v>
      </c>
      <c r="D2627" s="3" t="s">
        <v>6735</v>
      </c>
      <c r="E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 s="22">
        <f t="shared" ref="K2627:K2690" si="165">(J2626/86400)+25569+(-5/24)</f>
        <v>41165.213217592587</v>
      </c>
      <c r="L2627">
        <v>1476559608</v>
      </c>
      <c r="M2627" s="22">
        <f t="shared" ref="M2627:M2690" si="166">(L2626/86400)+25569+(-5/24)</f>
        <v>41144.213217592587</v>
      </c>
      <c r="N2627" s="22" t="s">
        <v>8711</v>
      </c>
      <c r="O2627" s="24">
        <f t="shared" si="163"/>
        <v>2012</v>
      </c>
      <c r="P2627" t="b">
        <v>0</v>
      </c>
      <c r="Q2627">
        <v>52</v>
      </c>
      <c r="R2627" t="b">
        <v>1</v>
      </c>
      <c r="S2627" t="s">
        <v>8301</v>
      </c>
      <c r="T2627" s="7">
        <f>F2627/Q2627</f>
        <v>27.576923076923077</v>
      </c>
      <c r="U2627" t="s">
        <v>8317</v>
      </c>
      <c r="V2627" t="s">
        <v>8353</v>
      </c>
    </row>
    <row r="2628" spans="1:22" ht="43.2">
      <c r="A2628" s="5">
        <f t="shared" si="164"/>
        <v>1.1200000000000001</v>
      </c>
      <c r="B2628">
        <v>2626</v>
      </c>
      <c r="C2628" s="3" t="s">
        <v>2626</v>
      </c>
      <c r="D2628" s="3" t="s">
        <v>6736</v>
      </c>
      <c r="E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 s="22">
        <f t="shared" si="165"/>
        <v>42683.643611111103</v>
      </c>
      <c r="L2628">
        <v>1430751869</v>
      </c>
      <c r="M2628" s="22">
        <f t="shared" si="166"/>
        <v>42658.601944444446</v>
      </c>
      <c r="N2628" s="22" t="s">
        <v>9788</v>
      </c>
      <c r="O2628" s="24">
        <f t="shared" ref="O2628:O2691" si="167">YEAR(N2628)</f>
        <v>2016</v>
      </c>
      <c r="P2628" t="b">
        <v>0</v>
      </c>
      <c r="Q2628">
        <v>50</v>
      </c>
      <c r="R2628" t="b">
        <v>1</v>
      </c>
      <c r="S2628" t="s">
        <v>8301</v>
      </c>
      <c r="T2628" s="7">
        <f>F2628/Q2628</f>
        <v>56</v>
      </c>
      <c r="U2628" t="s">
        <v>8317</v>
      </c>
      <c r="V2628" t="s">
        <v>8353</v>
      </c>
    </row>
    <row r="2629" spans="1:22" ht="43.2">
      <c r="A2629" s="5">
        <f t="shared" si="164"/>
        <v>6.4666666666666668</v>
      </c>
      <c r="B2629">
        <v>2627</v>
      </c>
      <c r="C2629" s="3" t="s">
        <v>2627</v>
      </c>
      <c r="D2629" s="3" t="s">
        <v>6737</v>
      </c>
      <c r="E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 s="22">
        <f t="shared" si="165"/>
        <v>42158.41978009259</v>
      </c>
      <c r="L2629">
        <v>1445975661</v>
      </c>
      <c r="M2629" s="22">
        <f t="shared" si="166"/>
        <v>42128.41978009259</v>
      </c>
      <c r="N2629" s="22" t="s">
        <v>9053</v>
      </c>
      <c r="O2629" s="24">
        <f t="shared" si="167"/>
        <v>2015</v>
      </c>
      <c r="P2629" t="b">
        <v>0</v>
      </c>
      <c r="Q2629">
        <v>45</v>
      </c>
      <c r="R2629" t="b">
        <v>1</v>
      </c>
      <c r="S2629" t="s">
        <v>8301</v>
      </c>
      <c r="T2629" s="7">
        <f>F2629/Q2629</f>
        <v>21.555555555555557</v>
      </c>
      <c r="U2629" t="s">
        <v>8317</v>
      </c>
      <c r="V2629" t="s">
        <v>8353</v>
      </c>
    </row>
    <row r="2630" spans="1:22" ht="43.2">
      <c r="A2630" s="5">
        <f t="shared" si="164"/>
        <v>1.1036948748510131</v>
      </c>
      <c r="B2630">
        <v>2628</v>
      </c>
      <c r="C2630" s="3" t="s">
        <v>2628</v>
      </c>
      <c r="D2630" s="3" t="s">
        <v>6738</v>
      </c>
      <c r="E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 s="22">
        <f t="shared" si="165"/>
        <v>42334.662743055553</v>
      </c>
      <c r="L2630">
        <v>1415661067</v>
      </c>
      <c r="M2630" s="22">
        <f t="shared" si="166"/>
        <v>42304.621076388888</v>
      </c>
      <c r="N2630" s="22" t="s">
        <v>8535</v>
      </c>
      <c r="O2630" s="24">
        <f t="shared" si="167"/>
        <v>2015</v>
      </c>
      <c r="P2630" t="b">
        <v>0</v>
      </c>
      <c r="Q2630">
        <v>21</v>
      </c>
      <c r="R2630" t="b">
        <v>1</v>
      </c>
      <c r="S2630" t="s">
        <v>8301</v>
      </c>
      <c r="T2630" s="7">
        <f>F2630/Q2630</f>
        <v>44.095238095238095</v>
      </c>
      <c r="U2630" t="s">
        <v>8317</v>
      </c>
      <c r="V2630" t="s">
        <v>8353</v>
      </c>
    </row>
    <row r="2631" spans="1:22" ht="28.8">
      <c r="A2631" s="5">
        <f t="shared" si="164"/>
        <v>1.2774000000000001</v>
      </c>
      <c r="B2631">
        <v>2629</v>
      </c>
      <c r="C2631" s="3" t="s">
        <v>2629</v>
      </c>
      <c r="D2631" s="3" t="s">
        <v>6739</v>
      </c>
      <c r="E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 s="22">
        <f t="shared" si="165"/>
        <v>41973.757719907408</v>
      </c>
      <c r="L2631">
        <v>1429016122</v>
      </c>
      <c r="M2631" s="22">
        <f t="shared" si="166"/>
        <v>41953.757719907408</v>
      </c>
      <c r="N2631" s="22" t="s">
        <v>9789</v>
      </c>
      <c r="O2631" s="24">
        <f t="shared" si="167"/>
        <v>2014</v>
      </c>
      <c r="P2631" t="b">
        <v>0</v>
      </c>
      <c r="Q2631">
        <v>100</v>
      </c>
      <c r="R2631" t="b">
        <v>1</v>
      </c>
      <c r="S2631" t="s">
        <v>8301</v>
      </c>
      <c r="T2631" s="7">
        <f>F2631/Q2631</f>
        <v>63.87</v>
      </c>
      <c r="U2631" t="s">
        <v>8317</v>
      </c>
      <c r="V2631" t="s">
        <v>8353</v>
      </c>
    </row>
    <row r="2632" spans="1:22" ht="43.2">
      <c r="A2632" s="5">
        <f t="shared" si="164"/>
        <v>1.579</v>
      </c>
      <c r="B2632">
        <v>2630</v>
      </c>
      <c r="C2632" s="3" t="s">
        <v>2630</v>
      </c>
      <c r="D2632" s="3" t="s">
        <v>6740</v>
      </c>
      <c r="E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 s="22">
        <f t="shared" si="165"/>
        <v>42138.330115740733</v>
      </c>
      <c r="L2632">
        <v>1464921112</v>
      </c>
      <c r="M2632" s="22">
        <f t="shared" si="166"/>
        <v>42108.330115740733</v>
      </c>
      <c r="N2632" s="22" t="s">
        <v>8899</v>
      </c>
      <c r="O2632" s="24">
        <f t="shared" si="167"/>
        <v>2015</v>
      </c>
      <c r="P2632" t="b">
        <v>0</v>
      </c>
      <c r="Q2632">
        <v>81</v>
      </c>
      <c r="R2632" t="b">
        <v>1</v>
      </c>
      <c r="S2632" t="s">
        <v>8301</v>
      </c>
      <c r="T2632" s="7">
        <f>F2632/Q2632</f>
        <v>38.987654320987652</v>
      </c>
      <c r="U2632" t="s">
        <v>8317</v>
      </c>
      <c r="V2632" t="s">
        <v>8353</v>
      </c>
    </row>
    <row r="2633" spans="1:22" ht="43.2">
      <c r="A2633" s="5">
        <f t="shared" si="164"/>
        <v>1.1466525000000001</v>
      </c>
      <c r="B2633">
        <v>2631</v>
      </c>
      <c r="C2633" s="3" t="s">
        <v>2631</v>
      </c>
      <c r="D2633" s="3" t="s">
        <v>6741</v>
      </c>
      <c r="E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 s="22">
        <f t="shared" si="165"/>
        <v>42551.208333333336</v>
      </c>
      <c r="L2633">
        <v>1438488227</v>
      </c>
      <c r="M2633" s="22">
        <f t="shared" si="166"/>
        <v>42523.897129629629</v>
      </c>
      <c r="N2633" s="22" t="s">
        <v>9527</v>
      </c>
      <c r="O2633" s="24">
        <f t="shared" si="167"/>
        <v>2016</v>
      </c>
      <c r="P2633" t="b">
        <v>0</v>
      </c>
      <c r="Q2633">
        <v>286</v>
      </c>
      <c r="R2633" t="b">
        <v>1</v>
      </c>
      <c r="S2633" t="s">
        <v>8301</v>
      </c>
      <c r="T2633" s="7">
        <f>F2633/Q2633</f>
        <v>80.185489510489504</v>
      </c>
      <c r="U2633" t="s">
        <v>8317</v>
      </c>
      <c r="V2633" t="s">
        <v>8353</v>
      </c>
    </row>
    <row r="2634" spans="1:22" ht="43.2">
      <c r="A2634" s="5">
        <f t="shared" si="164"/>
        <v>1.3700934579439252</v>
      </c>
      <c r="B2634">
        <v>2632</v>
      </c>
      <c r="C2634" s="3" t="s">
        <v>2632</v>
      </c>
      <c r="D2634" s="3" t="s">
        <v>6742</v>
      </c>
      <c r="E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 s="22">
        <f t="shared" si="165"/>
        <v>42245.960960648146</v>
      </c>
      <c r="L2634">
        <v>1462325339</v>
      </c>
      <c r="M2634" s="22">
        <f t="shared" si="166"/>
        <v>42217.960960648146</v>
      </c>
      <c r="N2634" s="22" t="s">
        <v>9758</v>
      </c>
      <c r="O2634" s="24">
        <f t="shared" si="167"/>
        <v>2015</v>
      </c>
      <c r="P2634" t="b">
        <v>0</v>
      </c>
      <c r="Q2634">
        <v>42</v>
      </c>
      <c r="R2634" t="b">
        <v>1</v>
      </c>
      <c r="S2634" t="s">
        <v>8301</v>
      </c>
      <c r="T2634" s="7">
        <f>F2634/Q2634</f>
        <v>34.904761904761905</v>
      </c>
      <c r="U2634" t="s">
        <v>8317</v>
      </c>
      <c r="V2634" t="s">
        <v>8353</v>
      </c>
    </row>
    <row r="2635" spans="1:22" ht="43.2">
      <c r="A2635" s="5">
        <f t="shared" si="164"/>
        <v>3.5461999999999998</v>
      </c>
      <c r="B2635">
        <v>2633</v>
      </c>
      <c r="C2635" s="3" t="s">
        <v>2633</v>
      </c>
      <c r="D2635" s="3" t="s">
        <v>6743</v>
      </c>
      <c r="E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 s="22">
        <f t="shared" si="165"/>
        <v>42518.853460648148</v>
      </c>
      <c r="L2635">
        <v>1390938332</v>
      </c>
      <c r="M2635" s="22">
        <f t="shared" si="166"/>
        <v>42493.853460648148</v>
      </c>
      <c r="N2635" s="22" t="s">
        <v>9506</v>
      </c>
      <c r="O2635" s="24">
        <f t="shared" si="167"/>
        <v>2016</v>
      </c>
      <c r="P2635" t="b">
        <v>0</v>
      </c>
      <c r="Q2635">
        <v>199</v>
      </c>
      <c r="R2635" t="b">
        <v>1</v>
      </c>
      <c r="S2635" t="s">
        <v>8301</v>
      </c>
      <c r="T2635" s="7">
        <f>F2635/Q2635</f>
        <v>89.100502512562812</v>
      </c>
      <c r="U2635" t="s">
        <v>8317</v>
      </c>
      <c r="V2635" t="s">
        <v>8353</v>
      </c>
    </row>
    <row r="2636" spans="1:22" ht="43.2">
      <c r="A2636" s="5">
        <f t="shared" si="164"/>
        <v>1.0602150537634409</v>
      </c>
      <c r="B2636">
        <v>2634</v>
      </c>
      <c r="C2636" s="3" t="s">
        <v>2634</v>
      </c>
      <c r="D2636" s="3" t="s">
        <v>6744</v>
      </c>
      <c r="E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 s="22">
        <f t="shared" si="165"/>
        <v>41697.75</v>
      </c>
      <c r="L2636">
        <v>1472571921</v>
      </c>
      <c r="M2636" s="22">
        <f t="shared" si="166"/>
        <v>41667.614953703705</v>
      </c>
      <c r="N2636" s="22" t="s">
        <v>8968</v>
      </c>
      <c r="O2636" s="24">
        <f t="shared" si="167"/>
        <v>2014</v>
      </c>
      <c r="P2636" t="b">
        <v>0</v>
      </c>
      <c r="Q2636">
        <v>25</v>
      </c>
      <c r="R2636" t="b">
        <v>1</v>
      </c>
      <c r="S2636" t="s">
        <v>8301</v>
      </c>
      <c r="T2636" s="7">
        <f>F2636/Q2636</f>
        <v>39.44</v>
      </c>
      <c r="U2636" t="s">
        <v>8317</v>
      </c>
      <c r="V2636" t="s">
        <v>8353</v>
      </c>
    </row>
    <row r="2637" spans="1:22" ht="43.2">
      <c r="A2637" s="5">
        <f t="shared" si="164"/>
        <v>1</v>
      </c>
      <c r="B2637">
        <v>2635</v>
      </c>
      <c r="C2637" s="3" t="s">
        <v>2635</v>
      </c>
      <c r="D2637" s="3" t="s">
        <v>6745</v>
      </c>
      <c r="E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 s="22">
        <f t="shared" si="165"/>
        <v>42642.448159722218</v>
      </c>
      <c r="L2637">
        <v>1422917361</v>
      </c>
      <c r="M2637" s="22">
        <f t="shared" si="166"/>
        <v>42612.448159722218</v>
      </c>
      <c r="N2637" s="22" t="s">
        <v>8579</v>
      </c>
      <c r="O2637" s="24">
        <f t="shared" si="167"/>
        <v>2016</v>
      </c>
      <c r="P2637" t="b">
        <v>0</v>
      </c>
      <c r="Q2637">
        <v>84</v>
      </c>
      <c r="R2637" t="b">
        <v>1</v>
      </c>
      <c r="S2637" t="s">
        <v>8301</v>
      </c>
      <c r="T2637" s="7">
        <f>F2637/Q2637</f>
        <v>136.9047619047619</v>
      </c>
      <c r="U2637" t="s">
        <v>8317</v>
      </c>
      <c r="V2637" t="s">
        <v>8353</v>
      </c>
    </row>
    <row r="2638" spans="1:22" ht="57.6">
      <c r="A2638" s="5">
        <f t="shared" si="164"/>
        <v>1.873</v>
      </c>
      <c r="B2638">
        <v>2636</v>
      </c>
      <c r="C2638" s="3" t="s">
        <v>2636</v>
      </c>
      <c r="D2638" s="3" t="s">
        <v>6746</v>
      </c>
      <c r="E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 s="22">
        <f t="shared" si="165"/>
        <v>42072.700937499998</v>
      </c>
      <c r="L2638">
        <v>1474641914</v>
      </c>
      <c r="M2638" s="22">
        <f t="shared" si="166"/>
        <v>42037.742604166669</v>
      </c>
      <c r="N2638" s="22" t="s">
        <v>9547</v>
      </c>
      <c r="O2638" s="24">
        <f t="shared" si="167"/>
        <v>2015</v>
      </c>
      <c r="P2638" t="b">
        <v>0</v>
      </c>
      <c r="Q2638">
        <v>50</v>
      </c>
      <c r="R2638" t="b">
        <v>1</v>
      </c>
      <c r="S2638" t="s">
        <v>8301</v>
      </c>
      <c r="T2638" s="7">
        <f>F2638/Q2638</f>
        <v>37.46</v>
      </c>
      <c r="U2638" t="s">
        <v>8317</v>
      </c>
      <c r="V2638" t="s">
        <v>8353</v>
      </c>
    </row>
    <row r="2639" spans="1:22" ht="28.8">
      <c r="A2639" s="5">
        <f t="shared" si="164"/>
        <v>1.6619999999999999</v>
      </c>
      <c r="B2639">
        <v>2637</v>
      </c>
      <c r="C2639" s="3" t="s">
        <v>2637</v>
      </c>
      <c r="D2639" s="3" t="s">
        <v>6747</v>
      </c>
      <c r="E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 s="22">
        <f t="shared" si="165"/>
        <v>42658.833333333336</v>
      </c>
      <c r="L2639">
        <v>1474895475</v>
      </c>
      <c r="M2639" s="22">
        <f t="shared" si="166"/>
        <v>42636.406412037039</v>
      </c>
      <c r="N2639" s="22" t="s">
        <v>8923</v>
      </c>
      <c r="O2639" s="24">
        <f t="shared" si="167"/>
        <v>2016</v>
      </c>
      <c r="P2639" t="b">
        <v>0</v>
      </c>
      <c r="Q2639">
        <v>26</v>
      </c>
      <c r="R2639" t="b">
        <v>1</v>
      </c>
      <c r="S2639" t="s">
        <v>8301</v>
      </c>
      <c r="T2639" s="7">
        <f>F2639/Q2639</f>
        <v>31.96153846153846</v>
      </c>
      <c r="U2639" t="s">
        <v>8317</v>
      </c>
      <c r="V2639" t="s">
        <v>8353</v>
      </c>
    </row>
    <row r="2640" spans="1:22" ht="43.2">
      <c r="A2640" s="5">
        <f t="shared" si="164"/>
        <v>1.0172910662824208</v>
      </c>
      <c r="B2640">
        <v>2638</v>
      </c>
      <c r="C2640" s="3" t="s">
        <v>2638</v>
      </c>
      <c r="D2640" s="3" t="s">
        <v>6748</v>
      </c>
      <c r="E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 s="22">
        <f t="shared" si="165"/>
        <v>42655.341145833336</v>
      </c>
      <c r="L2640">
        <v>1418766895</v>
      </c>
      <c r="M2640" s="22">
        <f t="shared" si="166"/>
        <v>42639.341145833336</v>
      </c>
      <c r="N2640" s="22" t="s">
        <v>8934</v>
      </c>
      <c r="O2640" s="24">
        <f t="shared" si="167"/>
        <v>2016</v>
      </c>
      <c r="P2640" t="b">
        <v>0</v>
      </c>
      <c r="Q2640">
        <v>14</v>
      </c>
      <c r="R2640" t="b">
        <v>1</v>
      </c>
      <c r="S2640" t="s">
        <v>8301</v>
      </c>
      <c r="T2640" s="7">
        <f>F2640/Q2640</f>
        <v>25.214285714285715</v>
      </c>
      <c r="U2640" t="s">
        <v>8317</v>
      </c>
      <c r="V2640" t="s">
        <v>8353</v>
      </c>
    </row>
    <row r="2641" spans="1:22" ht="43.2">
      <c r="A2641" s="5">
        <f t="shared" si="164"/>
        <v>1.64</v>
      </c>
      <c r="B2641">
        <v>2639</v>
      </c>
      <c r="C2641" s="3" t="s">
        <v>2639</v>
      </c>
      <c r="D2641" s="3" t="s">
        <v>6749</v>
      </c>
      <c r="E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 s="22">
        <f t="shared" si="165"/>
        <v>42019.70480324074</v>
      </c>
      <c r="L2641">
        <v>1421786748</v>
      </c>
      <c r="M2641" s="22">
        <f t="shared" si="166"/>
        <v>41989.70480324074</v>
      </c>
      <c r="N2641" s="22" t="s">
        <v>8391</v>
      </c>
      <c r="O2641" s="24">
        <f t="shared" si="167"/>
        <v>2014</v>
      </c>
      <c r="P2641" t="b">
        <v>0</v>
      </c>
      <c r="Q2641">
        <v>49</v>
      </c>
      <c r="R2641" t="b">
        <v>1</v>
      </c>
      <c r="S2641" t="s">
        <v>8301</v>
      </c>
      <c r="T2641" s="7">
        <f>F2641/Q2641</f>
        <v>10.040816326530612</v>
      </c>
      <c r="U2641" t="s">
        <v>8317</v>
      </c>
      <c r="V2641" t="s">
        <v>8353</v>
      </c>
    </row>
    <row r="2642" spans="1:22" ht="57.6">
      <c r="A2642" s="5">
        <f t="shared" si="164"/>
        <v>1.0566666666666666</v>
      </c>
      <c r="B2642">
        <v>2640</v>
      </c>
      <c r="C2642" s="3" t="s">
        <v>2640</v>
      </c>
      <c r="D2642" s="3" t="s">
        <v>6750</v>
      </c>
      <c r="E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 s="22">
        <f t="shared" si="165"/>
        <v>42054.656805555554</v>
      </c>
      <c r="L2642">
        <v>1428551474</v>
      </c>
      <c r="M2642" s="22">
        <f t="shared" si="166"/>
        <v>42024.656805555554</v>
      </c>
      <c r="N2642" s="22" t="s">
        <v>8756</v>
      </c>
      <c r="O2642" s="24">
        <f t="shared" si="167"/>
        <v>2015</v>
      </c>
      <c r="P2642" t="b">
        <v>0</v>
      </c>
      <c r="Q2642">
        <v>69</v>
      </c>
      <c r="R2642" t="b">
        <v>1</v>
      </c>
      <c r="S2642" t="s">
        <v>8301</v>
      </c>
      <c r="T2642" s="7">
        <f>F2642/Q2642</f>
        <v>45.94202898550725</v>
      </c>
      <c r="U2642" t="s">
        <v>8317</v>
      </c>
      <c r="V2642" t="s">
        <v>8353</v>
      </c>
    </row>
    <row r="2643" spans="1:22" ht="28.8">
      <c r="A2643" s="5">
        <f t="shared" si="164"/>
        <v>0.01</v>
      </c>
      <c r="B2643">
        <v>2641</v>
      </c>
      <c r="C2643" s="3" t="s">
        <v>2641</v>
      </c>
      <c r="D2643" s="3" t="s">
        <v>6751</v>
      </c>
      <c r="E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 s="22">
        <f t="shared" si="165"/>
        <v>42162.952245370368</v>
      </c>
      <c r="L2643">
        <v>1409341863</v>
      </c>
      <c r="M2643" s="22">
        <f t="shared" si="166"/>
        <v>42102.952245370368</v>
      </c>
      <c r="N2643" s="22" t="s">
        <v>8883</v>
      </c>
      <c r="O2643" s="24">
        <f t="shared" si="167"/>
        <v>2015</v>
      </c>
      <c r="P2643" t="b">
        <v>0</v>
      </c>
      <c r="Q2643">
        <v>1</v>
      </c>
      <c r="R2643" t="b">
        <v>0</v>
      </c>
      <c r="S2643" t="s">
        <v>8301</v>
      </c>
      <c r="T2643" s="7">
        <f>F2643/Q2643</f>
        <v>15</v>
      </c>
      <c r="U2643" t="s">
        <v>8317</v>
      </c>
      <c r="V2643" t="s">
        <v>8353</v>
      </c>
    </row>
    <row r="2644" spans="1:22" ht="57.6">
      <c r="A2644" s="5">
        <f t="shared" si="164"/>
        <v>0</v>
      </c>
      <c r="B2644">
        <v>2642</v>
      </c>
      <c r="C2644" s="3" t="s">
        <v>2642</v>
      </c>
      <c r="D2644" s="3" t="s">
        <v>6752</v>
      </c>
      <c r="E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 s="22">
        <f t="shared" si="165"/>
        <v>41897.631249999999</v>
      </c>
      <c r="L2644">
        <v>1465970108</v>
      </c>
      <c r="M2644" s="22">
        <f t="shared" si="166"/>
        <v>41880.618784722217</v>
      </c>
      <c r="N2644" s="22" t="s">
        <v>9790</v>
      </c>
      <c r="O2644" s="24">
        <f t="shared" si="167"/>
        <v>2014</v>
      </c>
      <c r="P2644" t="b">
        <v>0</v>
      </c>
      <c r="Q2644">
        <v>0</v>
      </c>
      <c r="R2644" t="b">
        <v>0</v>
      </c>
      <c r="S2644" t="s">
        <v>8301</v>
      </c>
      <c r="T2644" s="7" t="e">
        <f>F2644/Q2644</f>
        <v>#DIV/0!</v>
      </c>
      <c r="U2644" t="s">
        <v>8317</v>
      </c>
      <c r="V2644" t="s">
        <v>8353</v>
      </c>
    </row>
    <row r="2645" spans="1:22" ht="43.2">
      <c r="A2645" s="5">
        <f t="shared" si="164"/>
        <v>0.33559730999999998</v>
      </c>
      <c r="B2645">
        <v>2643</v>
      </c>
      <c r="C2645" s="3" t="s">
        <v>2643</v>
      </c>
      <c r="D2645" s="3" t="s">
        <v>6753</v>
      </c>
      <c r="E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 s="22">
        <f t="shared" si="165"/>
        <v>42566.081249999996</v>
      </c>
      <c r="L2645">
        <v>1479218315</v>
      </c>
      <c r="M2645" s="22">
        <f t="shared" si="166"/>
        <v>42536.03828703703</v>
      </c>
      <c r="N2645" s="22" t="s">
        <v>9248</v>
      </c>
      <c r="O2645" s="24">
        <f t="shared" si="167"/>
        <v>2016</v>
      </c>
      <c r="P2645" t="b">
        <v>1</v>
      </c>
      <c r="Q2645">
        <v>1501</v>
      </c>
      <c r="R2645" t="b">
        <v>0</v>
      </c>
      <c r="S2645" t="s">
        <v>8301</v>
      </c>
      <c r="T2645" s="7">
        <f>F2645/Q2645</f>
        <v>223.58248500999335</v>
      </c>
      <c r="U2645" t="s">
        <v>8317</v>
      </c>
      <c r="V2645" t="s">
        <v>8353</v>
      </c>
    </row>
    <row r="2646" spans="1:22" ht="43.2">
      <c r="A2646" s="5">
        <f t="shared" si="164"/>
        <v>2.053E-2</v>
      </c>
      <c r="B2646">
        <v>2644</v>
      </c>
      <c r="C2646" s="3" t="s">
        <v>2644</v>
      </c>
      <c r="D2646" s="3" t="s">
        <v>6754</v>
      </c>
      <c r="E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 s="22">
        <f t="shared" si="165"/>
        <v>42725.124305555553</v>
      </c>
      <c r="L2646">
        <v>1486580435</v>
      </c>
      <c r="M2646" s="22">
        <f t="shared" si="166"/>
        <v>42689.374016203707</v>
      </c>
      <c r="N2646" s="22" t="s">
        <v>9510</v>
      </c>
      <c r="O2646" s="24">
        <f t="shared" si="167"/>
        <v>2016</v>
      </c>
      <c r="P2646" t="b">
        <v>1</v>
      </c>
      <c r="Q2646">
        <v>52</v>
      </c>
      <c r="R2646" t="b">
        <v>0</v>
      </c>
      <c r="S2646" t="s">
        <v>8301</v>
      </c>
      <c r="T2646" s="7">
        <f>F2646/Q2646</f>
        <v>39.480769230769234</v>
      </c>
      <c r="U2646" t="s">
        <v>8317</v>
      </c>
      <c r="V2646" t="s">
        <v>8353</v>
      </c>
    </row>
    <row r="2647" spans="1:22" ht="43.2">
      <c r="A2647" s="5">
        <f t="shared" si="164"/>
        <v>0.105</v>
      </c>
      <c r="B2647">
        <v>2645</v>
      </c>
      <c r="C2647" s="3" t="s">
        <v>2645</v>
      </c>
      <c r="D2647" s="3" t="s">
        <v>6755</v>
      </c>
      <c r="E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 s="22">
        <f t="shared" si="165"/>
        <v>42804.583738425928</v>
      </c>
      <c r="L2647">
        <v>1412885603</v>
      </c>
      <c r="M2647" s="22">
        <f t="shared" si="166"/>
        <v>42774.583738425928</v>
      </c>
      <c r="N2647" s="22" t="s">
        <v>9177</v>
      </c>
      <c r="O2647" s="24">
        <f t="shared" si="167"/>
        <v>2017</v>
      </c>
      <c r="P2647" t="b">
        <v>1</v>
      </c>
      <c r="Q2647">
        <v>23</v>
      </c>
      <c r="R2647" t="b">
        <v>0</v>
      </c>
      <c r="S2647" t="s">
        <v>8301</v>
      </c>
      <c r="T2647" s="7">
        <f>F2647/Q2647</f>
        <v>91.304347826086953</v>
      </c>
      <c r="U2647" t="s">
        <v>8317</v>
      </c>
      <c r="V2647" t="s">
        <v>8353</v>
      </c>
    </row>
    <row r="2648" spans="1:22" ht="43.2">
      <c r="A2648" s="5">
        <f t="shared" si="164"/>
        <v>8.4172839999999999E-2</v>
      </c>
      <c r="B2648">
        <v>2646</v>
      </c>
      <c r="C2648" s="3" t="s">
        <v>2646</v>
      </c>
      <c r="D2648" s="3" t="s">
        <v>6756</v>
      </c>
      <c r="E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 s="22">
        <f t="shared" si="165"/>
        <v>41951.675960648143</v>
      </c>
      <c r="L2648">
        <v>1439191869</v>
      </c>
      <c r="M2648" s="22">
        <f t="shared" si="166"/>
        <v>41921.634293981479</v>
      </c>
      <c r="N2648" s="22" t="s">
        <v>9145</v>
      </c>
      <c r="O2648" s="24">
        <f t="shared" si="167"/>
        <v>2014</v>
      </c>
      <c r="P2648" t="b">
        <v>1</v>
      </c>
      <c r="Q2648">
        <v>535</v>
      </c>
      <c r="R2648" t="b">
        <v>0</v>
      </c>
      <c r="S2648" t="s">
        <v>8301</v>
      </c>
      <c r="T2648" s="7">
        <f>F2648/Q2648</f>
        <v>78.666205607476627</v>
      </c>
      <c r="U2648" t="s">
        <v>8317</v>
      </c>
      <c r="V2648" t="s">
        <v>8353</v>
      </c>
    </row>
    <row r="2649" spans="1:22" ht="43.2">
      <c r="A2649" s="5">
        <f t="shared" si="164"/>
        <v>1.44E-2</v>
      </c>
      <c r="B2649">
        <v>2647</v>
      </c>
      <c r="C2649" s="3" t="s">
        <v>2647</v>
      </c>
      <c r="D2649" s="3" t="s">
        <v>6757</v>
      </c>
      <c r="E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 s="22">
        <f t="shared" si="165"/>
        <v>42256.10496527778</v>
      </c>
      <c r="L2649">
        <v>1436941019</v>
      </c>
      <c r="M2649" s="22">
        <f t="shared" si="166"/>
        <v>42226.10496527778</v>
      </c>
      <c r="N2649" s="22" t="s">
        <v>8988</v>
      </c>
      <c r="O2649" s="24">
        <f t="shared" si="167"/>
        <v>2015</v>
      </c>
      <c r="P2649" t="b">
        <v>0</v>
      </c>
      <c r="Q2649">
        <v>3</v>
      </c>
      <c r="R2649" t="b">
        <v>0</v>
      </c>
      <c r="S2649" t="s">
        <v>8301</v>
      </c>
      <c r="T2649" s="7">
        <f>F2649/Q2649</f>
        <v>12</v>
      </c>
      <c r="U2649" t="s">
        <v>8317</v>
      </c>
      <c r="V2649" t="s">
        <v>8353</v>
      </c>
    </row>
    <row r="2650" spans="1:22" ht="57.6">
      <c r="A2650" s="5">
        <f t="shared" si="164"/>
        <v>8.8333333333333337E-3</v>
      </c>
      <c r="B2650">
        <v>2648</v>
      </c>
      <c r="C2650" s="3" t="s">
        <v>2648</v>
      </c>
      <c r="D2650" s="3" t="s">
        <v>6758</v>
      </c>
      <c r="E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 s="22">
        <f t="shared" si="165"/>
        <v>42230.053460648145</v>
      </c>
      <c r="L2650">
        <v>1454951360</v>
      </c>
      <c r="M2650" s="22">
        <f t="shared" si="166"/>
        <v>42200.053460648145</v>
      </c>
      <c r="N2650" s="22" t="s">
        <v>8389</v>
      </c>
      <c r="O2650" s="24">
        <f t="shared" si="167"/>
        <v>2015</v>
      </c>
      <c r="P2650" t="b">
        <v>0</v>
      </c>
      <c r="Q2650">
        <v>6</v>
      </c>
      <c r="R2650" t="b">
        <v>0</v>
      </c>
      <c r="S2650" t="s">
        <v>8301</v>
      </c>
      <c r="T2650" s="7">
        <f>F2650/Q2650</f>
        <v>17.666666666666668</v>
      </c>
      <c r="U2650" t="s">
        <v>8317</v>
      </c>
      <c r="V2650" t="s">
        <v>8353</v>
      </c>
    </row>
    <row r="2651" spans="1:22" ht="28.8">
      <c r="A2651" s="5">
        <f t="shared" si="164"/>
        <v>9.9200000000000004E-4</v>
      </c>
      <c r="B2651">
        <v>2649</v>
      </c>
      <c r="C2651" s="3" t="s">
        <v>2649</v>
      </c>
      <c r="D2651" s="3" t="s">
        <v>6759</v>
      </c>
      <c r="E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 s="22">
        <f t="shared" si="165"/>
        <v>42438.506481481476</v>
      </c>
      <c r="L2651">
        <v>1449186941</v>
      </c>
      <c r="M2651" s="22">
        <f t="shared" si="166"/>
        <v>42408.506481481476</v>
      </c>
      <c r="N2651" s="22" t="s">
        <v>8954</v>
      </c>
      <c r="O2651" s="24">
        <f t="shared" si="167"/>
        <v>2016</v>
      </c>
      <c r="P2651" t="b">
        <v>0</v>
      </c>
      <c r="Q2651">
        <v>3</v>
      </c>
      <c r="R2651" t="b">
        <v>0</v>
      </c>
      <c r="S2651" t="s">
        <v>8301</v>
      </c>
      <c r="T2651" s="7">
        <f>F2651/Q2651</f>
        <v>41.333333333333336</v>
      </c>
      <c r="U2651" t="s">
        <v>8317</v>
      </c>
      <c r="V2651" t="s">
        <v>8353</v>
      </c>
    </row>
    <row r="2652" spans="1:22" ht="57.6">
      <c r="A2652" s="5">
        <f t="shared" si="164"/>
        <v>5.966666666666667E-3</v>
      </c>
      <c r="B2652">
        <v>2650</v>
      </c>
      <c r="C2652" s="3" t="s">
        <v>2650</v>
      </c>
      <c r="D2652" s="3" t="s">
        <v>6760</v>
      </c>
      <c r="E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 s="22">
        <f t="shared" si="165"/>
        <v>42401.788668981484</v>
      </c>
      <c r="L2652">
        <v>1479740343</v>
      </c>
      <c r="M2652" s="22">
        <f t="shared" si="166"/>
        <v>42341.788668981484</v>
      </c>
      <c r="N2652" s="22" t="s">
        <v>8578</v>
      </c>
      <c r="O2652" s="24">
        <f t="shared" si="167"/>
        <v>2015</v>
      </c>
      <c r="P2652" t="b">
        <v>0</v>
      </c>
      <c r="Q2652">
        <v>5</v>
      </c>
      <c r="R2652" t="b">
        <v>0</v>
      </c>
      <c r="S2652" t="s">
        <v>8301</v>
      </c>
      <c r="T2652" s="7">
        <f>F2652/Q2652</f>
        <v>71.599999999999994</v>
      </c>
      <c r="U2652" t="s">
        <v>8317</v>
      </c>
      <c r="V2652" t="s">
        <v>8353</v>
      </c>
    </row>
    <row r="2653" spans="1:22" ht="43.2">
      <c r="A2653" s="5">
        <f t="shared" si="164"/>
        <v>1.8689285714285714E-2</v>
      </c>
      <c r="B2653">
        <v>2651</v>
      </c>
      <c r="C2653" s="3" t="s">
        <v>2651</v>
      </c>
      <c r="D2653" s="3" t="s">
        <v>6761</v>
      </c>
      <c r="E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 s="22">
        <f t="shared" si="165"/>
        <v>42725.416006944441</v>
      </c>
      <c r="L2653">
        <v>1447960809</v>
      </c>
      <c r="M2653" s="22">
        <f t="shared" si="166"/>
        <v>42695.416006944441</v>
      </c>
      <c r="N2653" s="22" t="s">
        <v>9043</v>
      </c>
      <c r="O2653" s="24">
        <f t="shared" si="167"/>
        <v>2016</v>
      </c>
      <c r="P2653" t="b">
        <v>0</v>
      </c>
      <c r="Q2653">
        <v>17</v>
      </c>
      <c r="R2653" t="b">
        <v>0</v>
      </c>
      <c r="S2653" t="s">
        <v>8301</v>
      </c>
      <c r="T2653" s="7">
        <f>F2653/Q2653</f>
        <v>307.8235294117647</v>
      </c>
      <c r="U2653" t="s">
        <v>8317</v>
      </c>
      <c r="V2653" t="s">
        <v>8353</v>
      </c>
    </row>
    <row r="2654" spans="1:22" ht="43.2">
      <c r="A2654" s="5">
        <f t="shared" si="164"/>
        <v>8.8500000000000002E-3</v>
      </c>
      <c r="B2654">
        <v>2652</v>
      </c>
      <c r="C2654" s="3" t="s">
        <v>2652</v>
      </c>
      <c r="D2654" s="3" t="s">
        <v>6762</v>
      </c>
      <c r="E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 s="22">
        <f t="shared" si="165"/>
        <v>42355.597326388888</v>
      </c>
      <c r="L2654">
        <v>1415591325</v>
      </c>
      <c r="M2654" s="22">
        <f t="shared" si="166"/>
        <v>42327.597326388888</v>
      </c>
      <c r="N2654" s="22" t="s">
        <v>8373</v>
      </c>
      <c r="O2654" s="24">
        <f t="shared" si="167"/>
        <v>2015</v>
      </c>
      <c r="P2654" t="b">
        <v>0</v>
      </c>
      <c r="Q2654">
        <v>11</v>
      </c>
      <c r="R2654" t="b">
        <v>0</v>
      </c>
      <c r="S2654" t="s">
        <v>8301</v>
      </c>
      <c r="T2654" s="7">
        <f>F2654/Q2654</f>
        <v>80.454545454545453</v>
      </c>
      <c r="U2654" t="s">
        <v>8317</v>
      </c>
      <c r="V2654" t="s">
        <v>8353</v>
      </c>
    </row>
    <row r="2655" spans="1:22" ht="43.2">
      <c r="A2655" s="5">
        <f t="shared" si="164"/>
        <v>0.1152156862745098</v>
      </c>
      <c r="B2655">
        <v>2653</v>
      </c>
      <c r="C2655" s="3" t="s">
        <v>2653</v>
      </c>
      <c r="D2655" s="3" t="s">
        <v>6763</v>
      </c>
      <c r="E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 s="22">
        <f t="shared" si="165"/>
        <v>41982.950520833336</v>
      </c>
      <c r="L2655">
        <v>1399909127</v>
      </c>
      <c r="M2655" s="22">
        <f t="shared" si="166"/>
        <v>41952.950520833336</v>
      </c>
      <c r="N2655" s="22" t="s">
        <v>9757</v>
      </c>
      <c r="O2655" s="24">
        <f t="shared" si="167"/>
        <v>2014</v>
      </c>
      <c r="P2655" t="b">
        <v>0</v>
      </c>
      <c r="Q2655">
        <v>70</v>
      </c>
      <c r="R2655" t="b">
        <v>0</v>
      </c>
      <c r="S2655" t="s">
        <v>8301</v>
      </c>
      <c r="T2655" s="7">
        <f>F2655/Q2655</f>
        <v>83.942857142857136</v>
      </c>
      <c r="U2655" t="s">
        <v>8317</v>
      </c>
      <c r="V2655" t="s">
        <v>8353</v>
      </c>
    </row>
    <row r="2656" spans="1:22" ht="43.2">
      <c r="A2656" s="5">
        <f t="shared" si="164"/>
        <v>5.1000000000000004E-4</v>
      </c>
      <c r="B2656">
        <v>2654</v>
      </c>
      <c r="C2656" s="3" t="s">
        <v>2654</v>
      </c>
      <c r="D2656" s="3" t="s">
        <v>6764</v>
      </c>
      <c r="E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 s="22">
        <f t="shared" si="165"/>
        <v>41802.958333333328</v>
      </c>
      <c r="L2656">
        <v>1424442326</v>
      </c>
      <c r="M2656" s="22">
        <f t="shared" si="166"/>
        <v>41771.443599537037</v>
      </c>
      <c r="N2656" s="22" t="s">
        <v>9203</v>
      </c>
      <c r="O2656" s="24">
        <f t="shared" si="167"/>
        <v>2014</v>
      </c>
      <c r="P2656" t="b">
        <v>0</v>
      </c>
      <c r="Q2656">
        <v>6</v>
      </c>
      <c r="R2656" t="b">
        <v>0</v>
      </c>
      <c r="S2656" t="s">
        <v>8301</v>
      </c>
      <c r="T2656" s="7">
        <f>F2656/Q2656</f>
        <v>8.5</v>
      </c>
      <c r="U2656" t="s">
        <v>8317</v>
      </c>
      <c r="V2656" t="s">
        <v>8353</v>
      </c>
    </row>
    <row r="2657" spans="1:22">
      <c r="A2657" s="5">
        <f t="shared" si="164"/>
        <v>0.21033333333333334</v>
      </c>
      <c r="B2657">
        <v>2655</v>
      </c>
      <c r="C2657" s="3" t="s">
        <v>2655</v>
      </c>
      <c r="D2657" s="3" t="s">
        <v>6765</v>
      </c>
      <c r="E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 s="22">
        <f t="shared" si="165"/>
        <v>42115.350995370369</v>
      </c>
      <c r="L2657">
        <v>1452631647</v>
      </c>
      <c r="M2657" s="22">
        <f t="shared" si="166"/>
        <v>42055.392662037033</v>
      </c>
      <c r="N2657" s="22" t="s">
        <v>8868</v>
      </c>
      <c r="O2657" s="24">
        <f t="shared" si="167"/>
        <v>2015</v>
      </c>
      <c r="P2657" t="b">
        <v>0</v>
      </c>
      <c r="Q2657">
        <v>43</v>
      </c>
      <c r="R2657" t="b">
        <v>0</v>
      </c>
      <c r="S2657" t="s">
        <v>8301</v>
      </c>
      <c r="T2657" s="7">
        <f>F2657/Q2657</f>
        <v>73.372093023255815</v>
      </c>
      <c r="U2657" t="s">
        <v>8317</v>
      </c>
      <c r="V2657" t="s">
        <v>8353</v>
      </c>
    </row>
    <row r="2658" spans="1:22" ht="28.8">
      <c r="A2658" s="5">
        <f t="shared" si="164"/>
        <v>0.11436666666666667</v>
      </c>
      <c r="B2658">
        <v>2656</v>
      </c>
      <c r="C2658" s="3" t="s">
        <v>2656</v>
      </c>
      <c r="D2658" s="3" t="s">
        <v>6766</v>
      </c>
      <c r="E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 s="22">
        <f t="shared" si="165"/>
        <v>42409.624999999993</v>
      </c>
      <c r="L2658">
        <v>1485966688</v>
      </c>
      <c r="M2658" s="22">
        <f t="shared" si="166"/>
        <v>42381.657951388886</v>
      </c>
      <c r="N2658" s="22" t="s">
        <v>9674</v>
      </c>
      <c r="O2658" s="24">
        <f t="shared" si="167"/>
        <v>2016</v>
      </c>
      <c r="P2658" t="b">
        <v>0</v>
      </c>
      <c r="Q2658">
        <v>152</v>
      </c>
      <c r="R2658" t="b">
        <v>0</v>
      </c>
      <c r="S2658" t="s">
        <v>8301</v>
      </c>
      <c r="T2658" s="7">
        <f>F2658/Q2658</f>
        <v>112.86184210526316</v>
      </c>
      <c r="U2658" t="s">
        <v>8317</v>
      </c>
      <c r="V2658" t="s">
        <v>8353</v>
      </c>
    </row>
    <row r="2659" spans="1:22" ht="43.2">
      <c r="A2659" s="5">
        <f t="shared" si="164"/>
        <v>0.18737933333333334</v>
      </c>
      <c r="B2659">
        <v>2657</v>
      </c>
      <c r="C2659" s="3" t="s">
        <v>2657</v>
      </c>
      <c r="D2659" s="3" t="s">
        <v>6767</v>
      </c>
      <c r="E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 s="22">
        <f t="shared" si="165"/>
        <v>42806.583333333336</v>
      </c>
      <c r="L2659">
        <v>1467325053</v>
      </c>
      <c r="M2659" s="22">
        <f t="shared" si="166"/>
        <v>42767.480185185188</v>
      </c>
      <c r="N2659" s="22" t="s">
        <v>8542</v>
      </c>
      <c r="O2659" s="24">
        <f t="shared" si="167"/>
        <v>2017</v>
      </c>
      <c r="P2659" t="b">
        <v>0</v>
      </c>
      <c r="Q2659">
        <v>59</v>
      </c>
      <c r="R2659" t="b">
        <v>0</v>
      </c>
      <c r="S2659" t="s">
        <v>8301</v>
      </c>
      <c r="T2659" s="7">
        <f>F2659/Q2659</f>
        <v>95.277627118644077</v>
      </c>
      <c r="U2659" t="s">
        <v>8317</v>
      </c>
      <c r="V2659" t="s">
        <v>8353</v>
      </c>
    </row>
    <row r="2660" spans="1:22" ht="43.2">
      <c r="A2660" s="5">
        <f t="shared" si="164"/>
        <v>9.2857142857142856E-4</v>
      </c>
      <c r="B2660">
        <v>2658</v>
      </c>
      <c r="C2660" s="3" t="s">
        <v>2658</v>
      </c>
      <c r="D2660" s="3" t="s">
        <v>6768</v>
      </c>
      <c r="E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 s="22">
        <f t="shared" si="165"/>
        <v>42584.854166666664</v>
      </c>
      <c r="L2660">
        <v>1467321194</v>
      </c>
      <c r="M2660" s="22">
        <f t="shared" si="166"/>
        <v>42551.720520833333</v>
      </c>
      <c r="N2660" s="22" t="s">
        <v>9791</v>
      </c>
      <c r="O2660" s="24">
        <f t="shared" si="167"/>
        <v>2016</v>
      </c>
      <c r="P2660" t="b">
        <v>0</v>
      </c>
      <c r="Q2660">
        <v>4</v>
      </c>
      <c r="R2660" t="b">
        <v>0</v>
      </c>
      <c r="S2660" t="s">
        <v>8301</v>
      </c>
      <c r="T2660" s="7">
        <f>F2660/Q2660</f>
        <v>22.75</v>
      </c>
      <c r="U2660" t="s">
        <v>8317</v>
      </c>
      <c r="V2660" t="s">
        <v>8353</v>
      </c>
    </row>
    <row r="2661" spans="1:22">
      <c r="A2661" s="5">
        <f t="shared" si="164"/>
        <v>2.720408163265306E-2</v>
      </c>
      <c r="B2661">
        <v>2659</v>
      </c>
      <c r="C2661" s="3" t="s">
        <v>2659</v>
      </c>
      <c r="D2661" s="3" t="s">
        <v>6769</v>
      </c>
      <c r="E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 s="22">
        <f t="shared" si="165"/>
        <v>42581.675856481474</v>
      </c>
      <c r="L2661">
        <v>1426729210</v>
      </c>
      <c r="M2661" s="22">
        <f t="shared" si="166"/>
        <v>42551.675856481474</v>
      </c>
      <c r="N2661" s="22" t="s">
        <v>9791</v>
      </c>
      <c r="O2661" s="24">
        <f t="shared" si="167"/>
        <v>2016</v>
      </c>
      <c r="P2661" t="b">
        <v>0</v>
      </c>
      <c r="Q2661">
        <v>10</v>
      </c>
      <c r="R2661" t="b">
        <v>0</v>
      </c>
      <c r="S2661" t="s">
        <v>8301</v>
      </c>
      <c r="T2661" s="7">
        <f>F2661/Q2661</f>
        <v>133.30000000000001</v>
      </c>
      <c r="U2661" t="s">
        <v>8317</v>
      </c>
      <c r="V2661" t="s">
        <v>8353</v>
      </c>
    </row>
    <row r="2662" spans="1:22" ht="57.6">
      <c r="A2662" s="5">
        <f t="shared" si="164"/>
        <v>9.5E-4</v>
      </c>
      <c r="B2662">
        <v>2660</v>
      </c>
      <c r="C2662" s="3" t="s">
        <v>2660</v>
      </c>
      <c r="D2662" s="3" t="s">
        <v>6770</v>
      </c>
      <c r="E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 s="22">
        <f t="shared" si="165"/>
        <v>42111.861226851848</v>
      </c>
      <c r="L2662">
        <v>1443200818</v>
      </c>
      <c r="M2662" s="22">
        <f t="shared" si="166"/>
        <v>42081.861226851848</v>
      </c>
      <c r="N2662" s="22" t="s">
        <v>9530</v>
      </c>
      <c r="O2662" s="24">
        <f t="shared" si="167"/>
        <v>2015</v>
      </c>
      <c r="P2662" t="b">
        <v>0</v>
      </c>
      <c r="Q2662">
        <v>5</v>
      </c>
      <c r="R2662" t="b">
        <v>0</v>
      </c>
      <c r="S2662" t="s">
        <v>8301</v>
      </c>
      <c r="T2662" s="7">
        <f>F2662/Q2662</f>
        <v>3.8</v>
      </c>
      <c r="U2662" t="s">
        <v>8317</v>
      </c>
      <c r="V2662" t="s">
        <v>8353</v>
      </c>
    </row>
    <row r="2663" spans="1:22" ht="43.2">
      <c r="A2663" s="5">
        <f t="shared" si="164"/>
        <v>1.0289999999999999</v>
      </c>
      <c r="B2663">
        <v>2661</v>
      </c>
      <c r="C2663" s="3" t="s">
        <v>2661</v>
      </c>
      <c r="D2663" s="3" t="s">
        <v>6771</v>
      </c>
      <c r="E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 s="22">
        <f t="shared" si="165"/>
        <v>42332.546504629623</v>
      </c>
      <c r="L2663">
        <v>1380150010</v>
      </c>
      <c r="M2663" s="22">
        <f t="shared" si="166"/>
        <v>42272.504837962959</v>
      </c>
      <c r="N2663" s="22" t="s">
        <v>8792</v>
      </c>
      <c r="O2663" s="24">
        <f t="shared" si="167"/>
        <v>2015</v>
      </c>
      <c r="P2663" t="b">
        <v>0</v>
      </c>
      <c r="Q2663">
        <v>60</v>
      </c>
      <c r="R2663" t="b">
        <v>1</v>
      </c>
      <c r="S2663" t="s">
        <v>8302</v>
      </c>
      <c r="T2663" s="7">
        <f>F2663/Q2663</f>
        <v>85.75</v>
      </c>
      <c r="U2663" t="s">
        <v>8317</v>
      </c>
      <c r="V2663" t="s">
        <v>8354</v>
      </c>
    </row>
    <row r="2664" spans="1:22" ht="43.2">
      <c r="A2664" s="5">
        <f t="shared" si="164"/>
        <v>1.0680000000000001</v>
      </c>
      <c r="B2664">
        <v>2662</v>
      </c>
      <c r="C2664" s="3" t="s">
        <v>2662</v>
      </c>
      <c r="D2664" s="3" t="s">
        <v>6772</v>
      </c>
      <c r="E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 s="22">
        <f t="shared" si="165"/>
        <v>41572.750115740739</v>
      </c>
      <c r="L2664">
        <v>1437587713</v>
      </c>
      <c r="M2664" s="22">
        <f t="shared" si="166"/>
        <v>41542.750115740739</v>
      </c>
      <c r="N2664" s="22" t="s">
        <v>9792</v>
      </c>
      <c r="O2664" s="24">
        <f t="shared" si="167"/>
        <v>2013</v>
      </c>
      <c r="P2664" t="b">
        <v>0</v>
      </c>
      <c r="Q2664">
        <v>80</v>
      </c>
      <c r="R2664" t="b">
        <v>1</v>
      </c>
      <c r="S2664" t="s">
        <v>8302</v>
      </c>
      <c r="T2664" s="7">
        <f>F2664/Q2664</f>
        <v>267</v>
      </c>
      <c r="U2664" t="s">
        <v>8317</v>
      </c>
      <c r="V2664" t="s">
        <v>8354</v>
      </c>
    </row>
    <row r="2665" spans="1:22" ht="43.2">
      <c r="A2665" s="5">
        <f t="shared" si="164"/>
        <v>1.0459624999999999</v>
      </c>
      <c r="B2665">
        <v>2663</v>
      </c>
      <c r="C2665" s="3" t="s">
        <v>2663</v>
      </c>
      <c r="D2665" s="3" t="s">
        <v>6773</v>
      </c>
      <c r="E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 s="22">
        <f t="shared" si="165"/>
        <v>42237.538344907407</v>
      </c>
      <c r="L2665">
        <v>1438873007</v>
      </c>
      <c r="M2665" s="22">
        <f t="shared" si="166"/>
        <v>42207.538344907407</v>
      </c>
      <c r="N2665" s="22" t="s">
        <v>8682</v>
      </c>
      <c r="O2665" s="24">
        <f t="shared" si="167"/>
        <v>2015</v>
      </c>
      <c r="P2665" t="b">
        <v>0</v>
      </c>
      <c r="Q2665">
        <v>56</v>
      </c>
      <c r="R2665" t="b">
        <v>1</v>
      </c>
      <c r="S2665" t="s">
        <v>8302</v>
      </c>
      <c r="T2665" s="7">
        <f>F2665/Q2665</f>
        <v>373.55803571428572</v>
      </c>
      <c r="U2665" t="s">
        <v>8317</v>
      </c>
      <c r="V2665" t="s">
        <v>8354</v>
      </c>
    </row>
    <row r="2666" spans="1:22" ht="43.2">
      <c r="A2666" s="5">
        <f t="shared" si="164"/>
        <v>1.0342857142857143</v>
      </c>
      <c r="B2666">
        <v>2664</v>
      </c>
      <c r="C2666" s="3" t="s">
        <v>2664</v>
      </c>
      <c r="D2666" s="3" t="s">
        <v>6774</v>
      </c>
      <c r="E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 s="22">
        <f t="shared" si="165"/>
        <v>42251.416666666664</v>
      </c>
      <c r="L2666">
        <v>1446683797</v>
      </c>
      <c r="M2666" s="22">
        <f t="shared" si="166"/>
        <v>42222.41443287037</v>
      </c>
      <c r="N2666" s="22" t="s">
        <v>9226</v>
      </c>
      <c r="O2666" s="24">
        <f t="shared" si="167"/>
        <v>2015</v>
      </c>
      <c r="P2666" t="b">
        <v>0</v>
      </c>
      <c r="Q2666">
        <v>104</v>
      </c>
      <c r="R2666" t="b">
        <v>1</v>
      </c>
      <c r="S2666" t="s">
        <v>8302</v>
      </c>
      <c r="T2666" s="7">
        <f>F2666/Q2666</f>
        <v>174.03846153846155</v>
      </c>
      <c r="U2666" t="s">
        <v>8317</v>
      </c>
      <c r="V2666" t="s">
        <v>8354</v>
      </c>
    </row>
    <row r="2667" spans="1:22" ht="43.2">
      <c r="A2667" s="5">
        <f t="shared" si="164"/>
        <v>1.2314285714285715</v>
      </c>
      <c r="B2667">
        <v>2665</v>
      </c>
      <c r="C2667" s="3" t="s">
        <v>2665</v>
      </c>
      <c r="D2667" s="3" t="s">
        <v>6775</v>
      </c>
      <c r="E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 s="22">
        <f t="shared" si="165"/>
        <v>42347.082638888889</v>
      </c>
      <c r="L2667">
        <v>1426886974</v>
      </c>
      <c r="M2667" s="22">
        <f t="shared" si="166"/>
        <v>42312.817094907405</v>
      </c>
      <c r="N2667" s="22" t="s">
        <v>9793</v>
      </c>
      <c r="O2667" s="24">
        <f t="shared" si="167"/>
        <v>2015</v>
      </c>
      <c r="P2667" t="b">
        <v>0</v>
      </c>
      <c r="Q2667">
        <v>46</v>
      </c>
      <c r="R2667" t="b">
        <v>1</v>
      </c>
      <c r="S2667" t="s">
        <v>8302</v>
      </c>
      <c r="T2667" s="7">
        <f>F2667/Q2667</f>
        <v>93.695652173913047</v>
      </c>
      <c r="U2667" t="s">
        <v>8317</v>
      </c>
      <c r="V2667" t="s">
        <v>8354</v>
      </c>
    </row>
    <row r="2668" spans="1:22" ht="43.2">
      <c r="A2668" s="5">
        <f t="shared" si="164"/>
        <v>1.592951</v>
      </c>
      <c r="B2668">
        <v>2666</v>
      </c>
      <c r="C2668" s="3" t="s">
        <v>2666</v>
      </c>
      <c r="D2668" s="3" t="s">
        <v>6776</v>
      </c>
      <c r="E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 s="22">
        <f t="shared" si="165"/>
        <v>42128.687199074069</v>
      </c>
      <c r="L2668">
        <v>1440008439</v>
      </c>
      <c r="M2668" s="22">
        <f t="shared" si="166"/>
        <v>42083.687199074069</v>
      </c>
      <c r="N2668" s="22" t="s">
        <v>9794</v>
      </c>
      <c r="O2668" s="24">
        <f t="shared" si="167"/>
        <v>2015</v>
      </c>
      <c r="P2668" t="b">
        <v>0</v>
      </c>
      <c r="Q2668">
        <v>206</v>
      </c>
      <c r="R2668" t="b">
        <v>1</v>
      </c>
      <c r="S2668" t="s">
        <v>8302</v>
      </c>
      <c r="T2668" s="7">
        <f>F2668/Q2668</f>
        <v>77.327718446601949</v>
      </c>
      <c r="U2668" t="s">
        <v>8317</v>
      </c>
      <c r="V2668" t="s">
        <v>8354</v>
      </c>
    </row>
    <row r="2669" spans="1:22" ht="57.6">
      <c r="A2669" s="5">
        <f t="shared" si="164"/>
        <v>1.1066666666666667</v>
      </c>
      <c r="B2669">
        <v>2667</v>
      </c>
      <c r="C2669" s="3" t="s">
        <v>2667</v>
      </c>
      <c r="D2669" s="3" t="s">
        <v>6777</v>
      </c>
      <c r="E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 s="22">
        <f t="shared" si="165"/>
        <v>42272.666666666664</v>
      </c>
      <c r="L2669">
        <v>1452550416</v>
      </c>
      <c r="M2669" s="22">
        <f t="shared" si="166"/>
        <v>42235.55600694444</v>
      </c>
      <c r="N2669" s="22" t="s">
        <v>8562</v>
      </c>
      <c r="O2669" s="24">
        <f t="shared" si="167"/>
        <v>2015</v>
      </c>
      <c r="P2669" t="b">
        <v>0</v>
      </c>
      <c r="Q2669">
        <v>18</v>
      </c>
      <c r="R2669" t="b">
        <v>1</v>
      </c>
      <c r="S2669" t="s">
        <v>8302</v>
      </c>
      <c r="T2669" s="7">
        <f>F2669/Q2669</f>
        <v>92.222222222222229</v>
      </c>
      <c r="U2669" t="s">
        <v>8317</v>
      </c>
      <c r="V2669" t="s">
        <v>8354</v>
      </c>
    </row>
    <row r="2670" spans="1:22" ht="28.8">
      <c r="A2670" s="5">
        <f t="shared" si="164"/>
        <v>1.7070000000000001</v>
      </c>
      <c r="B2670">
        <v>2668</v>
      </c>
      <c r="C2670" s="3" t="s">
        <v>2668</v>
      </c>
      <c r="D2670" s="3" t="s">
        <v>6778</v>
      </c>
      <c r="E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 s="22">
        <f t="shared" si="165"/>
        <v>42410.717777777776</v>
      </c>
      <c r="L2670">
        <v>1443449265</v>
      </c>
      <c r="M2670" s="22">
        <f t="shared" si="166"/>
        <v>42380.717777777776</v>
      </c>
      <c r="N2670" s="22" t="s">
        <v>8843</v>
      </c>
      <c r="O2670" s="24">
        <f t="shared" si="167"/>
        <v>2016</v>
      </c>
      <c r="P2670" t="b">
        <v>0</v>
      </c>
      <c r="Q2670">
        <v>28</v>
      </c>
      <c r="R2670" t="b">
        <v>1</v>
      </c>
      <c r="S2670" t="s">
        <v>8302</v>
      </c>
      <c r="T2670" s="7">
        <f>F2670/Q2670</f>
        <v>60.964285714285715</v>
      </c>
      <c r="U2670" t="s">
        <v>8317</v>
      </c>
      <c r="V2670" t="s">
        <v>8354</v>
      </c>
    </row>
    <row r="2671" spans="1:22" ht="43.2">
      <c r="A2671" s="5">
        <f t="shared" si="164"/>
        <v>1.25125</v>
      </c>
      <c r="B2671">
        <v>2669</v>
      </c>
      <c r="C2671" s="3" t="s">
        <v>2669</v>
      </c>
      <c r="D2671" s="3" t="s">
        <v>6779</v>
      </c>
      <c r="E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 s="22">
        <f t="shared" si="165"/>
        <v>42317.397222222215</v>
      </c>
      <c r="L2671">
        <v>1447203096</v>
      </c>
      <c r="M2671" s="22">
        <f t="shared" si="166"/>
        <v>42275.380381944444</v>
      </c>
      <c r="N2671" s="22" t="s">
        <v>8742</v>
      </c>
      <c r="O2671" s="24">
        <f t="shared" si="167"/>
        <v>2015</v>
      </c>
      <c r="P2671" t="b">
        <v>0</v>
      </c>
      <c r="Q2671">
        <v>11</v>
      </c>
      <c r="R2671" t="b">
        <v>1</v>
      </c>
      <c r="S2671" t="s">
        <v>8302</v>
      </c>
      <c r="T2671" s="7">
        <f>F2671/Q2671</f>
        <v>91</v>
      </c>
      <c r="U2671" t="s">
        <v>8317</v>
      </c>
      <c r="V2671" t="s">
        <v>8354</v>
      </c>
    </row>
    <row r="2672" spans="1:22" ht="43.2">
      <c r="A2672" s="5">
        <f t="shared" si="164"/>
        <v>6.4158609339642042E-2</v>
      </c>
      <c r="B2672">
        <v>2670</v>
      </c>
      <c r="C2672" s="3" t="s">
        <v>2670</v>
      </c>
      <c r="D2672" s="3" t="s">
        <v>6780</v>
      </c>
      <c r="E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 s="22">
        <f t="shared" si="165"/>
        <v>42378.827499999992</v>
      </c>
      <c r="L2672">
        <v>1404174580</v>
      </c>
      <c r="M2672" s="22">
        <f t="shared" si="166"/>
        <v>42318.827499999992</v>
      </c>
      <c r="N2672" s="22" t="s">
        <v>8822</v>
      </c>
      <c r="O2672" s="24">
        <f t="shared" si="167"/>
        <v>2015</v>
      </c>
      <c r="P2672" t="b">
        <v>1</v>
      </c>
      <c r="Q2672">
        <v>60</v>
      </c>
      <c r="R2672" t="b">
        <v>0</v>
      </c>
      <c r="S2672" t="s">
        <v>8302</v>
      </c>
      <c r="T2672" s="7">
        <f>F2672/Q2672</f>
        <v>41.583333333333336</v>
      </c>
      <c r="U2672" t="s">
        <v>8317</v>
      </c>
      <c r="V2672" t="s">
        <v>8354</v>
      </c>
    </row>
    <row r="2673" spans="1:22" ht="43.2">
      <c r="A2673" s="5">
        <f t="shared" si="164"/>
        <v>0.11344</v>
      </c>
      <c r="B2673">
        <v>2671</v>
      </c>
      <c r="C2673" s="3" t="s">
        <v>2671</v>
      </c>
      <c r="D2673" s="3" t="s">
        <v>6781</v>
      </c>
      <c r="E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 s="22">
        <f t="shared" si="165"/>
        <v>41848.812268518515</v>
      </c>
      <c r="L2673">
        <v>1416419916</v>
      </c>
      <c r="M2673" s="22">
        <f t="shared" si="166"/>
        <v>41820.812268518515</v>
      </c>
      <c r="N2673" s="22" t="s">
        <v>9517</v>
      </c>
      <c r="O2673" s="24">
        <f t="shared" si="167"/>
        <v>2014</v>
      </c>
      <c r="P2673" t="b">
        <v>1</v>
      </c>
      <c r="Q2673">
        <v>84</v>
      </c>
      <c r="R2673" t="b">
        <v>0</v>
      </c>
      <c r="S2673" t="s">
        <v>8302</v>
      </c>
      <c r="T2673" s="7">
        <f>F2673/Q2673</f>
        <v>33.761904761904759</v>
      </c>
      <c r="U2673" t="s">
        <v>8317</v>
      </c>
      <c r="V2673" t="s">
        <v>8354</v>
      </c>
    </row>
    <row r="2674" spans="1:22" ht="43.2">
      <c r="A2674" s="5">
        <f t="shared" si="164"/>
        <v>0.33189999999999997</v>
      </c>
      <c r="B2674">
        <v>2672</v>
      </c>
      <c r="C2674" s="3" t="s">
        <v>2672</v>
      </c>
      <c r="D2674" s="3" t="s">
        <v>6782</v>
      </c>
      <c r="E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 s="22">
        <f t="shared" si="165"/>
        <v>41992.609722222223</v>
      </c>
      <c r="L2674">
        <v>1449436390</v>
      </c>
      <c r="M2674" s="22">
        <f t="shared" si="166"/>
        <v>41962.54069444444</v>
      </c>
      <c r="N2674" s="22" t="s">
        <v>8862</v>
      </c>
      <c r="O2674" s="24">
        <f t="shared" si="167"/>
        <v>2014</v>
      </c>
      <c r="P2674" t="b">
        <v>1</v>
      </c>
      <c r="Q2674">
        <v>47</v>
      </c>
      <c r="R2674" t="b">
        <v>0</v>
      </c>
      <c r="S2674" t="s">
        <v>8302</v>
      </c>
      <c r="T2674" s="7">
        <f>F2674/Q2674</f>
        <v>70.61702127659575</v>
      </c>
      <c r="U2674" t="s">
        <v>8317</v>
      </c>
      <c r="V2674" t="s">
        <v>8354</v>
      </c>
    </row>
    <row r="2675" spans="1:22" ht="43.2">
      <c r="A2675" s="5">
        <f t="shared" si="164"/>
        <v>0.27579999999999999</v>
      </c>
      <c r="B2675">
        <v>2673</v>
      </c>
      <c r="C2675" s="3" t="s">
        <v>2673</v>
      </c>
      <c r="D2675" s="3" t="s">
        <v>6783</v>
      </c>
      <c r="E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 s="22">
        <f t="shared" si="165"/>
        <v>42366.041666666664</v>
      </c>
      <c r="L2675">
        <v>1412081999</v>
      </c>
      <c r="M2675" s="22">
        <f t="shared" si="166"/>
        <v>42344.675810185181</v>
      </c>
      <c r="N2675" s="22" t="s">
        <v>9511</v>
      </c>
      <c r="O2675" s="24">
        <f t="shared" si="167"/>
        <v>2015</v>
      </c>
      <c r="P2675" t="b">
        <v>1</v>
      </c>
      <c r="Q2675">
        <v>66</v>
      </c>
      <c r="R2675" t="b">
        <v>0</v>
      </c>
      <c r="S2675" t="s">
        <v>8302</v>
      </c>
      <c r="T2675" s="7">
        <f>F2675/Q2675</f>
        <v>167.15151515151516</v>
      </c>
      <c r="U2675" t="s">
        <v>8317</v>
      </c>
      <c r="V2675" t="s">
        <v>8354</v>
      </c>
    </row>
    <row r="2676" spans="1:22" ht="57.6">
      <c r="A2676" s="5">
        <f t="shared" si="164"/>
        <v>0.62839999999999996</v>
      </c>
      <c r="B2676">
        <v>2674</v>
      </c>
      <c r="C2676" s="3" t="s">
        <v>2674</v>
      </c>
      <c r="D2676" s="3" t="s">
        <v>6784</v>
      </c>
      <c r="E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 s="22">
        <f t="shared" si="165"/>
        <v>41941.739583333328</v>
      </c>
      <c r="L2676">
        <v>1465398670</v>
      </c>
      <c r="M2676" s="22">
        <f t="shared" si="166"/>
        <v>41912.333321759259</v>
      </c>
      <c r="N2676" s="22" t="s">
        <v>9488</v>
      </c>
      <c r="O2676" s="24">
        <f t="shared" si="167"/>
        <v>2014</v>
      </c>
      <c r="P2676" t="b">
        <v>1</v>
      </c>
      <c r="Q2676">
        <v>171</v>
      </c>
      <c r="R2676" t="b">
        <v>0</v>
      </c>
      <c r="S2676" t="s">
        <v>8302</v>
      </c>
      <c r="T2676" s="7">
        <f>F2676/Q2676</f>
        <v>128.61988304093566</v>
      </c>
      <c r="U2676" t="s">
        <v>8317</v>
      </c>
      <c r="V2676" t="s">
        <v>8354</v>
      </c>
    </row>
    <row r="2677" spans="1:22" ht="57.6">
      <c r="A2677" s="5">
        <f t="shared" si="164"/>
        <v>7.5880000000000003E-2</v>
      </c>
      <c r="B2677">
        <v>2675</v>
      </c>
      <c r="C2677" s="3" t="s">
        <v>2675</v>
      </c>
      <c r="D2677" s="3" t="s">
        <v>6785</v>
      </c>
      <c r="E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 s="22">
        <f t="shared" si="165"/>
        <v>42555.999305555553</v>
      </c>
      <c r="L2677">
        <v>1413059689</v>
      </c>
      <c r="M2677" s="22">
        <f t="shared" si="166"/>
        <v>42529.424421296295</v>
      </c>
      <c r="N2677" s="22" t="s">
        <v>9241</v>
      </c>
      <c r="O2677" s="24">
        <f t="shared" si="167"/>
        <v>2016</v>
      </c>
      <c r="P2677" t="b">
        <v>1</v>
      </c>
      <c r="Q2677">
        <v>29</v>
      </c>
      <c r="R2677" t="b">
        <v>0</v>
      </c>
      <c r="S2677" t="s">
        <v>8302</v>
      </c>
      <c r="T2677" s="7">
        <f>F2677/Q2677</f>
        <v>65.41379310344827</v>
      </c>
      <c r="U2677" t="s">
        <v>8317</v>
      </c>
      <c r="V2677" t="s">
        <v>8354</v>
      </c>
    </row>
    <row r="2678" spans="1:22" ht="43.2">
      <c r="A2678" s="5">
        <f t="shared" si="164"/>
        <v>0.50380952380952382</v>
      </c>
      <c r="B2678">
        <v>2676</v>
      </c>
      <c r="C2678" s="3" t="s">
        <v>2676</v>
      </c>
      <c r="D2678" s="3" t="s">
        <v>6786</v>
      </c>
      <c r="E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 s="22">
        <f t="shared" si="165"/>
        <v>41953.690844907404</v>
      </c>
      <c r="L2678">
        <v>1461337174</v>
      </c>
      <c r="M2678" s="22">
        <f t="shared" si="166"/>
        <v>41923.649178240739</v>
      </c>
      <c r="N2678" s="22" t="s">
        <v>9042</v>
      </c>
      <c r="O2678" s="24">
        <f t="shared" si="167"/>
        <v>2014</v>
      </c>
      <c r="P2678" t="b">
        <v>0</v>
      </c>
      <c r="Q2678">
        <v>9</v>
      </c>
      <c r="R2678" t="b">
        <v>0</v>
      </c>
      <c r="S2678" t="s">
        <v>8302</v>
      </c>
      <c r="T2678" s="7">
        <f>F2678/Q2678</f>
        <v>117.55555555555556</v>
      </c>
      <c r="U2678" t="s">
        <v>8317</v>
      </c>
      <c r="V2678" t="s">
        <v>8354</v>
      </c>
    </row>
    <row r="2679" spans="1:22" ht="43.2">
      <c r="A2679" s="5">
        <f t="shared" si="164"/>
        <v>0.17512820512820512</v>
      </c>
      <c r="B2679">
        <v>2677</v>
      </c>
      <c r="C2679" s="3" t="s">
        <v>2677</v>
      </c>
      <c r="D2679" s="3" t="s">
        <v>6787</v>
      </c>
      <c r="E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 s="22">
        <f t="shared" si="165"/>
        <v>42512.416365740741</v>
      </c>
      <c r="L2679">
        <v>1401756143</v>
      </c>
      <c r="M2679" s="22">
        <f t="shared" si="166"/>
        <v>42482.416365740741</v>
      </c>
      <c r="N2679" s="22" t="s">
        <v>8834</v>
      </c>
      <c r="O2679" s="24">
        <f t="shared" si="167"/>
        <v>2016</v>
      </c>
      <c r="P2679" t="b">
        <v>0</v>
      </c>
      <c r="Q2679">
        <v>27</v>
      </c>
      <c r="R2679" t="b">
        <v>0</v>
      </c>
      <c r="S2679" t="s">
        <v>8302</v>
      </c>
      <c r="T2679" s="7">
        <f>F2679/Q2679</f>
        <v>126.48148148148148</v>
      </c>
      <c r="U2679" t="s">
        <v>8317</v>
      </c>
      <c r="V2679" t="s">
        <v>8354</v>
      </c>
    </row>
    <row r="2680" spans="1:22" ht="43.2">
      <c r="A2680" s="5">
        <f t="shared" si="164"/>
        <v>1.3750000000000001E-4</v>
      </c>
      <c r="B2680">
        <v>2678</v>
      </c>
      <c r="C2680" s="3" t="s">
        <v>2678</v>
      </c>
      <c r="D2680" s="3" t="s">
        <v>6788</v>
      </c>
      <c r="E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 s="22">
        <f t="shared" si="165"/>
        <v>41822.821099537039</v>
      </c>
      <c r="L2680">
        <v>1440529765</v>
      </c>
      <c r="M2680" s="22">
        <f t="shared" si="166"/>
        <v>41792.821099537039</v>
      </c>
      <c r="N2680" s="22" t="s">
        <v>8523</v>
      </c>
      <c r="O2680" s="24">
        <f t="shared" si="167"/>
        <v>2014</v>
      </c>
      <c r="P2680" t="b">
        <v>0</v>
      </c>
      <c r="Q2680">
        <v>2</v>
      </c>
      <c r="R2680" t="b">
        <v>0</v>
      </c>
      <c r="S2680" t="s">
        <v>8302</v>
      </c>
      <c r="T2680" s="7">
        <f>F2680/Q2680</f>
        <v>550</v>
      </c>
      <c r="U2680" t="s">
        <v>8317</v>
      </c>
      <c r="V2680" t="s">
        <v>8354</v>
      </c>
    </row>
    <row r="2681" spans="1:22" ht="57.6">
      <c r="A2681" s="5">
        <f t="shared" si="164"/>
        <v>3.3E-3</v>
      </c>
      <c r="B2681">
        <v>2679</v>
      </c>
      <c r="C2681" s="3" t="s">
        <v>2679</v>
      </c>
      <c r="D2681" s="3" t="s">
        <v>6789</v>
      </c>
      <c r="E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 s="22">
        <f t="shared" si="165"/>
        <v>42271.589872685181</v>
      </c>
      <c r="L2681">
        <v>1422489694</v>
      </c>
      <c r="M2681" s="22">
        <f t="shared" si="166"/>
        <v>42241.589872685181</v>
      </c>
      <c r="N2681" s="22" t="s">
        <v>8891</v>
      </c>
      <c r="O2681" s="24">
        <f t="shared" si="167"/>
        <v>2015</v>
      </c>
      <c r="P2681" t="b">
        <v>0</v>
      </c>
      <c r="Q2681">
        <v>3</v>
      </c>
      <c r="R2681" t="b">
        <v>0</v>
      </c>
      <c r="S2681" t="s">
        <v>8302</v>
      </c>
      <c r="T2681" s="7">
        <f>F2681/Q2681</f>
        <v>44</v>
      </c>
      <c r="U2681" t="s">
        <v>8317</v>
      </c>
      <c r="V2681" t="s">
        <v>8354</v>
      </c>
    </row>
    <row r="2682" spans="1:22">
      <c r="A2682" s="5">
        <f t="shared" si="164"/>
        <v>8.6250000000000007E-3</v>
      </c>
      <c r="B2682">
        <v>2680</v>
      </c>
      <c r="C2682" s="3" t="s">
        <v>2680</v>
      </c>
      <c r="D2682" s="3" t="s">
        <v>6790</v>
      </c>
      <c r="E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 s="22">
        <f t="shared" si="165"/>
        <v>42062.792754629627</v>
      </c>
      <c r="L2682">
        <v>1457327091</v>
      </c>
      <c r="M2682" s="22">
        <f t="shared" si="166"/>
        <v>42032.792754629627</v>
      </c>
      <c r="N2682" s="22" t="s">
        <v>8405</v>
      </c>
      <c r="O2682" s="24">
        <f t="shared" si="167"/>
        <v>2015</v>
      </c>
      <c r="P2682" t="b">
        <v>0</v>
      </c>
      <c r="Q2682">
        <v>4</v>
      </c>
      <c r="R2682" t="b">
        <v>0</v>
      </c>
      <c r="S2682" t="s">
        <v>8302</v>
      </c>
      <c r="T2682" s="7">
        <f>F2682/Q2682</f>
        <v>69</v>
      </c>
      <c r="U2682" t="s">
        <v>8317</v>
      </c>
      <c r="V2682" t="s">
        <v>8354</v>
      </c>
    </row>
    <row r="2683" spans="1:22" ht="43.2">
      <c r="A2683" s="5">
        <f t="shared" si="164"/>
        <v>6.875E-3</v>
      </c>
      <c r="B2683">
        <v>2681</v>
      </c>
      <c r="C2683" s="3" t="s">
        <v>2681</v>
      </c>
      <c r="D2683" s="3" t="s">
        <v>6791</v>
      </c>
      <c r="E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 s="22">
        <f t="shared" si="165"/>
        <v>42465.961701388886</v>
      </c>
      <c r="L2683">
        <v>1402867750</v>
      </c>
      <c r="M2683" s="22">
        <f t="shared" si="166"/>
        <v>42436.003368055557</v>
      </c>
      <c r="N2683" s="22" t="s">
        <v>9795</v>
      </c>
      <c r="O2683" s="24">
        <f t="shared" si="167"/>
        <v>2016</v>
      </c>
      <c r="P2683" t="b">
        <v>0</v>
      </c>
      <c r="Q2683">
        <v>2</v>
      </c>
      <c r="R2683" t="b">
        <v>0</v>
      </c>
      <c r="S2683" t="s">
        <v>8284</v>
      </c>
      <c r="T2683" s="7">
        <f>F2683/Q2683</f>
        <v>27.5</v>
      </c>
      <c r="U2683" t="s">
        <v>8334</v>
      </c>
      <c r="V2683" t="s">
        <v>8335</v>
      </c>
    </row>
    <row r="2684" spans="1:22" ht="43.2">
      <c r="A2684" s="5">
        <f t="shared" si="164"/>
        <v>0.28299999999999997</v>
      </c>
      <c r="B2684">
        <v>2682</v>
      </c>
      <c r="C2684" s="3" t="s">
        <v>2682</v>
      </c>
      <c r="D2684" s="3" t="s">
        <v>6792</v>
      </c>
      <c r="E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 s="22">
        <f t="shared" si="165"/>
        <v>41830.686921296292</v>
      </c>
      <c r="L2684">
        <v>1413838540</v>
      </c>
      <c r="M2684" s="22">
        <f t="shared" si="166"/>
        <v>41805.686921296292</v>
      </c>
      <c r="N2684" s="22" t="s">
        <v>9315</v>
      </c>
      <c r="O2684" s="24">
        <f t="shared" si="167"/>
        <v>2014</v>
      </c>
      <c r="P2684" t="b">
        <v>0</v>
      </c>
      <c r="Q2684">
        <v>20</v>
      </c>
      <c r="R2684" t="b">
        <v>0</v>
      </c>
      <c r="S2684" t="s">
        <v>8284</v>
      </c>
      <c r="T2684" s="7">
        <f>F2684/Q2684</f>
        <v>84.9</v>
      </c>
      <c r="U2684" t="s">
        <v>8334</v>
      </c>
      <c r="V2684" t="s">
        <v>8335</v>
      </c>
    </row>
    <row r="2685" spans="1:22" ht="43.2">
      <c r="A2685" s="5">
        <f t="shared" si="164"/>
        <v>2.3999999999999998E-3</v>
      </c>
      <c r="B2685">
        <v>2683</v>
      </c>
      <c r="C2685" s="3" t="s">
        <v>2683</v>
      </c>
      <c r="D2685" s="3" t="s">
        <v>6793</v>
      </c>
      <c r="E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 s="22">
        <f t="shared" si="165"/>
        <v>41965.040972222218</v>
      </c>
      <c r="L2685">
        <v>1422641240</v>
      </c>
      <c r="M2685" s="22">
        <f t="shared" si="166"/>
        <v>41932.663657407407</v>
      </c>
      <c r="N2685" s="22" t="s">
        <v>8415</v>
      </c>
      <c r="O2685" s="24">
        <f t="shared" si="167"/>
        <v>2014</v>
      </c>
      <c r="P2685" t="b">
        <v>0</v>
      </c>
      <c r="Q2685">
        <v>3</v>
      </c>
      <c r="R2685" t="b">
        <v>0</v>
      </c>
      <c r="S2685" t="s">
        <v>8284</v>
      </c>
      <c r="T2685" s="7">
        <f>F2685/Q2685</f>
        <v>12</v>
      </c>
      <c r="U2685" t="s">
        <v>8334</v>
      </c>
      <c r="V2685" t="s">
        <v>8335</v>
      </c>
    </row>
    <row r="2686" spans="1:22" ht="43.2">
      <c r="A2686" s="5">
        <f t="shared" si="164"/>
        <v>1.1428571428571429E-2</v>
      </c>
      <c r="B2686">
        <v>2684</v>
      </c>
      <c r="C2686" s="3" t="s">
        <v>2684</v>
      </c>
      <c r="D2686" s="3" t="s">
        <v>6794</v>
      </c>
      <c r="E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 s="22">
        <f t="shared" si="165"/>
        <v>42064.546759259254</v>
      </c>
      <c r="L2686">
        <v>1404165425</v>
      </c>
      <c r="M2686" s="22">
        <f t="shared" si="166"/>
        <v>42034.546759259254</v>
      </c>
      <c r="N2686" s="22" t="s">
        <v>9238</v>
      </c>
      <c r="O2686" s="24">
        <f t="shared" si="167"/>
        <v>2015</v>
      </c>
      <c r="P2686" t="b">
        <v>0</v>
      </c>
      <c r="Q2686">
        <v>4</v>
      </c>
      <c r="R2686" t="b">
        <v>0</v>
      </c>
      <c r="S2686" t="s">
        <v>8284</v>
      </c>
      <c r="T2686" s="7">
        <f>F2686/Q2686</f>
        <v>200</v>
      </c>
      <c r="U2686" t="s">
        <v>8334</v>
      </c>
      <c r="V2686" t="s">
        <v>8335</v>
      </c>
    </row>
    <row r="2687" spans="1:22" ht="43.2">
      <c r="A2687" s="5">
        <f t="shared" si="164"/>
        <v>2.0000000000000001E-4</v>
      </c>
      <c r="B2687">
        <v>2685</v>
      </c>
      <c r="C2687" s="3" t="s">
        <v>2685</v>
      </c>
      <c r="D2687" s="3" t="s">
        <v>6795</v>
      </c>
      <c r="E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 s="22">
        <f t="shared" si="165"/>
        <v>41860.706307870372</v>
      </c>
      <c r="L2687">
        <v>1424968930</v>
      </c>
      <c r="M2687" s="22">
        <f t="shared" si="166"/>
        <v>41820.706307870372</v>
      </c>
      <c r="N2687" s="22" t="s">
        <v>9517</v>
      </c>
      <c r="O2687" s="24">
        <f t="shared" si="167"/>
        <v>2014</v>
      </c>
      <c r="P2687" t="b">
        <v>0</v>
      </c>
      <c r="Q2687">
        <v>1</v>
      </c>
      <c r="R2687" t="b">
        <v>0</v>
      </c>
      <c r="S2687" t="s">
        <v>8284</v>
      </c>
      <c r="T2687" s="7">
        <f>F2687/Q2687</f>
        <v>10</v>
      </c>
      <c r="U2687" t="s">
        <v>8334</v>
      </c>
      <c r="V2687" t="s">
        <v>8335</v>
      </c>
    </row>
    <row r="2688" spans="1:22" ht="43.2">
      <c r="A2688" s="5">
        <f t="shared" si="164"/>
        <v>0</v>
      </c>
      <c r="B2688">
        <v>2686</v>
      </c>
      <c r="C2688" s="3" t="s">
        <v>2686</v>
      </c>
      <c r="D2688" s="3" t="s">
        <v>6796</v>
      </c>
      <c r="E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 s="22">
        <f t="shared" si="165"/>
        <v>42121.44594907407</v>
      </c>
      <c r="L2688">
        <v>1410391423</v>
      </c>
      <c r="M2688" s="22">
        <f t="shared" si="166"/>
        <v>42061.487615740734</v>
      </c>
      <c r="N2688" s="22" t="s">
        <v>9677</v>
      </c>
      <c r="O2688" s="24">
        <f t="shared" si="167"/>
        <v>2015</v>
      </c>
      <c r="P2688" t="b">
        <v>0</v>
      </c>
      <c r="Q2688">
        <v>0</v>
      </c>
      <c r="R2688" t="b">
        <v>0</v>
      </c>
      <c r="S2688" t="s">
        <v>8284</v>
      </c>
      <c r="T2688" s="7" t="e">
        <f>F2688/Q2688</f>
        <v>#DIV/0!</v>
      </c>
      <c r="U2688" t="s">
        <v>8334</v>
      </c>
      <c r="V2688" t="s">
        <v>8335</v>
      </c>
    </row>
    <row r="2689" spans="1:22" ht="43.2">
      <c r="A2689" s="5">
        <f t="shared" si="164"/>
        <v>0</v>
      </c>
      <c r="B2689">
        <v>2687</v>
      </c>
      <c r="C2689" s="3" t="s">
        <v>2687</v>
      </c>
      <c r="D2689" s="3" t="s">
        <v>6797</v>
      </c>
      <c r="E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 s="22">
        <f t="shared" si="165"/>
        <v>41912.766469907401</v>
      </c>
      <c r="L2689">
        <v>1432999318</v>
      </c>
      <c r="M2689" s="22">
        <f t="shared" si="166"/>
        <v>41892.766469907401</v>
      </c>
      <c r="N2689" s="22" t="s">
        <v>9405</v>
      </c>
      <c r="O2689" s="24">
        <f t="shared" si="167"/>
        <v>2014</v>
      </c>
      <c r="P2689" t="b">
        <v>0</v>
      </c>
      <c r="Q2689">
        <v>0</v>
      </c>
      <c r="R2689" t="b">
        <v>0</v>
      </c>
      <c r="S2689" t="s">
        <v>8284</v>
      </c>
      <c r="T2689" s="7" t="e">
        <f>F2689/Q2689</f>
        <v>#DIV/0!</v>
      </c>
      <c r="U2689" t="s">
        <v>8334</v>
      </c>
      <c r="V2689" t="s">
        <v>8335</v>
      </c>
    </row>
    <row r="2690" spans="1:22" ht="28.8">
      <c r="A2690" s="5">
        <f t="shared" si="164"/>
        <v>1.48E-3</v>
      </c>
      <c r="B2690">
        <v>2688</v>
      </c>
      <c r="C2690" s="3" t="s">
        <v>2688</v>
      </c>
      <c r="D2690" s="3" t="s">
        <v>6798</v>
      </c>
      <c r="E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 s="22">
        <f t="shared" si="165"/>
        <v>42184.431921296295</v>
      </c>
      <c r="L2690">
        <v>1422067870</v>
      </c>
      <c r="M2690" s="22">
        <f t="shared" si="166"/>
        <v>42154.431921296295</v>
      </c>
      <c r="N2690" s="22" t="s">
        <v>9229</v>
      </c>
      <c r="O2690" s="24">
        <f t="shared" si="167"/>
        <v>2015</v>
      </c>
      <c r="P2690" t="b">
        <v>0</v>
      </c>
      <c r="Q2690">
        <v>14</v>
      </c>
      <c r="R2690" t="b">
        <v>0</v>
      </c>
      <c r="S2690" t="s">
        <v>8284</v>
      </c>
      <c r="T2690" s="7">
        <f>F2690/Q2690</f>
        <v>5.2857142857142856</v>
      </c>
      <c r="U2690" t="s">
        <v>8334</v>
      </c>
      <c r="V2690" t="s">
        <v>8335</v>
      </c>
    </row>
    <row r="2691" spans="1:22" ht="43.2">
      <c r="A2691" s="5">
        <f t="shared" ref="A2691:A2754" si="168">F2691/E2691</f>
        <v>2.8571428571428571E-5</v>
      </c>
      <c r="B2691">
        <v>2689</v>
      </c>
      <c r="C2691" s="3" t="s">
        <v>2689</v>
      </c>
      <c r="D2691" s="3" t="s">
        <v>6799</v>
      </c>
      <c r="E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 s="22">
        <f t="shared" ref="K2691:K2754" si="169">(J2690/86400)+25569+(-5/24)</f>
        <v>42058.916666666664</v>
      </c>
      <c r="L2691">
        <v>1467327890</v>
      </c>
      <c r="M2691" s="22">
        <f t="shared" ref="M2691:M2754" si="170">(L2690/86400)+25569+(-5/24)</f>
        <v>42027.910532407404</v>
      </c>
      <c r="N2691" s="22" t="s">
        <v>9232</v>
      </c>
      <c r="O2691" s="24">
        <f t="shared" si="167"/>
        <v>2015</v>
      </c>
      <c r="P2691" t="b">
        <v>0</v>
      </c>
      <c r="Q2691">
        <v>1</v>
      </c>
      <c r="R2691" t="b">
        <v>0</v>
      </c>
      <c r="S2691" t="s">
        <v>8284</v>
      </c>
      <c r="T2691" s="7">
        <f>F2691/Q2691</f>
        <v>1</v>
      </c>
      <c r="U2691" t="s">
        <v>8334</v>
      </c>
      <c r="V2691" t="s">
        <v>8335</v>
      </c>
    </row>
    <row r="2692" spans="1:22" ht="57.6">
      <c r="A2692" s="5">
        <f t="shared" si="168"/>
        <v>0.107325</v>
      </c>
      <c r="B2692">
        <v>2690</v>
      </c>
      <c r="C2692" s="3" t="s">
        <v>2690</v>
      </c>
      <c r="D2692" s="3" t="s">
        <v>6800</v>
      </c>
      <c r="E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 s="22">
        <f t="shared" si="169"/>
        <v>42581.75335648148</v>
      </c>
      <c r="L2692">
        <v>1429410676</v>
      </c>
      <c r="M2692" s="22">
        <f t="shared" si="170"/>
        <v>42551.75335648148</v>
      </c>
      <c r="N2692" s="22" t="s">
        <v>9791</v>
      </c>
      <c r="O2692" s="24">
        <f t="shared" ref="O2692:O2755" si="171">YEAR(N2692)</f>
        <v>2016</v>
      </c>
      <c r="P2692" t="b">
        <v>0</v>
      </c>
      <c r="Q2692">
        <v>118</v>
      </c>
      <c r="R2692" t="b">
        <v>0</v>
      </c>
      <c r="S2692" t="s">
        <v>8284</v>
      </c>
      <c r="T2692" s="7">
        <f>F2692/Q2692</f>
        <v>72.762711864406782</v>
      </c>
      <c r="U2692" t="s">
        <v>8334</v>
      </c>
      <c r="V2692" t="s">
        <v>8335</v>
      </c>
    </row>
    <row r="2693" spans="1:22" ht="28.8">
      <c r="A2693" s="5">
        <f t="shared" si="168"/>
        <v>5.3846153846153844E-4</v>
      </c>
      <c r="B2693">
        <v>2691</v>
      </c>
      <c r="C2693" s="3" t="s">
        <v>2691</v>
      </c>
      <c r="D2693" s="3" t="s">
        <v>6801</v>
      </c>
      <c r="E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 s="22">
        <f t="shared" si="169"/>
        <v>42157.89671296296</v>
      </c>
      <c r="L2693">
        <v>1427390557</v>
      </c>
      <c r="M2693" s="22">
        <f t="shared" si="170"/>
        <v>42112.89671296296</v>
      </c>
      <c r="N2693" s="22" t="s">
        <v>9796</v>
      </c>
      <c r="O2693" s="24">
        <f t="shared" si="171"/>
        <v>2015</v>
      </c>
      <c r="P2693" t="b">
        <v>0</v>
      </c>
      <c r="Q2693">
        <v>2</v>
      </c>
      <c r="R2693" t="b">
        <v>0</v>
      </c>
      <c r="S2693" t="s">
        <v>8284</v>
      </c>
      <c r="T2693" s="7">
        <f>F2693/Q2693</f>
        <v>17.5</v>
      </c>
      <c r="U2693" t="s">
        <v>8334</v>
      </c>
      <c r="V2693" t="s">
        <v>8335</v>
      </c>
    </row>
    <row r="2694" spans="1:22" ht="43.2">
      <c r="A2694" s="5">
        <f t="shared" si="168"/>
        <v>7.1428571428571426E-3</v>
      </c>
      <c r="B2694">
        <v>2692</v>
      </c>
      <c r="C2694" s="3" t="s">
        <v>2692</v>
      </c>
      <c r="D2694" s="3" t="s">
        <v>6802</v>
      </c>
      <c r="E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 s="22">
        <f t="shared" si="169"/>
        <v>42134.515706018516</v>
      </c>
      <c r="L2694">
        <v>1424678460</v>
      </c>
      <c r="M2694" s="22">
        <f t="shared" si="170"/>
        <v>42089.515706018516</v>
      </c>
      <c r="N2694" s="22" t="s">
        <v>8424</v>
      </c>
      <c r="O2694" s="24">
        <f t="shared" si="171"/>
        <v>2015</v>
      </c>
      <c r="P2694" t="b">
        <v>0</v>
      </c>
      <c r="Q2694">
        <v>1</v>
      </c>
      <c r="R2694" t="b">
        <v>0</v>
      </c>
      <c r="S2694" t="s">
        <v>8284</v>
      </c>
      <c r="T2694" s="7">
        <f>F2694/Q2694</f>
        <v>25</v>
      </c>
      <c r="U2694" t="s">
        <v>8334</v>
      </c>
      <c r="V2694" t="s">
        <v>8335</v>
      </c>
    </row>
    <row r="2695" spans="1:22" ht="43.2">
      <c r="A2695" s="5">
        <f t="shared" si="168"/>
        <v>8.0000000000000002E-3</v>
      </c>
      <c r="B2695">
        <v>2693</v>
      </c>
      <c r="C2695" s="3" t="s">
        <v>2693</v>
      </c>
      <c r="D2695" s="3" t="s">
        <v>6803</v>
      </c>
      <c r="E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 s="22">
        <f t="shared" si="169"/>
        <v>42088.084027777775</v>
      </c>
      <c r="L2695">
        <v>1405307966</v>
      </c>
      <c r="M2695" s="22">
        <f t="shared" si="170"/>
        <v>42058.125694444439</v>
      </c>
      <c r="N2695" s="22" t="s">
        <v>8666</v>
      </c>
      <c r="O2695" s="24">
        <f t="shared" si="171"/>
        <v>2015</v>
      </c>
      <c r="P2695" t="b">
        <v>0</v>
      </c>
      <c r="Q2695">
        <v>3</v>
      </c>
      <c r="R2695" t="b">
        <v>0</v>
      </c>
      <c r="S2695" t="s">
        <v>8284</v>
      </c>
      <c r="T2695" s="7">
        <f>F2695/Q2695</f>
        <v>13.333333333333334</v>
      </c>
      <c r="U2695" t="s">
        <v>8334</v>
      </c>
      <c r="V2695" t="s">
        <v>8335</v>
      </c>
    </row>
    <row r="2696" spans="1:22" ht="57.6">
      <c r="A2696" s="5">
        <f t="shared" si="168"/>
        <v>3.3333333333333335E-5</v>
      </c>
      <c r="B2696">
        <v>2694</v>
      </c>
      <c r="C2696" s="3" t="s">
        <v>2694</v>
      </c>
      <c r="D2696" s="3" t="s">
        <v>6804</v>
      </c>
      <c r="E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 s="22">
        <f t="shared" si="169"/>
        <v>41863.930162037032</v>
      </c>
      <c r="L2696">
        <v>1409109739</v>
      </c>
      <c r="M2696" s="22">
        <f t="shared" si="170"/>
        <v>41833.930162037032</v>
      </c>
      <c r="N2696" s="22" t="s">
        <v>9456</v>
      </c>
      <c r="O2696" s="24">
        <f t="shared" si="171"/>
        <v>2014</v>
      </c>
      <c r="P2696" t="b">
        <v>0</v>
      </c>
      <c r="Q2696">
        <v>1</v>
      </c>
      <c r="R2696" t="b">
        <v>0</v>
      </c>
      <c r="S2696" t="s">
        <v>8284</v>
      </c>
      <c r="T2696" s="7">
        <f>F2696/Q2696</f>
        <v>1</v>
      </c>
      <c r="U2696" t="s">
        <v>8334</v>
      </c>
      <c r="V2696" t="s">
        <v>8335</v>
      </c>
    </row>
    <row r="2697" spans="1:22" ht="43.2">
      <c r="A2697" s="5">
        <f t="shared" si="168"/>
        <v>4.7333333333333333E-3</v>
      </c>
      <c r="B2697">
        <v>2695</v>
      </c>
      <c r="C2697" s="3" t="s">
        <v>2695</v>
      </c>
      <c r="D2697" s="3" t="s">
        <v>6805</v>
      </c>
      <c r="E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 s="22">
        <f t="shared" si="169"/>
        <v>41907.932164351849</v>
      </c>
      <c r="L2697">
        <v>1423801318</v>
      </c>
      <c r="M2697" s="22">
        <f t="shared" si="170"/>
        <v>41877.932164351849</v>
      </c>
      <c r="N2697" s="22" t="s">
        <v>8917</v>
      </c>
      <c r="O2697" s="24">
        <f t="shared" si="171"/>
        <v>2014</v>
      </c>
      <c r="P2697" t="b">
        <v>0</v>
      </c>
      <c r="Q2697">
        <v>3</v>
      </c>
      <c r="R2697" t="b">
        <v>0</v>
      </c>
      <c r="S2697" t="s">
        <v>8284</v>
      </c>
      <c r="T2697" s="7">
        <f>F2697/Q2697</f>
        <v>23.666666666666668</v>
      </c>
      <c r="U2697" t="s">
        <v>8334</v>
      </c>
      <c r="V2697" t="s">
        <v>8335</v>
      </c>
    </row>
    <row r="2698" spans="1:22" ht="57.6">
      <c r="A2698" s="5">
        <f t="shared" si="168"/>
        <v>5.6500000000000002E-2</v>
      </c>
      <c r="B2698">
        <v>2696</v>
      </c>
      <c r="C2698" s="3" t="s">
        <v>2696</v>
      </c>
      <c r="D2698" s="3" t="s">
        <v>6806</v>
      </c>
      <c r="E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 s="22">
        <f t="shared" si="169"/>
        <v>42107.931921296295</v>
      </c>
      <c r="L2698">
        <v>1416600960</v>
      </c>
      <c r="M2698" s="22">
        <f t="shared" si="170"/>
        <v>42047.973587962959</v>
      </c>
      <c r="N2698" s="22" t="s">
        <v>8509</v>
      </c>
      <c r="O2698" s="24">
        <f t="shared" si="171"/>
        <v>2015</v>
      </c>
      <c r="P2698" t="b">
        <v>0</v>
      </c>
      <c r="Q2698">
        <v>38</v>
      </c>
      <c r="R2698" t="b">
        <v>0</v>
      </c>
      <c r="S2698" t="s">
        <v>8284</v>
      </c>
      <c r="T2698" s="7">
        <f>F2698/Q2698</f>
        <v>89.21052631578948</v>
      </c>
      <c r="U2698" t="s">
        <v>8334</v>
      </c>
      <c r="V2698" t="s">
        <v>8335</v>
      </c>
    </row>
    <row r="2699" spans="1:22" ht="43.2">
      <c r="A2699" s="5">
        <f t="shared" si="168"/>
        <v>0.26352173913043481</v>
      </c>
      <c r="B2699">
        <v>2697</v>
      </c>
      <c r="C2699" s="3" t="s">
        <v>2697</v>
      </c>
      <c r="D2699" s="3" t="s">
        <v>6807</v>
      </c>
      <c r="E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 s="22">
        <f t="shared" si="169"/>
        <v>41998.636111111111</v>
      </c>
      <c r="L2699">
        <v>1435876423</v>
      </c>
      <c r="M2699" s="22">
        <f t="shared" si="170"/>
        <v>41964.636111111111</v>
      </c>
      <c r="N2699" s="22" t="s">
        <v>9396</v>
      </c>
      <c r="O2699" s="24">
        <f t="shared" si="171"/>
        <v>2014</v>
      </c>
      <c r="P2699" t="b">
        <v>0</v>
      </c>
      <c r="Q2699">
        <v>52</v>
      </c>
      <c r="R2699" t="b">
        <v>0</v>
      </c>
      <c r="S2699" t="s">
        <v>8284</v>
      </c>
      <c r="T2699" s="7">
        <f>F2699/Q2699</f>
        <v>116.55769230769231</v>
      </c>
      <c r="U2699" t="s">
        <v>8334</v>
      </c>
      <c r="V2699" t="s">
        <v>8335</v>
      </c>
    </row>
    <row r="2700" spans="1:22" ht="43.2">
      <c r="A2700" s="5">
        <f t="shared" si="168"/>
        <v>3.2512500000000002E-3</v>
      </c>
      <c r="B2700">
        <v>2698</v>
      </c>
      <c r="C2700" s="3" t="s">
        <v>2698</v>
      </c>
      <c r="D2700" s="3" t="s">
        <v>6808</v>
      </c>
      <c r="E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 s="22">
        <f t="shared" si="169"/>
        <v>42218.708333333336</v>
      </c>
      <c r="L2700">
        <v>1401312808</v>
      </c>
      <c r="M2700" s="22">
        <f t="shared" si="170"/>
        <v>42187.731747685182</v>
      </c>
      <c r="N2700" s="22" t="s">
        <v>8504</v>
      </c>
      <c r="O2700" s="24">
        <f t="shared" si="171"/>
        <v>2015</v>
      </c>
      <c r="P2700" t="b">
        <v>0</v>
      </c>
      <c r="Q2700">
        <v>2</v>
      </c>
      <c r="R2700" t="b">
        <v>0</v>
      </c>
      <c r="S2700" t="s">
        <v>8284</v>
      </c>
      <c r="T2700" s="7">
        <f>F2700/Q2700</f>
        <v>13.005000000000001</v>
      </c>
      <c r="U2700" t="s">
        <v>8334</v>
      </c>
      <c r="V2700" t="s">
        <v>8335</v>
      </c>
    </row>
    <row r="2701" spans="1:22" ht="43.2">
      <c r="A2701" s="5">
        <f t="shared" si="168"/>
        <v>0</v>
      </c>
      <c r="B2701">
        <v>2699</v>
      </c>
      <c r="C2701" s="3" t="s">
        <v>2699</v>
      </c>
      <c r="D2701" s="3" t="s">
        <v>6809</v>
      </c>
      <c r="E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 s="22">
        <f t="shared" si="169"/>
        <v>41817.689907407403</v>
      </c>
      <c r="L2701">
        <v>1404941463</v>
      </c>
      <c r="M2701" s="22">
        <f t="shared" si="170"/>
        <v>41787.689907407403</v>
      </c>
      <c r="N2701" s="22" t="s">
        <v>9797</v>
      </c>
      <c r="O2701" s="24">
        <f t="shared" si="171"/>
        <v>2014</v>
      </c>
      <c r="P2701" t="b">
        <v>0</v>
      </c>
      <c r="Q2701">
        <v>0</v>
      </c>
      <c r="R2701" t="b">
        <v>0</v>
      </c>
      <c r="S2701" t="s">
        <v>8284</v>
      </c>
      <c r="T2701" s="7" t="e">
        <f>F2701/Q2701</f>
        <v>#DIV/0!</v>
      </c>
      <c r="U2701" t="s">
        <v>8334</v>
      </c>
      <c r="V2701" t="s">
        <v>8335</v>
      </c>
    </row>
    <row r="2702" spans="1:22" ht="43.2">
      <c r="A2702" s="5">
        <f t="shared" si="168"/>
        <v>7.0007000700070005E-3</v>
      </c>
      <c r="B2702">
        <v>2700</v>
      </c>
      <c r="C2702" s="3" t="s">
        <v>2700</v>
      </c>
      <c r="D2702" s="3" t="s">
        <v>6810</v>
      </c>
      <c r="E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 s="22">
        <f t="shared" si="169"/>
        <v>41859.688229166662</v>
      </c>
      <c r="L2702">
        <v>1408481972</v>
      </c>
      <c r="M2702" s="22">
        <f t="shared" si="170"/>
        <v>41829.688229166662</v>
      </c>
      <c r="N2702" s="22" t="s">
        <v>8969</v>
      </c>
      <c r="O2702" s="24">
        <f t="shared" si="171"/>
        <v>2014</v>
      </c>
      <c r="P2702" t="b">
        <v>0</v>
      </c>
      <c r="Q2702">
        <v>4</v>
      </c>
      <c r="R2702" t="b">
        <v>0</v>
      </c>
      <c r="S2702" t="s">
        <v>8284</v>
      </c>
      <c r="T2702" s="7">
        <f>F2702/Q2702</f>
        <v>17.5</v>
      </c>
      <c r="U2702" t="s">
        <v>8334</v>
      </c>
      <c r="V2702" t="s">
        <v>8335</v>
      </c>
    </row>
    <row r="2703" spans="1:22" ht="43.2" hidden="1">
      <c r="A2703" s="5">
        <f t="shared" si="168"/>
        <v>0.46176470588235297</v>
      </c>
      <c r="B2703">
        <v>2701</v>
      </c>
      <c r="C2703" s="3" t="s">
        <v>2701</v>
      </c>
      <c r="D2703" s="3" t="s">
        <v>6811</v>
      </c>
      <c r="E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 s="22">
        <f t="shared" si="169"/>
        <v>41900.666342592587</v>
      </c>
      <c r="L2703">
        <v>1488911734</v>
      </c>
      <c r="M2703" s="22">
        <f t="shared" si="170"/>
        <v>41870.666342592587</v>
      </c>
      <c r="N2703" s="22" t="s">
        <v>9628</v>
      </c>
      <c r="O2703" s="24">
        <f t="shared" si="171"/>
        <v>2014</v>
      </c>
      <c r="P2703" t="b">
        <v>0</v>
      </c>
      <c r="Q2703">
        <v>46</v>
      </c>
      <c r="R2703" t="b">
        <v>0</v>
      </c>
      <c r="S2703" t="s">
        <v>8303</v>
      </c>
      <c r="T2703" s="7">
        <f>F2703/Q2703</f>
        <v>34.130434782608695</v>
      </c>
      <c r="U2703" t="s">
        <v>8315</v>
      </c>
      <c r="V2703" t="s">
        <v>8355</v>
      </c>
    </row>
    <row r="2704" spans="1:22" ht="43.2" hidden="1">
      <c r="A2704" s="5">
        <f t="shared" si="168"/>
        <v>0.34410000000000002</v>
      </c>
      <c r="B2704">
        <v>2702</v>
      </c>
      <c r="C2704" s="3" t="s">
        <v>2702</v>
      </c>
      <c r="D2704" s="3" t="s">
        <v>6812</v>
      </c>
      <c r="E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 s="22">
        <f t="shared" si="169"/>
        <v>42832.524699074071</v>
      </c>
      <c r="L2704">
        <v>1488827677</v>
      </c>
      <c r="M2704" s="22">
        <f t="shared" si="170"/>
        <v>42801.566365740735</v>
      </c>
      <c r="N2704" s="22" t="s">
        <v>9477</v>
      </c>
      <c r="O2704" s="24">
        <f t="shared" si="171"/>
        <v>2017</v>
      </c>
      <c r="P2704" t="b">
        <v>1</v>
      </c>
      <c r="Q2704">
        <v>26</v>
      </c>
      <c r="R2704" t="b">
        <v>0</v>
      </c>
      <c r="S2704" t="s">
        <v>8303</v>
      </c>
      <c r="T2704" s="7">
        <f>F2704/Q2704</f>
        <v>132.34615384615384</v>
      </c>
      <c r="U2704" t="s">
        <v>8315</v>
      </c>
      <c r="V2704" t="s">
        <v>8355</v>
      </c>
    </row>
    <row r="2705" spans="1:22" ht="28.8" hidden="1">
      <c r="A2705" s="5">
        <f t="shared" si="168"/>
        <v>1.0375000000000001</v>
      </c>
      <c r="B2705">
        <v>2703</v>
      </c>
      <c r="C2705" s="3" t="s">
        <v>2703</v>
      </c>
      <c r="D2705" s="3" t="s">
        <v>6813</v>
      </c>
      <c r="E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 s="22">
        <f t="shared" si="169"/>
        <v>42830.551817129628</v>
      </c>
      <c r="L2705">
        <v>1485016430</v>
      </c>
      <c r="M2705" s="22">
        <f t="shared" si="170"/>
        <v>42800.593483796292</v>
      </c>
      <c r="N2705" s="22" t="s">
        <v>9482</v>
      </c>
      <c r="O2705" s="24">
        <f t="shared" si="171"/>
        <v>2017</v>
      </c>
      <c r="P2705" t="b">
        <v>0</v>
      </c>
      <c r="Q2705">
        <v>45</v>
      </c>
      <c r="R2705" t="b">
        <v>0</v>
      </c>
      <c r="S2705" t="s">
        <v>8303</v>
      </c>
      <c r="T2705" s="7">
        <f>F2705/Q2705</f>
        <v>922.22222222222217</v>
      </c>
      <c r="U2705" t="s">
        <v>8315</v>
      </c>
      <c r="V2705" t="s">
        <v>8355</v>
      </c>
    </row>
    <row r="2706" spans="1:22" ht="43.2" hidden="1">
      <c r="A2706" s="5">
        <f t="shared" si="168"/>
        <v>6.0263157894736845E-2</v>
      </c>
      <c r="B2706">
        <v>2704</v>
      </c>
      <c r="C2706" s="3" t="s">
        <v>2704</v>
      </c>
      <c r="D2706" s="3" t="s">
        <v>6814</v>
      </c>
      <c r="E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 s="22">
        <f t="shared" si="169"/>
        <v>42816.440162037034</v>
      </c>
      <c r="L2706">
        <v>1487709714</v>
      </c>
      <c r="M2706" s="22">
        <f t="shared" si="170"/>
        <v>42756.481828703698</v>
      </c>
      <c r="N2706" s="22" t="s">
        <v>9397</v>
      </c>
      <c r="O2706" s="24">
        <f t="shared" si="171"/>
        <v>2017</v>
      </c>
      <c r="P2706" t="b">
        <v>0</v>
      </c>
      <c r="Q2706">
        <v>7</v>
      </c>
      <c r="R2706" t="b">
        <v>0</v>
      </c>
      <c r="S2706" t="s">
        <v>8303</v>
      </c>
      <c r="T2706" s="7">
        <f>F2706/Q2706</f>
        <v>163.57142857142858</v>
      </c>
      <c r="U2706" t="s">
        <v>8315</v>
      </c>
      <c r="V2706" t="s">
        <v>8355</v>
      </c>
    </row>
    <row r="2707" spans="1:22" ht="28.8" hidden="1">
      <c r="A2707" s="5">
        <f t="shared" si="168"/>
        <v>0.10539393939393939</v>
      </c>
      <c r="B2707">
        <v>2705</v>
      </c>
      <c r="C2707" s="3" t="s">
        <v>2705</v>
      </c>
      <c r="D2707" s="3" t="s">
        <v>6815</v>
      </c>
      <c r="E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 s="22">
        <f t="shared" si="169"/>
        <v>42830.61243055555</v>
      </c>
      <c r="L2707">
        <v>1486504758</v>
      </c>
      <c r="M2707" s="22">
        <f t="shared" si="170"/>
        <v>42787.654097222221</v>
      </c>
      <c r="N2707" s="22" t="s">
        <v>9479</v>
      </c>
      <c r="O2707" s="24">
        <f t="shared" si="171"/>
        <v>2017</v>
      </c>
      <c r="P2707" t="b">
        <v>0</v>
      </c>
      <c r="Q2707">
        <v>8</v>
      </c>
      <c r="R2707" t="b">
        <v>0</v>
      </c>
      <c r="S2707" t="s">
        <v>8303</v>
      </c>
      <c r="T2707" s="7">
        <f>F2707/Q2707</f>
        <v>217.375</v>
      </c>
      <c r="U2707" t="s">
        <v>8315</v>
      </c>
      <c r="V2707" t="s">
        <v>8355</v>
      </c>
    </row>
    <row r="2708" spans="1:22" ht="43.2">
      <c r="A2708" s="5">
        <f t="shared" si="168"/>
        <v>1.1229714285714285</v>
      </c>
      <c r="B2708">
        <v>2706</v>
      </c>
      <c r="C2708" s="3" t="s">
        <v>2706</v>
      </c>
      <c r="D2708" s="3" t="s">
        <v>6816</v>
      </c>
      <c r="E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 s="22">
        <f t="shared" si="169"/>
        <v>42818.666180555556</v>
      </c>
      <c r="L2708">
        <v>1410937483</v>
      </c>
      <c r="M2708" s="22">
        <f t="shared" si="170"/>
        <v>42773.70784722222</v>
      </c>
      <c r="N2708" s="22" t="s">
        <v>9471</v>
      </c>
      <c r="O2708" s="24">
        <f t="shared" si="171"/>
        <v>2017</v>
      </c>
      <c r="P2708" t="b">
        <v>1</v>
      </c>
      <c r="Q2708">
        <v>263</v>
      </c>
      <c r="R2708" t="b">
        <v>1</v>
      </c>
      <c r="S2708" t="s">
        <v>8303</v>
      </c>
      <c r="T2708" s="7">
        <f>F2708/Q2708</f>
        <v>149.44486692015209</v>
      </c>
      <c r="U2708" t="s">
        <v>8315</v>
      </c>
      <c r="V2708" t="s">
        <v>8355</v>
      </c>
    </row>
    <row r="2709" spans="1:22" ht="43.2">
      <c r="A2709" s="5">
        <f t="shared" si="168"/>
        <v>3.50844625</v>
      </c>
      <c r="B2709">
        <v>2707</v>
      </c>
      <c r="C2709" s="3" t="s">
        <v>2707</v>
      </c>
      <c r="D2709" s="3" t="s">
        <v>6817</v>
      </c>
      <c r="E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 s="22">
        <f t="shared" si="169"/>
        <v>41928.082638888889</v>
      </c>
      <c r="L2709">
        <v>1367088443</v>
      </c>
      <c r="M2709" s="22">
        <f t="shared" si="170"/>
        <v>41899.086608796293</v>
      </c>
      <c r="N2709" s="22" t="s">
        <v>8547</v>
      </c>
      <c r="O2709" s="24">
        <f t="shared" si="171"/>
        <v>2014</v>
      </c>
      <c r="P2709" t="b">
        <v>1</v>
      </c>
      <c r="Q2709">
        <v>394</v>
      </c>
      <c r="R2709" t="b">
        <v>1</v>
      </c>
      <c r="S2709" t="s">
        <v>8303</v>
      </c>
      <c r="T2709" s="7">
        <f>F2709/Q2709</f>
        <v>71.237487309644663</v>
      </c>
      <c r="U2709" t="s">
        <v>8315</v>
      </c>
      <c r="V2709" t="s">
        <v>8355</v>
      </c>
    </row>
    <row r="2710" spans="1:22" ht="43.2">
      <c r="A2710" s="5">
        <f t="shared" si="168"/>
        <v>2.3321535</v>
      </c>
      <c r="B2710">
        <v>2708</v>
      </c>
      <c r="C2710" s="3" t="s">
        <v>2708</v>
      </c>
      <c r="D2710" s="3" t="s">
        <v>6818</v>
      </c>
      <c r="E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 s="22">
        <f t="shared" si="169"/>
        <v>41421.082638888889</v>
      </c>
      <c r="L2710">
        <v>1463935526</v>
      </c>
      <c r="M2710" s="22">
        <f t="shared" si="170"/>
        <v>41391.574571759258</v>
      </c>
      <c r="N2710" s="22" t="s">
        <v>9798</v>
      </c>
      <c r="O2710" s="24">
        <f t="shared" si="171"/>
        <v>2013</v>
      </c>
      <c r="P2710" t="b">
        <v>1</v>
      </c>
      <c r="Q2710">
        <v>1049</v>
      </c>
      <c r="R2710" t="b">
        <v>1</v>
      </c>
      <c r="S2710" t="s">
        <v>8303</v>
      </c>
      <c r="T2710" s="7">
        <f>F2710/Q2710</f>
        <v>44.464318398474738</v>
      </c>
      <c r="U2710" t="s">
        <v>8315</v>
      </c>
      <c r="V2710" t="s">
        <v>8355</v>
      </c>
    </row>
    <row r="2711" spans="1:22" ht="43.2">
      <c r="A2711" s="5">
        <f t="shared" si="168"/>
        <v>1.01606</v>
      </c>
      <c r="B2711">
        <v>2709</v>
      </c>
      <c r="C2711" s="3" t="s">
        <v>2709</v>
      </c>
      <c r="D2711" s="3" t="s">
        <v>6819</v>
      </c>
      <c r="E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 s="22">
        <f t="shared" si="169"/>
        <v>42572.489884259259</v>
      </c>
      <c r="L2711">
        <v>1472528141</v>
      </c>
      <c r="M2711" s="22">
        <f t="shared" si="170"/>
        <v>42512.489884259259</v>
      </c>
      <c r="N2711" s="22" t="s">
        <v>9799</v>
      </c>
      <c r="O2711" s="24">
        <f t="shared" si="171"/>
        <v>2016</v>
      </c>
      <c r="P2711" t="b">
        <v>1</v>
      </c>
      <c r="Q2711">
        <v>308</v>
      </c>
      <c r="R2711" t="b">
        <v>1</v>
      </c>
      <c r="S2711" t="s">
        <v>8303</v>
      </c>
      <c r="T2711" s="7">
        <f>F2711/Q2711</f>
        <v>164.94480519480518</v>
      </c>
      <c r="U2711" t="s">
        <v>8315</v>
      </c>
      <c r="V2711" t="s">
        <v>8355</v>
      </c>
    </row>
    <row r="2712" spans="1:22" ht="28.8">
      <c r="A2712" s="5">
        <f t="shared" si="168"/>
        <v>1.5390035000000002</v>
      </c>
      <c r="B2712">
        <v>2710</v>
      </c>
      <c r="C2712" s="3" t="s">
        <v>2710</v>
      </c>
      <c r="D2712" s="3" t="s">
        <v>6820</v>
      </c>
      <c r="E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 s="22">
        <f t="shared" si="169"/>
        <v>42646.957638888889</v>
      </c>
      <c r="L2712">
        <v>1404797428</v>
      </c>
      <c r="M2712" s="22">
        <f t="shared" si="170"/>
        <v>42611.941446759258</v>
      </c>
      <c r="N2712" s="22" t="s">
        <v>9142</v>
      </c>
      <c r="O2712" s="24">
        <f t="shared" si="171"/>
        <v>2016</v>
      </c>
      <c r="P2712" t="b">
        <v>1</v>
      </c>
      <c r="Q2712">
        <v>1088</v>
      </c>
      <c r="R2712" t="b">
        <v>1</v>
      </c>
      <c r="S2712" t="s">
        <v>8303</v>
      </c>
      <c r="T2712" s="7">
        <f>F2712/Q2712</f>
        <v>84.871516544117654</v>
      </c>
      <c r="U2712" t="s">
        <v>8315</v>
      </c>
      <c r="V2712" t="s">
        <v>8355</v>
      </c>
    </row>
    <row r="2713" spans="1:22" ht="43.2">
      <c r="A2713" s="5">
        <f t="shared" si="168"/>
        <v>1.007161125319693</v>
      </c>
      <c r="B2713">
        <v>2711</v>
      </c>
      <c r="C2713" s="3" t="s">
        <v>2711</v>
      </c>
      <c r="D2713" s="3" t="s">
        <v>6821</v>
      </c>
      <c r="E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 s="22">
        <f t="shared" si="169"/>
        <v>41859.875</v>
      </c>
      <c r="L2713">
        <v>1400694790</v>
      </c>
      <c r="M2713" s="22">
        <f t="shared" si="170"/>
        <v>41828.021157407406</v>
      </c>
      <c r="N2713" s="22" t="s">
        <v>8372</v>
      </c>
      <c r="O2713" s="24">
        <f t="shared" si="171"/>
        <v>2014</v>
      </c>
      <c r="P2713" t="b">
        <v>1</v>
      </c>
      <c r="Q2713">
        <v>73</v>
      </c>
      <c r="R2713" t="b">
        <v>1</v>
      </c>
      <c r="S2713" t="s">
        <v>8303</v>
      </c>
      <c r="T2713" s="7">
        <f>F2713/Q2713</f>
        <v>53.945205479452056</v>
      </c>
      <c r="U2713" t="s">
        <v>8315</v>
      </c>
      <c r="V2713" t="s">
        <v>8355</v>
      </c>
    </row>
    <row r="2714" spans="1:22" ht="43.2">
      <c r="A2714" s="5">
        <f t="shared" si="168"/>
        <v>1.3138181818181818</v>
      </c>
      <c r="B2714">
        <v>2712</v>
      </c>
      <c r="C2714" s="3" t="s">
        <v>2712</v>
      </c>
      <c r="D2714" s="3" t="s">
        <v>6822</v>
      </c>
      <c r="E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 s="22">
        <f t="shared" si="169"/>
        <v>41810.709027777775</v>
      </c>
      <c r="L2714">
        <v>1370568560</v>
      </c>
      <c r="M2714" s="22">
        <f t="shared" si="170"/>
        <v>41780.536921296291</v>
      </c>
      <c r="N2714" s="22" t="s">
        <v>8696</v>
      </c>
      <c r="O2714" s="24">
        <f t="shared" si="171"/>
        <v>2014</v>
      </c>
      <c r="P2714" t="b">
        <v>1</v>
      </c>
      <c r="Q2714">
        <v>143</v>
      </c>
      <c r="R2714" t="b">
        <v>1</v>
      </c>
      <c r="S2714" t="s">
        <v>8303</v>
      </c>
      <c r="T2714" s="7">
        <f>F2714/Q2714</f>
        <v>50.531468531468533</v>
      </c>
      <c r="U2714" t="s">
        <v>8315</v>
      </c>
      <c r="V2714" t="s">
        <v>8355</v>
      </c>
    </row>
    <row r="2715" spans="1:22" ht="43.2">
      <c r="A2715" s="5">
        <f t="shared" si="168"/>
        <v>1.0224133333333334</v>
      </c>
      <c r="B2715">
        <v>2713</v>
      </c>
      <c r="C2715" s="3" t="s">
        <v>2713</v>
      </c>
      <c r="D2715" s="3" t="s">
        <v>6823</v>
      </c>
      <c r="E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 s="22">
        <f t="shared" si="169"/>
        <v>41468.541666666664</v>
      </c>
      <c r="L2715">
        <v>1447515684</v>
      </c>
      <c r="M2715" s="22">
        <f t="shared" si="170"/>
        <v>41431.853703703702</v>
      </c>
      <c r="N2715" s="22" t="s">
        <v>9800</v>
      </c>
      <c r="O2715" s="24">
        <f t="shared" si="171"/>
        <v>2013</v>
      </c>
      <c r="P2715" t="b">
        <v>1</v>
      </c>
      <c r="Q2715">
        <v>1420</v>
      </c>
      <c r="R2715" t="b">
        <v>1</v>
      </c>
      <c r="S2715" t="s">
        <v>8303</v>
      </c>
      <c r="T2715" s="7">
        <f>F2715/Q2715</f>
        <v>108.00140845070422</v>
      </c>
      <c r="U2715" t="s">
        <v>8315</v>
      </c>
      <c r="V2715" t="s">
        <v>8355</v>
      </c>
    </row>
    <row r="2716" spans="1:22" ht="28.8">
      <c r="A2716" s="5">
        <f t="shared" si="168"/>
        <v>1.1635599999999999</v>
      </c>
      <c r="B2716">
        <v>2714</v>
      </c>
      <c r="C2716" s="3" t="s">
        <v>2714</v>
      </c>
      <c r="D2716" s="3" t="s">
        <v>6824</v>
      </c>
      <c r="E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 s="22">
        <f t="shared" si="169"/>
        <v>42362.445416666662</v>
      </c>
      <c r="L2716">
        <v>1474040596</v>
      </c>
      <c r="M2716" s="22">
        <f t="shared" si="170"/>
        <v>42322.445416666662</v>
      </c>
      <c r="N2716" s="22" t="s">
        <v>9690</v>
      </c>
      <c r="O2716" s="24">
        <f t="shared" si="171"/>
        <v>2015</v>
      </c>
      <c r="P2716" t="b">
        <v>1</v>
      </c>
      <c r="Q2716">
        <v>305</v>
      </c>
      <c r="R2716" t="b">
        <v>1</v>
      </c>
      <c r="S2716" t="s">
        <v>8303</v>
      </c>
      <c r="T2716" s="7">
        <f>F2716/Q2716</f>
        <v>95.373770491803285</v>
      </c>
      <c r="U2716" t="s">
        <v>8315</v>
      </c>
      <c r="V2716" t="s">
        <v>8355</v>
      </c>
    </row>
    <row r="2717" spans="1:22" ht="43.2">
      <c r="A2717" s="5">
        <f t="shared" si="168"/>
        <v>2.6462241666666664</v>
      </c>
      <c r="B2717">
        <v>2715</v>
      </c>
      <c r="C2717" s="3" t="s">
        <v>2715</v>
      </c>
      <c r="D2717" s="3" t="s">
        <v>6825</v>
      </c>
      <c r="E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 s="22">
        <f t="shared" si="169"/>
        <v>42657.749999999993</v>
      </c>
      <c r="L2717">
        <v>1453109628</v>
      </c>
      <c r="M2717" s="22">
        <f t="shared" si="170"/>
        <v>42629.446712962956</v>
      </c>
      <c r="N2717" s="22" t="s">
        <v>9801</v>
      </c>
      <c r="O2717" s="24">
        <f t="shared" si="171"/>
        <v>2016</v>
      </c>
      <c r="P2717" t="b">
        <v>1</v>
      </c>
      <c r="Q2717">
        <v>551</v>
      </c>
      <c r="R2717" t="b">
        <v>1</v>
      </c>
      <c r="S2717" t="s">
        <v>8303</v>
      </c>
      <c r="T2717" s="7">
        <f>F2717/Q2717</f>
        <v>57.631016333938291</v>
      </c>
      <c r="U2717" t="s">
        <v>8315</v>
      </c>
      <c r="V2717" t="s">
        <v>8355</v>
      </c>
    </row>
    <row r="2718" spans="1:22" ht="72">
      <c r="A2718" s="5">
        <f t="shared" si="168"/>
        <v>1.1998010000000001</v>
      </c>
      <c r="B2718">
        <v>2716</v>
      </c>
      <c r="C2718" s="3" t="s">
        <v>2716</v>
      </c>
      <c r="D2718" s="3" t="s">
        <v>6826</v>
      </c>
      <c r="E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 s="22">
        <f t="shared" si="169"/>
        <v>42421.190138888887</v>
      </c>
      <c r="L2718">
        <v>1441699193</v>
      </c>
      <c r="M2718" s="22">
        <f t="shared" si="170"/>
        <v>42387.190138888887</v>
      </c>
      <c r="N2718" s="22" t="s">
        <v>9306</v>
      </c>
      <c r="O2718" s="24">
        <f t="shared" si="171"/>
        <v>2016</v>
      </c>
      <c r="P2718" t="b">
        <v>1</v>
      </c>
      <c r="Q2718">
        <v>187</v>
      </c>
      <c r="R2718" t="b">
        <v>1</v>
      </c>
      <c r="S2718" t="s">
        <v>8303</v>
      </c>
      <c r="T2718" s="7">
        <f>F2718/Q2718</f>
        <v>64.160481283422456</v>
      </c>
      <c r="U2718" t="s">
        <v>8315</v>
      </c>
      <c r="V2718" t="s">
        <v>8355</v>
      </c>
    </row>
    <row r="2719" spans="1:22" ht="43.2">
      <c r="A2719" s="5">
        <f t="shared" si="168"/>
        <v>1.2010400000000001</v>
      </c>
      <c r="B2719">
        <v>2717</v>
      </c>
      <c r="C2719" s="3" t="s">
        <v>2717</v>
      </c>
      <c r="D2719" s="3" t="s">
        <v>6827</v>
      </c>
      <c r="E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 s="22">
        <f t="shared" si="169"/>
        <v>42285.124918981477</v>
      </c>
      <c r="L2719">
        <v>1414015049</v>
      </c>
      <c r="M2719" s="22">
        <f t="shared" si="170"/>
        <v>42255.124918981477</v>
      </c>
      <c r="N2719" s="22" t="s">
        <v>8555</v>
      </c>
      <c r="O2719" s="24">
        <f t="shared" si="171"/>
        <v>2015</v>
      </c>
      <c r="P2719" t="b">
        <v>1</v>
      </c>
      <c r="Q2719">
        <v>325</v>
      </c>
      <c r="R2719" t="b">
        <v>1</v>
      </c>
      <c r="S2719" t="s">
        <v>8303</v>
      </c>
      <c r="T2719" s="7">
        <f>F2719/Q2719</f>
        <v>92.387692307692305</v>
      </c>
      <c r="U2719" t="s">
        <v>8315</v>
      </c>
      <c r="V2719" t="s">
        <v>8355</v>
      </c>
    </row>
    <row r="2720" spans="1:22" ht="43.2">
      <c r="A2720" s="5">
        <f t="shared" si="168"/>
        <v>1.0358333333333334</v>
      </c>
      <c r="B2720">
        <v>2718</v>
      </c>
      <c r="C2720" s="3" t="s">
        <v>2718</v>
      </c>
      <c r="D2720" s="3" t="s">
        <v>6828</v>
      </c>
      <c r="E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 s="22">
        <f t="shared" si="169"/>
        <v>41979.748252314814</v>
      </c>
      <c r="L2720">
        <v>1459865945</v>
      </c>
      <c r="M2720" s="22">
        <f t="shared" si="170"/>
        <v>41934.706585648142</v>
      </c>
      <c r="N2720" s="22" t="s">
        <v>8691</v>
      </c>
      <c r="O2720" s="24">
        <f t="shared" si="171"/>
        <v>2014</v>
      </c>
      <c r="P2720" t="b">
        <v>1</v>
      </c>
      <c r="Q2720">
        <v>148</v>
      </c>
      <c r="R2720" t="b">
        <v>1</v>
      </c>
      <c r="S2720" t="s">
        <v>8303</v>
      </c>
      <c r="T2720" s="7">
        <f>F2720/Q2720</f>
        <v>125.97972972972973</v>
      </c>
      <c r="U2720" t="s">
        <v>8315</v>
      </c>
      <c r="V2720" t="s">
        <v>8355</v>
      </c>
    </row>
    <row r="2721" spans="1:22" ht="43.2">
      <c r="A2721" s="5">
        <f t="shared" si="168"/>
        <v>1.0883333333333334</v>
      </c>
      <c r="B2721">
        <v>2719</v>
      </c>
      <c r="C2721" s="3" t="s">
        <v>2719</v>
      </c>
      <c r="D2721" s="3" t="s">
        <v>6829</v>
      </c>
      <c r="E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 s="22">
        <f t="shared" si="169"/>
        <v>42493.749999999993</v>
      </c>
      <c r="L2721">
        <v>1455756294</v>
      </c>
      <c r="M2721" s="22">
        <f t="shared" si="170"/>
        <v>42465.388252314813</v>
      </c>
      <c r="N2721" s="22" t="s">
        <v>9655</v>
      </c>
      <c r="O2721" s="24">
        <f t="shared" si="171"/>
        <v>2016</v>
      </c>
      <c r="P2721" t="b">
        <v>0</v>
      </c>
      <c r="Q2721">
        <v>69</v>
      </c>
      <c r="R2721" t="b">
        <v>1</v>
      </c>
      <c r="S2721" t="s">
        <v>8303</v>
      </c>
      <c r="T2721" s="7">
        <f>F2721/Q2721</f>
        <v>94.637681159420296</v>
      </c>
      <c r="U2721" t="s">
        <v>8315</v>
      </c>
      <c r="V2721" t="s">
        <v>8355</v>
      </c>
    </row>
    <row r="2722" spans="1:22" ht="43.2">
      <c r="A2722" s="5">
        <f t="shared" si="168"/>
        <v>1.1812400000000001</v>
      </c>
      <c r="B2722">
        <v>2720</v>
      </c>
      <c r="C2722" s="3" t="s">
        <v>2720</v>
      </c>
      <c r="D2722" s="3" t="s">
        <v>6830</v>
      </c>
      <c r="E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 s="22">
        <f t="shared" si="169"/>
        <v>42477.781180555554</v>
      </c>
      <c r="L2722">
        <v>1476270653</v>
      </c>
      <c r="M2722" s="22">
        <f t="shared" si="170"/>
        <v>42417.822847222218</v>
      </c>
      <c r="N2722" s="22" t="s">
        <v>8720</v>
      </c>
      <c r="O2722" s="24">
        <f t="shared" si="171"/>
        <v>2016</v>
      </c>
      <c r="P2722" t="b">
        <v>0</v>
      </c>
      <c r="Q2722">
        <v>173</v>
      </c>
      <c r="R2722" t="b">
        <v>1</v>
      </c>
      <c r="S2722" t="s">
        <v>8303</v>
      </c>
      <c r="T2722" s="7">
        <f>F2722/Q2722</f>
        <v>170.69942196531792</v>
      </c>
      <c r="U2722" t="s">
        <v>8315</v>
      </c>
      <c r="V2722" t="s">
        <v>8355</v>
      </c>
    </row>
    <row r="2723" spans="1:22" ht="43.2">
      <c r="A2723" s="5">
        <f t="shared" si="168"/>
        <v>14.62</v>
      </c>
      <c r="B2723">
        <v>2721</v>
      </c>
      <c r="C2723" s="3" t="s">
        <v>2721</v>
      </c>
      <c r="D2723" s="3" t="s">
        <v>6831</v>
      </c>
      <c r="E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 s="22">
        <f t="shared" si="169"/>
        <v>42685.299224537033</v>
      </c>
      <c r="L2723">
        <v>1375880598</v>
      </c>
      <c r="M2723" s="22">
        <f t="shared" si="170"/>
        <v>42655.257557870369</v>
      </c>
      <c r="N2723" s="22" t="s">
        <v>9718</v>
      </c>
      <c r="O2723" s="24">
        <f t="shared" si="171"/>
        <v>2016</v>
      </c>
      <c r="P2723" t="b">
        <v>0</v>
      </c>
      <c r="Q2723">
        <v>269</v>
      </c>
      <c r="R2723" t="b">
        <v>1</v>
      </c>
      <c r="S2723" t="s">
        <v>8295</v>
      </c>
      <c r="T2723" s="7">
        <f>F2723/Q2723</f>
        <v>40.762081784386616</v>
      </c>
      <c r="U2723" t="s">
        <v>8317</v>
      </c>
      <c r="V2723" t="s">
        <v>8347</v>
      </c>
    </row>
    <row r="2724" spans="1:22" ht="43.2">
      <c r="A2724" s="5">
        <f t="shared" si="168"/>
        <v>2.5253999999999999</v>
      </c>
      <c r="B2724">
        <v>2722</v>
      </c>
      <c r="C2724" s="3" t="s">
        <v>2722</v>
      </c>
      <c r="D2724" s="3" t="s">
        <v>6832</v>
      </c>
      <c r="E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 s="22">
        <f t="shared" si="169"/>
        <v>41523.583333333328</v>
      </c>
      <c r="L2724">
        <v>1480538053</v>
      </c>
      <c r="M2724" s="22">
        <f t="shared" si="170"/>
        <v>41493.335625</v>
      </c>
      <c r="N2724" s="22" t="s">
        <v>9802</v>
      </c>
      <c r="O2724" s="24">
        <f t="shared" si="171"/>
        <v>2013</v>
      </c>
      <c r="P2724" t="b">
        <v>0</v>
      </c>
      <c r="Q2724">
        <v>185</v>
      </c>
      <c r="R2724" t="b">
        <v>1</v>
      </c>
      <c r="S2724" t="s">
        <v>8295</v>
      </c>
      <c r="T2724" s="7">
        <f>F2724/Q2724</f>
        <v>68.254054054054052</v>
      </c>
      <c r="U2724" t="s">
        <v>8317</v>
      </c>
      <c r="V2724" t="s">
        <v>8347</v>
      </c>
    </row>
    <row r="2725" spans="1:22" ht="43.2">
      <c r="A2725" s="5">
        <f t="shared" si="168"/>
        <v>1.4005000000000001</v>
      </c>
      <c r="B2725">
        <v>2723</v>
      </c>
      <c r="C2725" s="3" t="s">
        <v>2723</v>
      </c>
      <c r="D2725" s="3" t="s">
        <v>6833</v>
      </c>
      <c r="E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 s="22">
        <f t="shared" si="169"/>
        <v>42764.64876157407</v>
      </c>
      <c r="L2725">
        <v>1414872488</v>
      </c>
      <c r="M2725" s="22">
        <f t="shared" si="170"/>
        <v>42704.64876157407</v>
      </c>
      <c r="N2725" s="22" t="s">
        <v>9333</v>
      </c>
      <c r="O2725" s="24">
        <f t="shared" si="171"/>
        <v>2016</v>
      </c>
      <c r="P2725" t="b">
        <v>0</v>
      </c>
      <c r="Q2725">
        <v>176</v>
      </c>
      <c r="R2725" t="b">
        <v>1</v>
      </c>
      <c r="S2725" t="s">
        <v>8295</v>
      </c>
      <c r="T2725" s="7">
        <f>F2725/Q2725</f>
        <v>95.48863636363636</v>
      </c>
      <c r="U2725" t="s">
        <v>8317</v>
      </c>
      <c r="V2725" t="s">
        <v>8347</v>
      </c>
    </row>
    <row r="2726" spans="1:22" ht="43.2">
      <c r="A2726" s="5">
        <f t="shared" si="168"/>
        <v>2.9687520259319289</v>
      </c>
      <c r="B2726">
        <v>2724</v>
      </c>
      <c r="C2726" s="3" t="s">
        <v>2724</v>
      </c>
      <c r="D2726" s="3" t="s">
        <v>6834</v>
      </c>
      <c r="E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 s="22">
        <f t="shared" si="169"/>
        <v>42004.672314814808</v>
      </c>
      <c r="L2726">
        <v>1436860259</v>
      </c>
      <c r="M2726" s="22">
        <f t="shared" si="170"/>
        <v>41944.630648148144</v>
      </c>
      <c r="N2726" s="22" t="s">
        <v>8801</v>
      </c>
      <c r="O2726" s="24">
        <f t="shared" si="171"/>
        <v>2014</v>
      </c>
      <c r="P2726" t="b">
        <v>0</v>
      </c>
      <c r="Q2726">
        <v>1019</v>
      </c>
      <c r="R2726" t="b">
        <v>1</v>
      </c>
      <c r="S2726" t="s">
        <v>8295</v>
      </c>
      <c r="T2726" s="7">
        <f>F2726/Q2726</f>
        <v>7.1902649656526005</v>
      </c>
      <c r="U2726" t="s">
        <v>8317</v>
      </c>
      <c r="V2726" t="s">
        <v>8347</v>
      </c>
    </row>
    <row r="2727" spans="1:22" ht="43.2">
      <c r="A2727" s="5">
        <f t="shared" si="168"/>
        <v>1.445425</v>
      </c>
      <c r="B2727">
        <v>2725</v>
      </c>
      <c r="C2727" s="3" t="s">
        <v>2725</v>
      </c>
      <c r="D2727" s="3" t="s">
        <v>6835</v>
      </c>
      <c r="E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 s="22">
        <f t="shared" si="169"/>
        <v>42231.118738425925</v>
      </c>
      <c r="L2727">
        <v>1484070735</v>
      </c>
      <c r="M2727" s="22">
        <f t="shared" si="170"/>
        <v>42199.118738425925</v>
      </c>
      <c r="N2727" s="22" t="s">
        <v>8912</v>
      </c>
      <c r="O2727" s="24">
        <f t="shared" si="171"/>
        <v>2015</v>
      </c>
      <c r="P2727" t="b">
        <v>0</v>
      </c>
      <c r="Q2727">
        <v>113</v>
      </c>
      <c r="R2727" t="b">
        <v>1</v>
      </c>
      <c r="S2727" t="s">
        <v>8295</v>
      </c>
      <c r="T2727" s="7">
        <f>F2727/Q2727</f>
        <v>511.65486725663715</v>
      </c>
      <c r="U2727" t="s">
        <v>8317</v>
      </c>
      <c r="V2727" t="s">
        <v>8347</v>
      </c>
    </row>
    <row r="2728" spans="1:22">
      <c r="A2728" s="5">
        <f t="shared" si="168"/>
        <v>1.05745</v>
      </c>
      <c r="B2728">
        <v>2726</v>
      </c>
      <c r="C2728" s="3" t="s">
        <v>2726</v>
      </c>
      <c r="D2728" s="3" t="s">
        <v>6836</v>
      </c>
      <c r="E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 s="22">
        <f t="shared" si="169"/>
        <v>42795.53628472222</v>
      </c>
      <c r="L2728">
        <v>1458741311</v>
      </c>
      <c r="M2728" s="22">
        <f t="shared" si="170"/>
        <v>42745.53628472222</v>
      </c>
      <c r="N2728" s="22" t="s">
        <v>9112</v>
      </c>
      <c r="O2728" s="24">
        <f t="shared" si="171"/>
        <v>2017</v>
      </c>
      <c r="P2728" t="b">
        <v>0</v>
      </c>
      <c r="Q2728">
        <v>404</v>
      </c>
      <c r="R2728" t="b">
        <v>1</v>
      </c>
      <c r="S2728" t="s">
        <v>8295</v>
      </c>
      <c r="T2728" s="7">
        <f>F2728/Q2728</f>
        <v>261.74504950495049</v>
      </c>
      <c r="U2728" t="s">
        <v>8317</v>
      </c>
      <c r="V2728" t="s">
        <v>8347</v>
      </c>
    </row>
    <row r="2729" spans="1:22" ht="43.2">
      <c r="A2729" s="5">
        <f t="shared" si="168"/>
        <v>4.9321000000000002</v>
      </c>
      <c r="B2729">
        <v>2727</v>
      </c>
      <c r="C2729" s="3" t="s">
        <v>2727</v>
      </c>
      <c r="D2729" s="3" t="s">
        <v>6837</v>
      </c>
      <c r="E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 s="22">
        <f t="shared" si="169"/>
        <v>42482.371655092589</v>
      </c>
      <c r="L2729">
        <v>1436804063</v>
      </c>
      <c r="M2729" s="22">
        <f t="shared" si="170"/>
        <v>42452.371655092589</v>
      </c>
      <c r="N2729" s="22" t="s">
        <v>9047</v>
      </c>
      <c r="O2729" s="24">
        <f t="shared" si="171"/>
        <v>2016</v>
      </c>
      <c r="P2729" t="b">
        <v>0</v>
      </c>
      <c r="Q2729">
        <v>707</v>
      </c>
      <c r="R2729" t="b">
        <v>1</v>
      </c>
      <c r="S2729" t="s">
        <v>8295</v>
      </c>
      <c r="T2729" s="7">
        <f>F2729/Q2729</f>
        <v>69.760961810466767</v>
      </c>
      <c r="U2729" t="s">
        <v>8317</v>
      </c>
      <c r="V2729" t="s">
        <v>8347</v>
      </c>
    </row>
    <row r="2730" spans="1:22" ht="28.8">
      <c r="A2730" s="5">
        <f t="shared" si="168"/>
        <v>2.0182666666666669</v>
      </c>
      <c r="B2730">
        <v>2728</v>
      </c>
      <c r="C2730" s="3" t="s">
        <v>2728</v>
      </c>
      <c r="D2730" s="3" t="s">
        <v>6838</v>
      </c>
      <c r="E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 s="22">
        <f t="shared" si="169"/>
        <v>42223.468321759261</v>
      </c>
      <c r="L2730">
        <v>1448461434</v>
      </c>
      <c r="M2730" s="22">
        <f t="shared" si="170"/>
        <v>42198.468321759261</v>
      </c>
      <c r="N2730" s="22" t="s">
        <v>8901</v>
      </c>
      <c r="O2730" s="24">
        <f t="shared" si="171"/>
        <v>2015</v>
      </c>
      <c r="P2730" t="b">
        <v>0</v>
      </c>
      <c r="Q2730">
        <v>392</v>
      </c>
      <c r="R2730" t="b">
        <v>1</v>
      </c>
      <c r="S2730" t="s">
        <v>8295</v>
      </c>
      <c r="T2730" s="7">
        <f>F2730/Q2730</f>
        <v>77.229591836734699</v>
      </c>
      <c r="U2730" t="s">
        <v>8317</v>
      </c>
      <c r="V2730" t="s">
        <v>8347</v>
      </c>
    </row>
    <row r="2731" spans="1:22" ht="28.8">
      <c r="A2731" s="5">
        <f t="shared" si="168"/>
        <v>1.0444</v>
      </c>
      <c r="B2731">
        <v>2729</v>
      </c>
      <c r="C2731" s="3" t="s">
        <v>2729</v>
      </c>
      <c r="D2731" s="3" t="s">
        <v>6839</v>
      </c>
      <c r="E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 s="22">
        <f t="shared" si="169"/>
        <v>42368.391597222224</v>
      </c>
      <c r="L2731">
        <v>1427867197</v>
      </c>
      <c r="M2731" s="22">
        <f t="shared" si="170"/>
        <v>42333.391597222224</v>
      </c>
      <c r="N2731" s="22" t="s">
        <v>8421</v>
      </c>
      <c r="O2731" s="24">
        <f t="shared" si="171"/>
        <v>2015</v>
      </c>
      <c r="P2731" t="b">
        <v>0</v>
      </c>
      <c r="Q2731">
        <v>23</v>
      </c>
      <c r="R2731" t="b">
        <v>1</v>
      </c>
      <c r="S2731" t="s">
        <v>8295</v>
      </c>
      <c r="T2731" s="7">
        <f>F2731/Q2731</f>
        <v>340.56521739130437</v>
      </c>
      <c r="U2731" t="s">
        <v>8317</v>
      </c>
      <c r="V2731" t="s">
        <v>8347</v>
      </c>
    </row>
    <row r="2732" spans="1:22" ht="43.2">
      <c r="A2732" s="5">
        <f t="shared" si="168"/>
        <v>1.7029262962962963</v>
      </c>
      <c r="B2732">
        <v>2730</v>
      </c>
      <c r="C2732" s="3" t="s">
        <v>2730</v>
      </c>
      <c r="D2732" s="3" t="s">
        <v>6840</v>
      </c>
      <c r="E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 s="22">
        <f t="shared" si="169"/>
        <v>42125.032372685186</v>
      </c>
      <c r="L2732">
        <v>1363611575</v>
      </c>
      <c r="M2732" s="22">
        <f t="shared" si="170"/>
        <v>42095.032372685186</v>
      </c>
      <c r="N2732" s="22" t="s">
        <v>9486</v>
      </c>
      <c r="O2732" s="24">
        <f t="shared" si="171"/>
        <v>2015</v>
      </c>
      <c r="P2732" t="b">
        <v>0</v>
      </c>
      <c r="Q2732">
        <v>682</v>
      </c>
      <c r="R2732" t="b">
        <v>1</v>
      </c>
      <c r="S2732" t="s">
        <v>8295</v>
      </c>
      <c r="T2732" s="7">
        <f>F2732/Q2732</f>
        <v>67.417903225806455</v>
      </c>
      <c r="U2732" t="s">
        <v>8317</v>
      </c>
      <c r="V2732" t="s">
        <v>8347</v>
      </c>
    </row>
    <row r="2733" spans="1:22" ht="57.6">
      <c r="A2733" s="5">
        <f t="shared" si="168"/>
        <v>1.0430333333333333</v>
      </c>
      <c r="B2733">
        <v>2731</v>
      </c>
      <c r="C2733" s="3" t="s">
        <v>2731</v>
      </c>
      <c r="D2733" s="3" t="s">
        <v>6841</v>
      </c>
      <c r="E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 s="22">
        <f t="shared" si="169"/>
        <v>41386.333043981482</v>
      </c>
      <c r="L2733">
        <v>1408624622</v>
      </c>
      <c r="M2733" s="22">
        <f t="shared" si="170"/>
        <v>41351.333043981482</v>
      </c>
      <c r="N2733" s="22" t="s">
        <v>9610</v>
      </c>
      <c r="O2733" s="24">
        <f t="shared" si="171"/>
        <v>2013</v>
      </c>
      <c r="P2733" t="b">
        <v>0</v>
      </c>
      <c r="Q2733">
        <v>37</v>
      </c>
      <c r="R2733" t="b">
        <v>1</v>
      </c>
      <c r="S2733" t="s">
        <v>8295</v>
      </c>
      <c r="T2733" s="7">
        <f>F2733/Q2733</f>
        <v>845.70270270270271</v>
      </c>
      <c r="U2733" t="s">
        <v>8317</v>
      </c>
      <c r="V2733" t="s">
        <v>8347</v>
      </c>
    </row>
    <row r="2734" spans="1:22" ht="43.2">
      <c r="A2734" s="5">
        <f t="shared" si="168"/>
        <v>1.1825000000000001</v>
      </c>
      <c r="B2734">
        <v>2732</v>
      </c>
      <c r="C2734" s="3" t="s">
        <v>2732</v>
      </c>
      <c r="D2734" s="3" t="s">
        <v>6842</v>
      </c>
      <c r="E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 s="22">
        <f t="shared" si="169"/>
        <v>41929.958333333328</v>
      </c>
      <c r="L2734">
        <v>1366917828</v>
      </c>
      <c r="M2734" s="22">
        <f t="shared" si="170"/>
        <v>41872.317384259259</v>
      </c>
      <c r="N2734" s="22" t="s">
        <v>9803</v>
      </c>
      <c r="O2734" s="24">
        <f t="shared" si="171"/>
        <v>2014</v>
      </c>
      <c r="P2734" t="b">
        <v>0</v>
      </c>
      <c r="Q2734">
        <v>146</v>
      </c>
      <c r="R2734" t="b">
        <v>1</v>
      </c>
      <c r="S2734" t="s">
        <v>8295</v>
      </c>
      <c r="T2734" s="7">
        <f>F2734/Q2734</f>
        <v>97.191780821917803</v>
      </c>
      <c r="U2734" t="s">
        <v>8317</v>
      </c>
      <c r="V2734" t="s">
        <v>8347</v>
      </c>
    </row>
    <row r="2735" spans="1:22" ht="43.2">
      <c r="A2735" s="5">
        <f t="shared" si="168"/>
        <v>1.07538</v>
      </c>
      <c r="B2735">
        <v>2733</v>
      </c>
      <c r="C2735" s="3" t="s">
        <v>2733</v>
      </c>
      <c r="D2735" s="3" t="s">
        <v>6843</v>
      </c>
      <c r="E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 s="22">
        <f t="shared" si="169"/>
        <v>41421.791666666664</v>
      </c>
      <c r="L2735">
        <v>1423463574</v>
      </c>
      <c r="M2735" s="22">
        <f t="shared" si="170"/>
        <v>41389.599861111106</v>
      </c>
      <c r="N2735" s="22" t="s">
        <v>9414</v>
      </c>
      <c r="O2735" s="24">
        <f t="shared" si="171"/>
        <v>2013</v>
      </c>
      <c r="P2735" t="b">
        <v>0</v>
      </c>
      <c r="Q2735">
        <v>119</v>
      </c>
      <c r="R2735" t="b">
        <v>1</v>
      </c>
      <c r="S2735" t="s">
        <v>8295</v>
      </c>
      <c r="T2735" s="7">
        <f>F2735/Q2735</f>
        <v>451.84033613445376</v>
      </c>
      <c r="U2735" t="s">
        <v>8317</v>
      </c>
      <c r="V2735" t="s">
        <v>8347</v>
      </c>
    </row>
    <row r="2736" spans="1:22" ht="43.2">
      <c r="A2736" s="5">
        <f t="shared" si="168"/>
        <v>22603</v>
      </c>
      <c r="B2736">
        <v>2734</v>
      </c>
      <c r="C2736" s="3" t="s">
        <v>2734</v>
      </c>
      <c r="D2736" s="3" t="s">
        <v>6844</v>
      </c>
      <c r="E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 s="22">
        <f t="shared" si="169"/>
        <v>42104.022847222215</v>
      </c>
      <c r="L2736">
        <v>1473782592</v>
      </c>
      <c r="M2736" s="22">
        <f t="shared" si="170"/>
        <v>42044.064513888887</v>
      </c>
      <c r="N2736" s="22" t="s">
        <v>9163</v>
      </c>
      <c r="O2736" s="24">
        <f t="shared" si="171"/>
        <v>2015</v>
      </c>
      <c r="P2736" t="b">
        <v>0</v>
      </c>
      <c r="Q2736">
        <v>163</v>
      </c>
      <c r="R2736" t="b">
        <v>1</v>
      </c>
      <c r="S2736" t="s">
        <v>8295</v>
      </c>
      <c r="T2736" s="7">
        <f>F2736/Q2736</f>
        <v>138.66871165644173</v>
      </c>
      <c r="U2736" t="s">
        <v>8317</v>
      </c>
      <c r="V2736" t="s">
        <v>8347</v>
      </c>
    </row>
    <row r="2737" spans="1:22" ht="43.2">
      <c r="A2737" s="5">
        <f t="shared" si="168"/>
        <v>9.7813466666666677</v>
      </c>
      <c r="B2737">
        <v>2735</v>
      </c>
      <c r="C2737" s="3" t="s">
        <v>2735</v>
      </c>
      <c r="D2737" s="3" t="s">
        <v>6845</v>
      </c>
      <c r="E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 s="22">
        <f t="shared" si="169"/>
        <v>42656.707638888889</v>
      </c>
      <c r="L2737">
        <v>1360551250</v>
      </c>
      <c r="M2737" s="22">
        <f t="shared" si="170"/>
        <v>42626.460555555554</v>
      </c>
      <c r="N2737" s="22" t="s">
        <v>9312</v>
      </c>
      <c r="O2737" s="24">
        <f t="shared" si="171"/>
        <v>2016</v>
      </c>
      <c r="P2737" t="b">
        <v>0</v>
      </c>
      <c r="Q2737">
        <v>339</v>
      </c>
      <c r="R2737" t="b">
        <v>1</v>
      </c>
      <c r="S2737" t="s">
        <v>8295</v>
      </c>
      <c r="T2737" s="7">
        <f>F2737/Q2737</f>
        <v>21.640147492625371</v>
      </c>
      <c r="U2737" t="s">
        <v>8317</v>
      </c>
      <c r="V2737" t="s">
        <v>8347</v>
      </c>
    </row>
    <row r="2738" spans="1:22" ht="57.6">
      <c r="A2738" s="5">
        <f t="shared" si="168"/>
        <v>1.2290000000000001</v>
      </c>
      <c r="B2738">
        <v>2736</v>
      </c>
      <c r="C2738" s="3" t="s">
        <v>2736</v>
      </c>
      <c r="D2738" s="3" t="s">
        <v>6846</v>
      </c>
      <c r="E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 s="22">
        <f t="shared" si="169"/>
        <v>41346.625</v>
      </c>
      <c r="L2738">
        <v>1395676773</v>
      </c>
      <c r="M2738" s="22">
        <f t="shared" si="170"/>
        <v>41315.912615740737</v>
      </c>
      <c r="N2738" s="22" t="s">
        <v>9804</v>
      </c>
      <c r="O2738" s="24">
        <f t="shared" si="171"/>
        <v>2013</v>
      </c>
      <c r="P2738" t="b">
        <v>0</v>
      </c>
      <c r="Q2738">
        <v>58</v>
      </c>
      <c r="R2738" t="b">
        <v>1</v>
      </c>
      <c r="S2738" t="s">
        <v>8295</v>
      </c>
      <c r="T2738" s="7">
        <f>F2738/Q2738</f>
        <v>169.51724137931035</v>
      </c>
      <c r="U2738" t="s">
        <v>8317</v>
      </c>
      <c r="V2738" t="s">
        <v>8347</v>
      </c>
    </row>
    <row r="2739" spans="1:22" ht="43.2">
      <c r="A2739" s="5">
        <f t="shared" si="168"/>
        <v>2.4606080000000001</v>
      </c>
      <c r="B2739">
        <v>2737</v>
      </c>
      <c r="C2739" s="3" t="s">
        <v>2737</v>
      </c>
      <c r="D2739" s="3" t="s">
        <v>6847</v>
      </c>
      <c r="E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 s="22">
        <f t="shared" si="169"/>
        <v>41752.458020833328</v>
      </c>
      <c r="L2739">
        <v>1386108087</v>
      </c>
      <c r="M2739" s="22">
        <f t="shared" si="170"/>
        <v>41722.458020833328</v>
      </c>
      <c r="N2739" s="22" t="s">
        <v>9211</v>
      </c>
      <c r="O2739" s="24">
        <f t="shared" si="171"/>
        <v>2014</v>
      </c>
      <c r="P2739" t="b">
        <v>0</v>
      </c>
      <c r="Q2739">
        <v>456</v>
      </c>
      <c r="R2739" t="b">
        <v>1</v>
      </c>
      <c r="S2739" t="s">
        <v>8295</v>
      </c>
      <c r="T2739" s="7">
        <f>F2739/Q2739</f>
        <v>161.88210526315791</v>
      </c>
      <c r="U2739" t="s">
        <v>8317</v>
      </c>
      <c r="V2739" t="s">
        <v>8347</v>
      </c>
    </row>
    <row r="2740" spans="1:22" ht="43.2">
      <c r="A2740" s="5">
        <f t="shared" si="168"/>
        <v>1.4794</v>
      </c>
      <c r="B2740">
        <v>2738</v>
      </c>
      <c r="C2740" s="3" t="s">
        <v>2738</v>
      </c>
      <c r="D2740" s="3" t="s">
        <v>6848</v>
      </c>
      <c r="E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 s="22">
        <f t="shared" si="169"/>
        <v>41654.583333333328</v>
      </c>
      <c r="L2740">
        <v>1473218804</v>
      </c>
      <c r="M2740" s="22">
        <f t="shared" si="170"/>
        <v>41611.709340277775</v>
      </c>
      <c r="N2740" s="22" t="s">
        <v>8614</v>
      </c>
      <c r="O2740" s="24">
        <f t="shared" si="171"/>
        <v>2013</v>
      </c>
      <c r="P2740" t="b">
        <v>0</v>
      </c>
      <c r="Q2740">
        <v>15</v>
      </c>
      <c r="R2740" t="b">
        <v>1</v>
      </c>
      <c r="S2740" t="s">
        <v>8295</v>
      </c>
      <c r="T2740" s="7">
        <f>F2740/Q2740</f>
        <v>493.13333333333333</v>
      </c>
      <c r="U2740" t="s">
        <v>8317</v>
      </c>
      <c r="V2740" t="s">
        <v>8347</v>
      </c>
    </row>
    <row r="2741" spans="1:22" ht="43.2">
      <c r="A2741" s="5">
        <f t="shared" si="168"/>
        <v>3.8409090909090908</v>
      </c>
      <c r="B2741">
        <v>2739</v>
      </c>
      <c r="C2741" s="3" t="s">
        <v>2739</v>
      </c>
      <c r="D2741" s="3" t="s">
        <v>6849</v>
      </c>
      <c r="E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 s="22">
        <f t="shared" si="169"/>
        <v>42679.935231481482</v>
      </c>
      <c r="L2741">
        <v>1395436717</v>
      </c>
      <c r="M2741" s="22">
        <f t="shared" si="170"/>
        <v>42619.935231481482</v>
      </c>
      <c r="N2741" s="22" t="s">
        <v>9130</v>
      </c>
      <c r="O2741" s="24">
        <f t="shared" si="171"/>
        <v>2016</v>
      </c>
      <c r="P2741" t="b">
        <v>0</v>
      </c>
      <c r="Q2741">
        <v>191</v>
      </c>
      <c r="R2741" t="b">
        <v>1</v>
      </c>
      <c r="S2741" t="s">
        <v>8295</v>
      </c>
      <c r="T2741" s="7">
        <f>F2741/Q2741</f>
        <v>22.120418848167539</v>
      </c>
      <c r="U2741" t="s">
        <v>8317</v>
      </c>
      <c r="V2741" t="s">
        <v>8347</v>
      </c>
    </row>
    <row r="2742" spans="1:22" ht="43.2">
      <c r="A2742" s="5">
        <f t="shared" si="168"/>
        <v>1.0333333333333334</v>
      </c>
      <c r="B2742">
        <v>2740</v>
      </c>
      <c r="C2742" s="3" t="s">
        <v>2740</v>
      </c>
      <c r="D2742" s="3" t="s">
        <v>6850</v>
      </c>
      <c r="E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 s="22">
        <f t="shared" si="169"/>
        <v>41764.679594907408</v>
      </c>
      <c r="L2742">
        <v>1423529152</v>
      </c>
      <c r="M2742" s="22">
        <f t="shared" si="170"/>
        <v>41719.679594907408</v>
      </c>
      <c r="N2742" s="22" t="s">
        <v>8420</v>
      </c>
      <c r="O2742" s="24">
        <f t="shared" si="171"/>
        <v>2014</v>
      </c>
      <c r="P2742" t="b">
        <v>0</v>
      </c>
      <c r="Q2742">
        <v>17</v>
      </c>
      <c r="R2742" t="b">
        <v>1</v>
      </c>
      <c r="S2742" t="s">
        <v>8295</v>
      </c>
      <c r="T2742" s="7">
        <f>F2742/Q2742</f>
        <v>18.235294117647058</v>
      </c>
      <c r="U2742" t="s">
        <v>8317</v>
      </c>
      <c r="V2742" t="s">
        <v>8347</v>
      </c>
    </row>
    <row r="2743" spans="1:22" ht="28.8">
      <c r="A2743" s="5">
        <f t="shared" si="168"/>
        <v>4.3750000000000004E-3</v>
      </c>
      <c r="B2743">
        <v>2741</v>
      </c>
      <c r="C2743" s="3" t="s">
        <v>2741</v>
      </c>
      <c r="D2743" s="3" t="s">
        <v>6851</v>
      </c>
      <c r="E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 s="22">
        <f t="shared" si="169"/>
        <v>42074.781851851854</v>
      </c>
      <c r="L2743">
        <v>1412005602</v>
      </c>
      <c r="M2743" s="22">
        <f t="shared" si="170"/>
        <v>42044.823518518511</v>
      </c>
      <c r="N2743" s="22" t="s">
        <v>9163</v>
      </c>
      <c r="O2743" s="24">
        <f t="shared" si="171"/>
        <v>2015</v>
      </c>
      <c r="P2743" t="b">
        <v>0</v>
      </c>
      <c r="Q2743">
        <v>4</v>
      </c>
      <c r="R2743" t="b">
        <v>0</v>
      </c>
      <c r="S2743" t="s">
        <v>8304</v>
      </c>
      <c r="T2743" s="7">
        <f>F2743/Q2743</f>
        <v>8.75</v>
      </c>
      <c r="U2743" t="s">
        <v>8320</v>
      </c>
      <c r="V2743" t="s">
        <v>8356</v>
      </c>
    </row>
    <row r="2744" spans="1:22" ht="43.2">
      <c r="A2744" s="5">
        <f t="shared" si="168"/>
        <v>0.29239999999999999</v>
      </c>
      <c r="B2744">
        <v>2742</v>
      </c>
      <c r="C2744" s="3" t="s">
        <v>2742</v>
      </c>
      <c r="D2744" s="3" t="s">
        <v>6852</v>
      </c>
      <c r="E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 s="22">
        <f t="shared" si="169"/>
        <v>41931.879861111105</v>
      </c>
      <c r="L2744">
        <v>1335892587</v>
      </c>
      <c r="M2744" s="22">
        <f t="shared" si="170"/>
        <v>41911.449097222219</v>
      </c>
      <c r="N2744" s="22" t="s">
        <v>8548</v>
      </c>
      <c r="O2744" s="24">
        <f t="shared" si="171"/>
        <v>2014</v>
      </c>
      <c r="P2744" t="b">
        <v>0</v>
      </c>
      <c r="Q2744">
        <v>18</v>
      </c>
      <c r="R2744" t="b">
        <v>0</v>
      </c>
      <c r="S2744" t="s">
        <v>8304</v>
      </c>
      <c r="T2744" s="7">
        <f>F2744/Q2744</f>
        <v>40.611111111111114</v>
      </c>
      <c r="U2744" t="s">
        <v>8320</v>
      </c>
      <c r="V2744" t="s">
        <v>8356</v>
      </c>
    </row>
    <row r="2745" spans="1:22" ht="57.6">
      <c r="A2745" s="5">
        <f t="shared" si="168"/>
        <v>0</v>
      </c>
      <c r="B2745">
        <v>2743</v>
      </c>
      <c r="C2745" s="3" t="s">
        <v>2743</v>
      </c>
      <c r="D2745" s="3" t="s">
        <v>6853</v>
      </c>
      <c r="E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 s="22">
        <f t="shared" si="169"/>
        <v>41044.511423611111</v>
      </c>
      <c r="L2745">
        <v>1474271607</v>
      </c>
      <c r="M2745" s="22">
        <f t="shared" si="170"/>
        <v>41030.511423611111</v>
      </c>
      <c r="N2745" s="22" t="s">
        <v>9805</v>
      </c>
      <c r="O2745" s="24">
        <f t="shared" si="171"/>
        <v>2012</v>
      </c>
      <c r="P2745" t="b">
        <v>0</v>
      </c>
      <c r="Q2745">
        <v>0</v>
      </c>
      <c r="R2745" t="b">
        <v>0</v>
      </c>
      <c r="S2745" t="s">
        <v>8304</v>
      </c>
      <c r="T2745" s="7" t="e">
        <f>F2745/Q2745</f>
        <v>#DIV/0!</v>
      </c>
      <c r="U2745" t="s">
        <v>8320</v>
      </c>
      <c r="V2745" t="s">
        <v>8356</v>
      </c>
    </row>
    <row r="2746" spans="1:22" ht="43.2">
      <c r="A2746" s="5">
        <f t="shared" si="168"/>
        <v>5.2187499999999998E-2</v>
      </c>
      <c r="B2746">
        <v>2744</v>
      </c>
      <c r="C2746" s="3" t="s">
        <v>2744</v>
      </c>
      <c r="D2746" s="3" t="s">
        <v>6854</v>
      </c>
      <c r="E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 s="22">
        <f t="shared" si="169"/>
        <v>42662.120451388888</v>
      </c>
      <c r="L2746">
        <v>1327886998</v>
      </c>
      <c r="M2746" s="22">
        <f t="shared" si="170"/>
        <v>42632.120451388888</v>
      </c>
      <c r="N2746" s="22" t="s">
        <v>8863</v>
      </c>
      <c r="O2746" s="24">
        <f t="shared" si="171"/>
        <v>2016</v>
      </c>
      <c r="P2746" t="b">
        <v>0</v>
      </c>
      <c r="Q2746">
        <v>22</v>
      </c>
      <c r="R2746" t="b">
        <v>0</v>
      </c>
      <c r="S2746" t="s">
        <v>8304</v>
      </c>
      <c r="T2746" s="7">
        <f>F2746/Q2746</f>
        <v>37.954545454545453</v>
      </c>
      <c r="U2746" t="s">
        <v>8320</v>
      </c>
      <c r="V2746" t="s">
        <v>8356</v>
      </c>
    </row>
    <row r="2747" spans="1:22" ht="43.2">
      <c r="A2747" s="5">
        <f t="shared" si="168"/>
        <v>0.21887499999999999</v>
      </c>
      <c r="B2747">
        <v>2745</v>
      </c>
      <c r="C2747" s="3" t="s">
        <v>2745</v>
      </c>
      <c r="D2747" s="3" t="s">
        <v>6855</v>
      </c>
      <c r="E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 s="22">
        <f t="shared" si="169"/>
        <v>40967.854143518518</v>
      </c>
      <c r="L2747">
        <v>1337125368</v>
      </c>
      <c r="M2747" s="22">
        <f t="shared" si="170"/>
        <v>40937.854143518518</v>
      </c>
      <c r="N2747" s="22" t="s">
        <v>9093</v>
      </c>
      <c r="O2747" s="24">
        <f t="shared" si="171"/>
        <v>2012</v>
      </c>
      <c r="P2747" t="b">
        <v>0</v>
      </c>
      <c r="Q2747">
        <v>49</v>
      </c>
      <c r="R2747" t="b">
        <v>0</v>
      </c>
      <c r="S2747" t="s">
        <v>8304</v>
      </c>
      <c r="T2747" s="7">
        <f>F2747/Q2747</f>
        <v>35.734693877551024</v>
      </c>
      <c r="U2747" t="s">
        <v>8320</v>
      </c>
      <c r="V2747" t="s">
        <v>8356</v>
      </c>
    </row>
    <row r="2748" spans="1:22" ht="43.2">
      <c r="A2748" s="5">
        <f t="shared" si="168"/>
        <v>0.26700000000000002</v>
      </c>
      <c r="B2748">
        <v>2746</v>
      </c>
      <c r="C2748" s="3" t="s">
        <v>2746</v>
      </c>
      <c r="D2748" s="3" t="s">
        <v>6856</v>
      </c>
      <c r="E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 s="22">
        <f t="shared" si="169"/>
        <v>41104.779722222222</v>
      </c>
      <c r="L2748">
        <v>1406745911</v>
      </c>
      <c r="M2748" s="22">
        <f t="shared" si="170"/>
        <v>41044.779722222222</v>
      </c>
      <c r="N2748" s="22" t="s">
        <v>9806</v>
      </c>
      <c r="O2748" s="24">
        <f t="shared" si="171"/>
        <v>2012</v>
      </c>
      <c r="P2748" t="b">
        <v>0</v>
      </c>
      <c r="Q2748">
        <v>19</v>
      </c>
      <c r="R2748" t="b">
        <v>0</v>
      </c>
      <c r="S2748" t="s">
        <v>8304</v>
      </c>
      <c r="T2748" s="7">
        <f>F2748/Q2748</f>
        <v>42.157894736842103</v>
      </c>
      <c r="U2748" t="s">
        <v>8320</v>
      </c>
      <c r="V2748" t="s">
        <v>8356</v>
      </c>
    </row>
    <row r="2749" spans="1:22" ht="43.2">
      <c r="A2749" s="5">
        <f t="shared" si="168"/>
        <v>0.28000000000000003</v>
      </c>
      <c r="B2749">
        <v>2747</v>
      </c>
      <c r="C2749" s="3" t="s">
        <v>2747</v>
      </c>
      <c r="D2749" s="3" t="s">
        <v>6857</v>
      </c>
      <c r="E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 s="22">
        <f t="shared" si="169"/>
        <v>41880.57304398148</v>
      </c>
      <c r="L2749">
        <v>1337095997</v>
      </c>
      <c r="M2749" s="22">
        <f t="shared" si="170"/>
        <v>41850.57304398148</v>
      </c>
      <c r="N2749" s="22" t="s">
        <v>8826</v>
      </c>
      <c r="O2749" s="24">
        <f t="shared" si="171"/>
        <v>2014</v>
      </c>
      <c r="P2749" t="b">
        <v>0</v>
      </c>
      <c r="Q2749">
        <v>4</v>
      </c>
      <c r="R2749" t="b">
        <v>0</v>
      </c>
      <c r="S2749" t="s">
        <v>8304</v>
      </c>
      <c r="T2749" s="7">
        <f>F2749/Q2749</f>
        <v>35</v>
      </c>
      <c r="U2749" t="s">
        <v>8320</v>
      </c>
      <c r="V2749" t="s">
        <v>8356</v>
      </c>
    </row>
    <row r="2750" spans="1:22" ht="43.2">
      <c r="A2750" s="5">
        <f t="shared" si="168"/>
        <v>1.06E-2</v>
      </c>
      <c r="B2750">
        <v>2748</v>
      </c>
      <c r="C2750" s="3" t="s">
        <v>2748</v>
      </c>
      <c r="D2750" s="3" t="s">
        <v>6858</v>
      </c>
      <c r="E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 s="22">
        <f t="shared" si="169"/>
        <v>41075.923611111109</v>
      </c>
      <c r="L2750">
        <v>1470243802</v>
      </c>
      <c r="M2750" s="22">
        <f t="shared" si="170"/>
        <v>41044.439780092587</v>
      </c>
      <c r="N2750" s="22" t="s">
        <v>9806</v>
      </c>
      <c r="O2750" s="24">
        <f t="shared" si="171"/>
        <v>2012</v>
      </c>
      <c r="P2750" t="b">
        <v>0</v>
      </c>
      <c r="Q2750">
        <v>4</v>
      </c>
      <c r="R2750" t="b">
        <v>0</v>
      </c>
      <c r="S2750" t="s">
        <v>8304</v>
      </c>
      <c r="T2750" s="7">
        <f>F2750/Q2750</f>
        <v>13.25</v>
      </c>
      <c r="U2750" t="s">
        <v>8320</v>
      </c>
      <c r="V2750" t="s">
        <v>8356</v>
      </c>
    </row>
    <row r="2751" spans="1:22" ht="28.8">
      <c r="A2751" s="5">
        <f t="shared" si="168"/>
        <v>1.0999999999999999E-2</v>
      </c>
      <c r="B2751">
        <v>2749</v>
      </c>
      <c r="C2751" s="3" t="s">
        <v>2749</v>
      </c>
      <c r="D2751" s="3" t="s">
        <v>6859</v>
      </c>
      <c r="E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 s="22">
        <f t="shared" si="169"/>
        <v>42615.502337962964</v>
      </c>
      <c r="L2751">
        <v>1425582637</v>
      </c>
      <c r="M2751" s="22">
        <f t="shared" si="170"/>
        <v>42585.502337962964</v>
      </c>
      <c r="N2751" s="22" t="s">
        <v>8684</v>
      </c>
      <c r="O2751" s="24">
        <f t="shared" si="171"/>
        <v>2016</v>
      </c>
      <c r="P2751" t="b">
        <v>0</v>
      </c>
      <c r="Q2751">
        <v>2</v>
      </c>
      <c r="R2751" t="b">
        <v>0</v>
      </c>
      <c r="S2751" t="s">
        <v>8304</v>
      </c>
      <c r="T2751" s="7">
        <f>F2751/Q2751</f>
        <v>55</v>
      </c>
      <c r="U2751" t="s">
        <v>8320</v>
      </c>
      <c r="V2751" t="s">
        <v>8356</v>
      </c>
    </row>
    <row r="2752" spans="1:22" ht="43.2">
      <c r="A2752" s="5">
        <f t="shared" si="168"/>
        <v>0</v>
      </c>
      <c r="B2752">
        <v>2750</v>
      </c>
      <c r="C2752" s="3" t="s">
        <v>2750</v>
      </c>
      <c r="D2752" s="3" t="s">
        <v>6860</v>
      </c>
      <c r="E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 s="22">
        <f t="shared" si="169"/>
        <v>42098.549039351848</v>
      </c>
      <c r="L2752">
        <v>1340055345</v>
      </c>
      <c r="M2752" s="22">
        <f t="shared" si="170"/>
        <v>42068.59070601852</v>
      </c>
      <c r="N2752" s="22" t="s">
        <v>8404</v>
      </c>
      <c r="O2752" s="24">
        <f t="shared" si="171"/>
        <v>2015</v>
      </c>
      <c r="P2752" t="b">
        <v>0</v>
      </c>
      <c r="Q2752">
        <v>0</v>
      </c>
      <c r="R2752" t="b">
        <v>0</v>
      </c>
      <c r="S2752" t="s">
        <v>8304</v>
      </c>
      <c r="T2752" s="7" t="e">
        <f>F2752/Q2752</f>
        <v>#DIV/0!</v>
      </c>
      <c r="U2752" t="s">
        <v>8320</v>
      </c>
      <c r="V2752" t="s">
        <v>8356</v>
      </c>
    </row>
    <row r="2753" spans="1:22" ht="43.2">
      <c r="A2753" s="5">
        <f t="shared" si="168"/>
        <v>0</v>
      </c>
      <c r="B2753">
        <v>2751</v>
      </c>
      <c r="C2753" s="3" t="s">
        <v>2751</v>
      </c>
      <c r="D2753" s="3" t="s">
        <v>6861</v>
      </c>
      <c r="E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 s="22">
        <f t="shared" si="169"/>
        <v>41090.625</v>
      </c>
      <c r="L2753">
        <v>1397855842</v>
      </c>
      <c r="M2753" s="22">
        <f t="shared" si="170"/>
        <v>41078.691493055558</v>
      </c>
      <c r="N2753" s="22" t="s">
        <v>8704</v>
      </c>
      <c r="O2753" s="24">
        <f t="shared" si="171"/>
        <v>2012</v>
      </c>
      <c r="P2753" t="b">
        <v>0</v>
      </c>
      <c r="Q2753">
        <v>0</v>
      </c>
      <c r="R2753" t="b">
        <v>0</v>
      </c>
      <c r="S2753" t="s">
        <v>8304</v>
      </c>
      <c r="T2753" s="7" t="e">
        <f>F2753/Q2753</f>
        <v>#DIV/0!</v>
      </c>
      <c r="U2753" t="s">
        <v>8320</v>
      </c>
      <c r="V2753" t="s">
        <v>8356</v>
      </c>
    </row>
    <row r="2754" spans="1:22" ht="43.2">
      <c r="A2754" s="5">
        <f t="shared" si="168"/>
        <v>0.11458333333333333</v>
      </c>
      <c r="B2754">
        <v>2752</v>
      </c>
      <c r="C2754" s="3" t="s">
        <v>2752</v>
      </c>
      <c r="D2754" s="3" t="s">
        <v>6862</v>
      </c>
      <c r="E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 s="22">
        <f t="shared" si="169"/>
        <v>41807.678726851846</v>
      </c>
      <c r="L2754">
        <v>1320776504</v>
      </c>
      <c r="M2754" s="22">
        <f t="shared" si="170"/>
        <v>41747.678726851846</v>
      </c>
      <c r="N2754" s="22" t="s">
        <v>9807</v>
      </c>
      <c r="O2754" s="24">
        <f t="shared" si="171"/>
        <v>2014</v>
      </c>
      <c r="P2754" t="b">
        <v>0</v>
      </c>
      <c r="Q2754">
        <v>14</v>
      </c>
      <c r="R2754" t="b">
        <v>0</v>
      </c>
      <c r="S2754" t="s">
        <v>8304</v>
      </c>
      <c r="T2754" s="7">
        <f>F2754/Q2754</f>
        <v>39.285714285714285</v>
      </c>
      <c r="U2754" t="s">
        <v>8320</v>
      </c>
      <c r="V2754" t="s">
        <v>8356</v>
      </c>
    </row>
    <row r="2755" spans="1:22" ht="43.2">
      <c r="A2755" s="5">
        <f t="shared" ref="A2755:A2818" si="172">F2755/E2755</f>
        <v>0.19</v>
      </c>
      <c r="B2755">
        <v>2753</v>
      </c>
      <c r="C2755" s="3" t="s">
        <v>2753</v>
      </c>
      <c r="D2755" s="3" t="s">
        <v>6863</v>
      </c>
      <c r="E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 s="22">
        <f t="shared" ref="K2755:K2818" si="173">(J2754/86400)+25569+(-5/24)</f>
        <v>40895.556759259256</v>
      </c>
      <c r="L2755">
        <v>1343425023</v>
      </c>
      <c r="M2755" s="22">
        <f t="shared" ref="M2755:M2818" si="174">(L2754/86400)+25569+(-5/24)</f>
        <v>40855.556759259256</v>
      </c>
      <c r="N2755" s="22" t="s">
        <v>9808</v>
      </c>
      <c r="O2755" s="24">
        <f t="shared" si="171"/>
        <v>2011</v>
      </c>
      <c r="P2755" t="b">
        <v>0</v>
      </c>
      <c r="Q2755">
        <v>8</v>
      </c>
      <c r="R2755" t="b">
        <v>0</v>
      </c>
      <c r="S2755" t="s">
        <v>8304</v>
      </c>
      <c r="T2755" s="7">
        <f>F2755/Q2755</f>
        <v>47.5</v>
      </c>
      <c r="U2755" t="s">
        <v>8320</v>
      </c>
      <c r="V2755" t="s">
        <v>8356</v>
      </c>
    </row>
    <row r="2756" spans="1:22" ht="43.2">
      <c r="A2756" s="5">
        <f t="shared" si="172"/>
        <v>0</v>
      </c>
      <c r="B2756">
        <v>2754</v>
      </c>
      <c r="C2756" s="3" t="s">
        <v>2754</v>
      </c>
      <c r="D2756" s="3" t="s">
        <v>6864</v>
      </c>
      <c r="E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 s="22">
        <f t="shared" si="173"/>
        <v>41147.692395833328</v>
      </c>
      <c r="L2756">
        <v>1407856551</v>
      </c>
      <c r="M2756" s="22">
        <f t="shared" si="174"/>
        <v>41117.692395833328</v>
      </c>
      <c r="N2756" s="22" t="s">
        <v>9809</v>
      </c>
      <c r="O2756" s="24">
        <f t="shared" ref="O2756:O2819" si="175">YEAR(N2756)</f>
        <v>2012</v>
      </c>
      <c r="P2756" t="b">
        <v>0</v>
      </c>
      <c r="Q2756">
        <v>0</v>
      </c>
      <c r="R2756" t="b">
        <v>0</v>
      </c>
      <c r="S2756" t="s">
        <v>8304</v>
      </c>
      <c r="T2756" s="7" t="e">
        <f>F2756/Q2756</f>
        <v>#DIV/0!</v>
      </c>
      <c r="U2756" t="s">
        <v>8320</v>
      </c>
      <c r="V2756" t="s">
        <v>8356</v>
      </c>
    </row>
    <row r="2757" spans="1:22" ht="43.2">
      <c r="A2757" s="5">
        <f t="shared" si="172"/>
        <v>0.52</v>
      </c>
      <c r="B2757">
        <v>2755</v>
      </c>
      <c r="C2757" s="3" t="s">
        <v>2755</v>
      </c>
      <c r="D2757" s="3" t="s">
        <v>6865</v>
      </c>
      <c r="E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 s="22">
        <f t="shared" si="173"/>
        <v>41893.427673611106</v>
      </c>
      <c r="L2757">
        <v>1425927527</v>
      </c>
      <c r="M2757" s="22">
        <f t="shared" si="174"/>
        <v>41863.427673611106</v>
      </c>
      <c r="N2757" s="22" t="s">
        <v>8740</v>
      </c>
      <c r="O2757" s="24">
        <f t="shared" si="175"/>
        <v>2014</v>
      </c>
      <c r="P2757" t="b">
        <v>0</v>
      </c>
      <c r="Q2757">
        <v>15</v>
      </c>
      <c r="R2757" t="b">
        <v>0</v>
      </c>
      <c r="S2757" t="s">
        <v>8304</v>
      </c>
      <c r="T2757" s="7">
        <f>F2757/Q2757</f>
        <v>17.333333333333332</v>
      </c>
      <c r="U2757" t="s">
        <v>8320</v>
      </c>
      <c r="V2757" t="s">
        <v>8356</v>
      </c>
    </row>
    <row r="2758" spans="1:22" ht="43.2">
      <c r="A2758" s="5">
        <f t="shared" si="172"/>
        <v>0.1048</v>
      </c>
      <c r="B2758">
        <v>2756</v>
      </c>
      <c r="C2758" s="3" t="s">
        <v>2756</v>
      </c>
      <c r="D2758" s="3" t="s">
        <v>6866</v>
      </c>
      <c r="E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 s="22">
        <f t="shared" si="173"/>
        <v>42102.582488425927</v>
      </c>
      <c r="L2758">
        <v>1386884201</v>
      </c>
      <c r="M2758" s="22">
        <f t="shared" si="174"/>
        <v>42072.582488425927</v>
      </c>
      <c r="N2758" s="22" t="s">
        <v>8531</v>
      </c>
      <c r="O2758" s="24">
        <f t="shared" si="175"/>
        <v>2015</v>
      </c>
      <c r="P2758" t="b">
        <v>0</v>
      </c>
      <c r="Q2758">
        <v>33</v>
      </c>
      <c r="R2758" t="b">
        <v>0</v>
      </c>
      <c r="S2758" t="s">
        <v>8304</v>
      </c>
      <c r="T2758" s="7">
        <f>F2758/Q2758</f>
        <v>31.757575757575758</v>
      </c>
      <c r="U2758" t="s">
        <v>8320</v>
      </c>
      <c r="V2758" t="s">
        <v>8356</v>
      </c>
    </row>
    <row r="2759" spans="1:22" ht="28.8">
      <c r="A2759" s="5">
        <f t="shared" si="172"/>
        <v>6.6666666666666671E-3</v>
      </c>
      <c r="B2759">
        <v>2757</v>
      </c>
      <c r="C2759" s="3" t="s">
        <v>2757</v>
      </c>
      <c r="D2759" s="3" t="s">
        <v>6867</v>
      </c>
      <c r="E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 s="22">
        <f t="shared" si="173"/>
        <v>41650.692141203697</v>
      </c>
      <c r="L2759">
        <v>1469202332</v>
      </c>
      <c r="M2759" s="22">
        <f t="shared" si="174"/>
        <v>41620.692141203697</v>
      </c>
      <c r="N2759" s="22" t="s">
        <v>8800</v>
      </c>
      <c r="O2759" s="24">
        <f t="shared" si="175"/>
        <v>2013</v>
      </c>
      <c r="P2759" t="b">
        <v>0</v>
      </c>
      <c r="Q2759">
        <v>2</v>
      </c>
      <c r="R2759" t="b">
        <v>0</v>
      </c>
      <c r="S2759" t="s">
        <v>8304</v>
      </c>
      <c r="T2759" s="7">
        <f>F2759/Q2759</f>
        <v>5</v>
      </c>
      <c r="U2759" t="s">
        <v>8320</v>
      </c>
      <c r="V2759" t="s">
        <v>8356</v>
      </c>
    </row>
    <row r="2760" spans="1:22" ht="57.6">
      <c r="A2760" s="5">
        <f t="shared" si="172"/>
        <v>0.11700000000000001</v>
      </c>
      <c r="B2760">
        <v>2758</v>
      </c>
      <c r="C2760" s="3" t="s">
        <v>2758</v>
      </c>
      <c r="D2760" s="3" t="s">
        <v>6868</v>
      </c>
      <c r="E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 s="22">
        <f t="shared" si="173"/>
        <v>42588.448287037034</v>
      </c>
      <c r="L2760">
        <v>1474886183</v>
      </c>
      <c r="M2760" s="22">
        <f t="shared" si="174"/>
        <v>42573.448287037034</v>
      </c>
      <c r="N2760" s="22" t="s">
        <v>9680</v>
      </c>
      <c r="O2760" s="24">
        <f t="shared" si="175"/>
        <v>2016</v>
      </c>
      <c r="P2760" t="b">
        <v>0</v>
      </c>
      <c r="Q2760">
        <v>6</v>
      </c>
      <c r="R2760" t="b">
        <v>0</v>
      </c>
      <c r="S2760" t="s">
        <v>8304</v>
      </c>
      <c r="T2760" s="7">
        <f>F2760/Q2760</f>
        <v>39</v>
      </c>
      <c r="U2760" t="s">
        <v>8320</v>
      </c>
      <c r="V2760" t="s">
        <v>8356</v>
      </c>
    </row>
    <row r="2761" spans="1:22" ht="43.2">
      <c r="A2761" s="5">
        <f t="shared" si="172"/>
        <v>0.105</v>
      </c>
      <c r="B2761">
        <v>2759</v>
      </c>
      <c r="C2761" s="3" t="s">
        <v>2759</v>
      </c>
      <c r="D2761" s="3" t="s">
        <v>6869</v>
      </c>
      <c r="E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 s="22">
        <f t="shared" si="173"/>
        <v>42653.23359953703</v>
      </c>
      <c r="L2761">
        <v>1464943666</v>
      </c>
      <c r="M2761" s="22">
        <f t="shared" si="174"/>
        <v>42639.23359953703</v>
      </c>
      <c r="N2761" s="22" t="s">
        <v>8934</v>
      </c>
      <c r="O2761" s="24">
        <f t="shared" si="175"/>
        <v>2016</v>
      </c>
      <c r="P2761" t="b">
        <v>0</v>
      </c>
      <c r="Q2761">
        <v>2</v>
      </c>
      <c r="R2761" t="b">
        <v>0</v>
      </c>
      <c r="S2761" t="s">
        <v>8304</v>
      </c>
      <c r="T2761" s="7">
        <f>F2761/Q2761</f>
        <v>52.5</v>
      </c>
      <c r="U2761" t="s">
        <v>8320</v>
      </c>
      <c r="V2761" t="s">
        <v>8356</v>
      </c>
    </row>
    <row r="2762" spans="1:22" ht="43.2">
      <c r="A2762" s="5">
        <f t="shared" si="172"/>
        <v>0</v>
      </c>
      <c r="B2762">
        <v>2760</v>
      </c>
      <c r="C2762" s="3" t="s">
        <v>2760</v>
      </c>
      <c r="D2762" s="3" t="s">
        <v>6870</v>
      </c>
      <c r="E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 s="22">
        <f t="shared" si="173"/>
        <v>42567.158171296294</v>
      </c>
      <c r="L2762">
        <v>1369134258</v>
      </c>
      <c r="M2762" s="22">
        <f t="shared" si="174"/>
        <v>42524.158171296294</v>
      </c>
      <c r="N2762" s="22" t="s">
        <v>9351</v>
      </c>
      <c r="O2762" s="24">
        <f t="shared" si="175"/>
        <v>2016</v>
      </c>
      <c r="P2762" t="b">
        <v>0</v>
      </c>
      <c r="Q2762">
        <v>0</v>
      </c>
      <c r="R2762" t="b">
        <v>0</v>
      </c>
      <c r="S2762" t="s">
        <v>8304</v>
      </c>
      <c r="T2762" s="7" t="e">
        <f>F2762/Q2762</f>
        <v>#DIV/0!</v>
      </c>
      <c r="U2762" t="s">
        <v>8320</v>
      </c>
      <c r="V2762" t="s">
        <v>8356</v>
      </c>
    </row>
    <row r="2763" spans="1:22" ht="28.8">
      <c r="A2763" s="5">
        <f t="shared" si="172"/>
        <v>7.1999999999999998E-3</v>
      </c>
      <c r="B2763">
        <v>2761</v>
      </c>
      <c r="C2763" s="3" t="s">
        <v>2761</v>
      </c>
      <c r="D2763" s="3" t="s">
        <v>6871</v>
      </c>
      <c r="E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 s="22">
        <f t="shared" si="173"/>
        <v>41445.252986111111</v>
      </c>
      <c r="L2763">
        <v>1354584693</v>
      </c>
      <c r="M2763" s="22">
        <f t="shared" si="174"/>
        <v>41415.252986111111</v>
      </c>
      <c r="N2763" s="22" t="s">
        <v>9696</v>
      </c>
      <c r="O2763" s="24">
        <f t="shared" si="175"/>
        <v>2013</v>
      </c>
      <c r="P2763" t="b">
        <v>0</v>
      </c>
      <c r="Q2763">
        <v>4</v>
      </c>
      <c r="R2763" t="b">
        <v>0</v>
      </c>
      <c r="S2763" t="s">
        <v>8304</v>
      </c>
      <c r="T2763" s="7">
        <f>F2763/Q2763</f>
        <v>9</v>
      </c>
      <c r="U2763" t="s">
        <v>8320</v>
      </c>
      <c r="V2763" t="s">
        <v>8356</v>
      </c>
    </row>
    <row r="2764" spans="1:22" ht="43.2">
      <c r="A2764" s="5">
        <f t="shared" si="172"/>
        <v>7.6923076923076927E-3</v>
      </c>
      <c r="B2764">
        <v>2762</v>
      </c>
      <c r="C2764" s="3" t="s">
        <v>2762</v>
      </c>
      <c r="D2764" s="3" t="s">
        <v>6872</v>
      </c>
      <c r="E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 s="22">
        <f t="shared" si="173"/>
        <v>41276.85524305555</v>
      </c>
      <c r="L2764">
        <v>1326934395</v>
      </c>
      <c r="M2764" s="22">
        <f t="shared" si="174"/>
        <v>41246.85524305555</v>
      </c>
      <c r="N2764" s="22" t="s">
        <v>8959</v>
      </c>
      <c r="O2764" s="24">
        <f t="shared" si="175"/>
        <v>2012</v>
      </c>
      <c r="P2764" t="b">
        <v>0</v>
      </c>
      <c r="Q2764">
        <v>1</v>
      </c>
      <c r="R2764" t="b">
        <v>0</v>
      </c>
      <c r="S2764" t="s">
        <v>8304</v>
      </c>
      <c r="T2764" s="7">
        <f>F2764/Q2764</f>
        <v>25</v>
      </c>
      <c r="U2764" t="s">
        <v>8320</v>
      </c>
      <c r="V2764" t="s">
        <v>8356</v>
      </c>
    </row>
    <row r="2765" spans="1:22" ht="28.8">
      <c r="A2765" s="5">
        <f t="shared" si="172"/>
        <v>2.2842639593908631E-3</v>
      </c>
      <c r="B2765">
        <v>2763</v>
      </c>
      <c r="C2765" s="3" t="s">
        <v>2763</v>
      </c>
      <c r="D2765" s="3" t="s">
        <v>6873</v>
      </c>
      <c r="E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 s="22">
        <f t="shared" si="173"/>
        <v>40986.786979166667</v>
      </c>
      <c r="L2765">
        <v>1365515684</v>
      </c>
      <c r="M2765" s="22">
        <f t="shared" si="174"/>
        <v>40926.828645833331</v>
      </c>
      <c r="N2765" s="22" t="s">
        <v>9518</v>
      </c>
      <c r="O2765" s="24">
        <f t="shared" si="175"/>
        <v>2012</v>
      </c>
      <c r="P2765" t="b">
        <v>0</v>
      </c>
      <c r="Q2765">
        <v>3</v>
      </c>
      <c r="R2765" t="b">
        <v>0</v>
      </c>
      <c r="S2765" t="s">
        <v>8304</v>
      </c>
      <c r="T2765" s="7">
        <f>F2765/Q2765</f>
        <v>30</v>
      </c>
      <c r="U2765" t="s">
        <v>8320</v>
      </c>
      <c r="V2765" t="s">
        <v>8356</v>
      </c>
    </row>
    <row r="2766" spans="1:22" ht="43.2">
      <c r="A2766" s="5">
        <f t="shared" si="172"/>
        <v>1.125E-2</v>
      </c>
      <c r="B2766">
        <v>2764</v>
      </c>
      <c r="C2766" s="3" t="s">
        <v>2764</v>
      </c>
      <c r="D2766" s="3" t="s">
        <v>6874</v>
      </c>
      <c r="E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 s="22">
        <f t="shared" si="173"/>
        <v>41418.371342592589</v>
      </c>
      <c r="L2766">
        <v>1335855631</v>
      </c>
      <c r="M2766" s="22">
        <f t="shared" si="174"/>
        <v>41373.371342592589</v>
      </c>
      <c r="N2766" s="22" t="s">
        <v>9748</v>
      </c>
      <c r="O2766" s="24">
        <f t="shared" si="175"/>
        <v>2013</v>
      </c>
      <c r="P2766" t="b">
        <v>0</v>
      </c>
      <c r="Q2766">
        <v>4</v>
      </c>
      <c r="R2766" t="b">
        <v>0</v>
      </c>
      <c r="S2766" t="s">
        <v>8304</v>
      </c>
      <c r="T2766" s="7">
        <f>F2766/Q2766</f>
        <v>11.25</v>
      </c>
      <c r="U2766" t="s">
        <v>8320</v>
      </c>
      <c r="V2766" t="s">
        <v>8356</v>
      </c>
    </row>
    <row r="2767" spans="1:22" ht="43.2">
      <c r="A2767" s="5">
        <f t="shared" si="172"/>
        <v>0</v>
      </c>
      <c r="B2767">
        <v>2765</v>
      </c>
      <c r="C2767" s="3" t="s">
        <v>2765</v>
      </c>
      <c r="D2767" s="3" t="s">
        <v>6875</v>
      </c>
      <c r="E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 s="22">
        <f t="shared" si="173"/>
        <v>41059.583333333328</v>
      </c>
      <c r="L2767">
        <v>1350050028</v>
      </c>
      <c r="M2767" s="22">
        <f t="shared" si="174"/>
        <v>41030.083692129629</v>
      </c>
      <c r="N2767" s="22" t="s">
        <v>9805</v>
      </c>
      <c r="O2767" s="24">
        <f t="shared" si="175"/>
        <v>2012</v>
      </c>
      <c r="P2767" t="b">
        <v>0</v>
      </c>
      <c r="Q2767">
        <v>0</v>
      </c>
      <c r="R2767" t="b">
        <v>0</v>
      </c>
      <c r="S2767" t="s">
        <v>8304</v>
      </c>
      <c r="T2767" s="7" t="e">
        <f>F2767/Q2767</f>
        <v>#DIV/0!</v>
      </c>
      <c r="U2767" t="s">
        <v>8320</v>
      </c>
      <c r="V2767" t="s">
        <v>8356</v>
      </c>
    </row>
    <row r="2768" spans="1:22" ht="43.2">
      <c r="A2768" s="5">
        <f t="shared" si="172"/>
        <v>0.02</v>
      </c>
      <c r="B2768">
        <v>2766</v>
      </c>
      <c r="C2768" s="3" t="s">
        <v>2766</v>
      </c>
      <c r="D2768" s="3" t="s">
        <v>6876</v>
      </c>
      <c r="E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 s="22">
        <f t="shared" si="173"/>
        <v>41210.370694444442</v>
      </c>
      <c r="L2768">
        <v>1310486518</v>
      </c>
      <c r="M2768" s="22">
        <f t="shared" si="174"/>
        <v>41194.370694444442</v>
      </c>
      <c r="N2768" s="22" t="s">
        <v>9438</v>
      </c>
      <c r="O2768" s="24">
        <f t="shared" si="175"/>
        <v>2012</v>
      </c>
      <c r="P2768" t="b">
        <v>0</v>
      </c>
      <c r="Q2768">
        <v>4</v>
      </c>
      <c r="R2768" t="b">
        <v>0</v>
      </c>
      <c r="S2768" t="s">
        <v>8304</v>
      </c>
      <c r="T2768" s="7">
        <f>F2768/Q2768</f>
        <v>25</v>
      </c>
      <c r="U2768" t="s">
        <v>8320</v>
      </c>
      <c r="V2768" t="s">
        <v>8356</v>
      </c>
    </row>
    <row r="2769" spans="1:22" ht="43.2">
      <c r="A2769" s="5">
        <f t="shared" si="172"/>
        <v>8.5000000000000006E-3</v>
      </c>
      <c r="B2769">
        <v>2767</v>
      </c>
      <c r="C2769" s="3" t="s">
        <v>2767</v>
      </c>
      <c r="D2769" s="3" t="s">
        <v>6877</v>
      </c>
      <c r="E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 s="22">
        <f t="shared" si="173"/>
        <v>40766.459699074076</v>
      </c>
      <c r="L2769">
        <v>1434582050</v>
      </c>
      <c r="M2769" s="22">
        <f t="shared" si="174"/>
        <v>40736.459699074076</v>
      </c>
      <c r="N2769" s="22" t="s">
        <v>9810</v>
      </c>
      <c r="O2769" s="24">
        <f t="shared" si="175"/>
        <v>2011</v>
      </c>
      <c r="P2769" t="b">
        <v>0</v>
      </c>
      <c r="Q2769">
        <v>3</v>
      </c>
      <c r="R2769" t="b">
        <v>0</v>
      </c>
      <c r="S2769" t="s">
        <v>8304</v>
      </c>
      <c r="T2769" s="7">
        <f>F2769/Q2769</f>
        <v>11.333333333333334</v>
      </c>
      <c r="U2769" t="s">
        <v>8320</v>
      </c>
      <c r="V2769" t="s">
        <v>8356</v>
      </c>
    </row>
    <row r="2770" spans="1:22" ht="43.2">
      <c r="A2770" s="5">
        <f t="shared" si="172"/>
        <v>0.14314285714285716</v>
      </c>
      <c r="B2770">
        <v>2768</v>
      </c>
      <c r="C2770" s="3" t="s">
        <v>2768</v>
      </c>
      <c r="D2770" s="3" t="s">
        <v>6878</v>
      </c>
      <c r="E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 s="22">
        <f t="shared" si="173"/>
        <v>42232.750578703701</v>
      </c>
      <c r="L2770">
        <v>1330440323</v>
      </c>
      <c r="M2770" s="22">
        <f t="shared" si="174"/>
        <v>42172.750578703701</v>
      </c>
      <c r="N2770" s="22" t="s">
        <v>9320</v>
      </c>
      <c r="O2770" s="24">
        <f t="shared" si="175"/>
        <v>2015</v>
      </c>
      <c r="P2770" t="b">
        <v>0</v>
      </c>
      <c r="Q2770">
        <v>34</v>
      </c>
      <c r="R2770" t="b">
        <v>0</v>
      </c>
      <c r="S2770" t="s">
        <v>8304</v>
      </c>
      <c r="T2770" s="7">
        <f>F2770/Q2770</f>
        <v>29.470588235294116</v>
      </c>
      <c r="U2770" t="s">
        <v>8320</v>
      </c>
      <c r="V2770" t="s">
        <v>8356</v>
      </c>
    </row>
    <row r="2771" spans="1:22" ht="43.2">
      <c r="A2771" s="5">
        <f t="shared" si="172"/>
        <v>2.5000000000000001E-3</v>
      </c>
      <c r="B2771">
        <v>2769</v>
      </c>
      <c r="C2771" s="3" t="s">
        <v>2769</v>
      </c>
      <c r="D2771" s="3" t="s">
        <v>6879</v>
      </c>
      <c r="E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 s="22">
        <f t="shared" si="173"/>
        <v>40997.364849537036</v>
      </c>
      <c r="L2771">
        <v>1397677790</v>
      </c>
      <c r="M2771" s="22">
        <f t="shared" si="174"/>
        <v>40967.4065162037</v>
      </c>
      <c r="N2771" s="22" t="s">
        <v>9811</v>
      </c>
      <c r="O2771" s="24">
        <f t="shared" si="175"/>
        <v>2012</v>
      </c>
      <c r="P2771" t="b">
        <v>0</v>
      </c>
      <c r="Q2771">
        <v>2</v>
      </c>
      <c r="R2771" t="b">
        <v>0</v>
      </c>
      <c r="S2771" t="s">
        <v>8304</v>
      </c>
      <c r="T2771" s="7">
        <f>F2771/Q2771</f>
        <v>1</v>
      </c>
      <c r="U2771" t="s">
        <v>8320</v>
      </c>
      <c r="V2771" t="s">
        <v>8356</v>
      </c>
    </row>
    <row r="2772" spans="1:22" ht="43.2">
      <c r="A2772" s="5">
        <f t="shared" si="172"/>
        <v>0.1041125</v>
      </c>
      <c r="B2772">
        <v>2770</v>
      </c>
      <c r="C2772" s="3" t="s">
        <v>2770</v>
      </c>
      <c r="D2772" s="3" t="s">
        <v>6880</v>
      </c>
      <c r="E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 s="22">
        <f t="shared" si="173"/>
        <v>41795.617939814816</v>
      </c>
      <c r="L2772">
        <v>1392569730</v>
      </c>
      <c r="M2772" s="22">
        <f t="shared" si="174"/>
        <v>41745.617939814816</v>
      </c>
      <c r="N2772" s="22" t="s">
        <v>8725</v>
      </c>
      <c r="O2772" s="24">
        <f t="shared" si="175"/>
        <v>2014</v>
      </c>
      <c r="P2772" t="b">
        <v>0</v>
      </c>
      <c r="Q2772">
        <v>33</v>
      </c>
      <c r="R2772" t="b">
        <v>0</v>
      </c>
      <c r="S2772" t="s">
        <v>8304</v>
      </c>
      <c r="T2772" s="7">
        <f>F2772/Q2772</f>
        <v>63.098484848484851</v>
      </c>
      <c r="U2772" t="s">
        <v>8320</v>
      </c>
      <c r="V2772" t="s">
        <v>8356</v>
      </c>
    </row>
    <row r="2773" spans="1:22" ht="43.2">
      <c r="A2773" s="5">
        <f t="shared" si="172"/>
        <v>0</v>
      </c>
      <c r="B2773">
        <v>2771</v>
      </c>
      <c r="C2773" s="3" t="s">
        <v>2771</v>
      </c>
      <c r="D2773" s="3" t="s">
        <v>6881</v>
      </c>
      <c r="E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 s="22">
        <f t="shared" si="173"/>
        <v>41716.455208333333</v>
      </c>
      <c r="L2773">
        <v>1355489140</v>
      </c>
      <c r="M2773" s="22">
        <f t="shared" si="174"/>
        <v>41686.496874999997</v>
      </c>
      <c r="N2773" s="22" t="s">
        <v>9812</v>
      </c>
      <c r="O2773" s="24">
        <f t="shared" si="175"/>
        <v>2014</v>
      </c>
      <c r="P2773" t="b">
        <v>0</v>
      </c>
      <c r="Q2773">
        <v>0</v>
      </c>
      <c r="R2773" t="b">
        <v>0</v>
      </c>
      <c r="S2773" t="s">
        <v>8304</v>
      </c>
      <c r="T2773" s="7" t="e">
        <f>F2773/Q2773</f>
        <v>#DIV/0!</v>
      </c>
      <c r="U2773" t="s">
        <v>8320</v>
      </c>
      <c r="V2773" t="s">
        <v>8356</v>
      </c>
    </row>
    <row r="2774" spans="1:22" ht="43.2">
      <c r="A2774" s="5">
        <f t="shared" si="172"/>
        <v>0</v>
      </c>
      <c r="B2774">
        <v>2772</v>
      </c>
      <c r="C2774" s="3" t="s">
        <v>2772</v>
      </c>
      <c r="D2774" s="3" t="s">
        <v>6882</v>
      </c>
      <c r="E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 s="22">
        <f t="shared" si="173"/>
        <v>41306.5</v>
      </c>
      <c r="L2774">
        <v>1379710294</v>
      </c>
      <c r="M2774" s="22">
        <f t="shared" si="174"/>
        <v>41257.323379629626</v>
      </c>
      <c r="N2774" s="22" t="s">
        <v>9739</v>
      </c>
      <c r="O2774" s="24">
        <f t="shared" si="175"/>
        <v>2012</v>
      </c>
      <c r="P2774" t="b">
        <v>0</v>
      </c>
      <c r="Q2774">
        <v>0</v>
      </c>
      <c r="R2774" t="b">
        <v>0</v>
      </c>
      <c r="S2774" t="s">
        <v>8304</v>
      </c>
      <c r="T2774" s="7" t="e">
        <f>F2774/Q2774</f>
        <v>#DIV/0!</v>
      </c>
      <c r="U2774" t="s">
        <v>8320</v>
      </c>
      <c r="V2774" t="s">
        <v>8356</v>
      </c>
    </row>
    <row r="2775" spans="1:22" ht="43.2">
      <c r="A2775" s="5">
        <f t="shared" si="172"/>
        <v>1.8867924528301887E-3</v>
      </c>
      <c r="B2775">
        <v>2773</v>
      </c>
      <c r="C2775" s="3" t="s">
        <v>2773</v>
      </c>
      <c r="D2775" s="3" t="s">
        <v>6883</v>
      </c>
      <c r="E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 s="22">
        <f t="shared" si="173"/>
        <v>41552.660810185182</v>
      </c>
      <c r="L2775">
        <v>1460666721</v>
      </c>
      <c r="M2775" s="22">
        <f t="shared" si="174"/>
        <v>41537.660810185182</v>
      </c>
      <c r="N2775" s="22" t="s">
        <v>9813</v>
      </c>
      <c r="O2775" s="24">
        <f t="shared" si="175"/>
        <v>2013</v>
      </c>
      <c r="P2775" t="b">
        <v>0</v>
      </c>
      <c r="Q2775">
        <v>1</v>
      </c>
      <c r="R2775" t="b">
        <v>0</v>
      </c>
      <c r="S2775" t="s">
        <v>8304</v>
      </c>
      <c r="T2775" s="7">
        <f>F2775/Q2775</f>
        <v>1</v>
      </c>
      <c r="U2775" t="s">
        <v>8320</v>
      </c>
      <c r="V2775" t="s">
        <v>8356</v>
      </c>
    </row>
    <row r="2776" spans="1:22" ht="43.2">
      <c r="A2776" s="5">
        <f t="shared" si="172"/>
        <v>0.14249999999999999</v>
      </c>
      <c r="B2776">
        <v>2774</v>
      </c>
      <c r="C2776" s="3" t="s">
        <v>2774</v>
      </c>
      <c r="D2776" s="3" t="s">
        <v>6884</v>
      </c>
      <c r="E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 s="22">
        <f t="shared" si="173"/>
        <v>42484.656493055554</v>
      </c>
      <c r="L2776">
        <v>1360119728</v>
      </c>
      <c r="M2776" s="22">
        <f t="shared" si="174"/>
        <v>42474.656493055554</v>
      </c>
      <c r="N2776" s="22" t="s">
        <v>8904</v>
      </c>
      <c r="O2776" s="24">
        <f t="shared" si="175"/>
        <v>2016</v>
      </c>
      <c r="P2776" t="b">
        <v>0</v>
      </c>
      <c r="Q2776">
        <v>13</v>
      </c>
      <c r="R2776" t="b">
        <v>0</v>
      </c>
      <c r="S2776" t="s">
        <v>8304</v>
      </c>
      <c r="T2776" s="7">
        <f>F2776/Q2776</f>
        <v>43.846153846153847</v>
      </c>
      <c r="U2776" t="s">
        <v>8320</v>
      </c>
      <c r="V2776" t="s">
        <v>8356</v>
      </c>
    </row>
    <row r="2777" spans="1:22" ht="43.2">
      <c r="A2777" s="5">
        <f t="shared" si="172"/>
        <v>0.03</v>
      </c>
      <c r="B2777">
        <v>2775</v>
      </c>
      <c r="C2777" s="3" t="s">
        <v>2775</v>
      </c>
      <c r="D2777" s="3" t="s">
        <v>6885</v>
      </c>
      <c r="E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 s="22">
        <f t="shared" si="173"/>
        <v>41340.918148148143</v>
      </c>
      <c r="L2777">
        <v>1321402754</v>
      </c>
      <c r="M2777" s="22">
        <f t="shared" si="174"/>
        <v>41310.918148148143</v>
      </c>
      <c r="N2777" s="22" t="s">
        <v>9104</v>
      </c>
      <c r="O2777" s="24">
        <f t="shared" si="175"/>
        <v>2013</v>
      </c>
      <c r="P2777" t="b">
        <v>0</v>
      </c>
      <c r="Q2777">
        <v>2</v>
      </c>
      <c r="R2777" t="b">
        <v>0</v>
      </c>
      <c r="S2777" t="s">
        <v>8304</v>
      </c>
      <c r="T2777" s="7">
        <f>F2777/Q2777</f>
        <v>75</v>
      </c>
      <c r="U2777" t="s">
        <v>8320</v>
      </c>
      <c r="V2777" t="s">
        <v>8356</v>
      </c>
    </row>
    <row r="2778" spans="1:22" ht="57.6">
      <c r="A2778" s="5">
        <f t="shared" si="172"/>
        <v>7.8809523809523815E-2</v>
      </c>
      <c r="B2778">
        <v>2776</v>
      </c>
      <c r="C2778" s="3" t="s">
        <v>2776</v>
      </c>
      <c r="D2778" s="3" t="s">
        <v>6886</v>
      </c>
      <c r="E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 s="22">
        <f t="shared" si="173"/>
        <v>40892.805023148147</v>
      </c>
      <c r="L2778">
        <v>1431414476</v>
      </c>
      <c r="M2778" s="22">
        <f t="shared" si="174"/>
        <v>40862.805023148147</v>
      </c>
      <c r="N2778" s="22" t="s">
        <v>8586</v>
      </c>
      <c r="O2778" s="24">
        <f t="shared" si="175"/>
        <v>2011</v>
      </c>
      <c r="P2778" t="b">
        <v>0</v>
      </c>
      <c r="Q2778">
        <v>36</v>
      </c>
      <c r="R2778" t="b">
        <v>0</v>
      </c>
      <c r="S2778" t="s">
        <v>8304</v>
      </c>
      <c r="T2778" s="7">
        <f>F2778/Q2778</f>
        <v>45.972222222222221</v>
      </c>
      <c r="U2778" t="s">
        <v>8320</v>
      </c>
      <c r="V2778" t="s">
        <v>8356</v>
      </c>
    </row>
    <row r="2779" spans="1:22" ht="43.2">
      <c r="A2779" s="5">
        <f t="shared" si="172"/>
        <v>3.3333333333333335E-3</v>
      </c>
      <c r="B2779">
        <v>2777</v>
      </c>
      <c r="C2779" s="3" t="s">
        <v>2777</v>
      </c>
      <c r="D2779" s="3" t="s">
        <v>6887</v>
      </c>
      <c r="E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 s="22">
        <f t="shared" si="173"/>
        <v>42167.088842592588</v>
      </c>
      <c r="L2779">
        <v>1434557004</v>
      </c>
      <c r="M2779" s="22">
        <f t="shared" si="174"/>
        <v>42136.088842592588</v>
      </c>
      <c r="N2779" s="22" t="s">
        <v>9589</v>
      </c>
      <c r="O2779" s="24">
        <f t="shared" si="175"/>
        <v>2015</v>
      </c>
      <c r="P2779" t="b">
        <v>0</v>
      </c>
      <c r="Q2779">
        <v>1</v>
      </c>
      <c r="R2779" t="b">
        <v>0</v>
      </c>
      <c r="S2779" t="s">
        <v>8304</v>
      </c>
      <c r="T2779" s="7">
        <f>F2779/Q2779</f>
        <v>10</v>
      </c>
      <c r="U2779" t="s">
        <v>8320</v>
      </c>
      <c r="V2779" t="s">
        <v>8356</v>
      </c>
    </row>
    <row r="2780" spans="1:22" ht="57.6">
      <c r="A2780" s="5">
        <f t="shared" si="172"/>
        <v>0.25545454545454543</v>
      </c>
      <c r="B2780">
        <v>2778</v>
      </c>
      <c r="C2780" s="3" t="s">
        <v>2778</v>
      </c>
      <c r="D2780" s="3" t="s">
        <v>6888</v>
      </c>
      <c r="E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 s="22">
        <f t="shared" si="173"/>
        <v>42202.460694444446</v>
      </c>
      <c r="L2780">
        <v>1406417306</v>
      </c>
      <c r="M2780" s="22">
        <f t="shared" si="174"/>
        <v>42172.460694444446</v>
      </c>
      <c r="N2780" s="22" t="s">
        <v>9320</v>
      </c>
      <c r="O2780" s="24">
        <f t="shared" si="175"/>
        <v>2015</v>
      </c>
      <c r="P2780" t="b">
        <v>0</v>
      </c>
      <c r="Q2780">
        <v>15</v>
      </c>
      <c r="R2780" t="b">
        <v>0</v>
      </c>
      <c r="S2780" t="s">
        <v>8304</v>
      </c>
      <c r="T2780" s="7">
        <f>F2780/Q2780</f>
        <v>93.666666666666671</v>
      </c>
      <c r="U2780" t="s">
        <v>8320</v>
      </c>
      <c r="V2780" t="s">
        <v>8356</v>
      </c>
    </row>
    <row r="2781" spans="1:22" ht="43.2">
      <c r="A2781" s="5">
        <f t="shared" si="172"/>
        <v>2.12E-2</v>
      </c>
      <c r="B2781">
        <v>2779</v>
      </c>
      <c r="C2781" s="3" t="s">
        <v>2779</v>
      </c>
      <c r="D2781" s="3" t="s">
        <v>6889</v>
      </c>
      <c r="E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 s="22">
        <f t="shared" si="173"/>
        <v>41876.769745370366</v>
      </c>
      <c r="L2781">
        <v>1445609021</v>
      </c>
      <c r="M2781" s="22">
        <f t="shared" si="174"/>
        <v>41846.769745370366</v>
      </c>
      <c r="N2781" s="22" t="s">
        <v>9679</v>
      </c>
      <c r="O2781" s="24">
        <f t="shared" si="175"/>
        <v>2014</v>
      </c>
      <c r="P2781" t="b">
        <v>0</v>
      </c>
      <c r="Q2781">
        <v>1</v>
      </c>
      <c r="R2781" t="b">
        <v>0</v>
      </c>
      <c r="S2781" t="s">
        <v>8304</v>
      </c>
      <c r="T2781" s="7">
        <f>F2781/Q2781</f>
        <v>53</v>
      </c>
      <c r="U2781" t="s">
        <v>8320</v>
      </c>
      <c r="V2781" t="s">
        <v>8356</v>
      </c>
    </row>
    <row r="2782" spans="1:22" ht="28.8">
      <c r="A2782" s="5">
        <f t="shared" si="172"/>
        <v>0</v>
      </c>
      <c r="B2782">
        <v>2780</v>
      </c>
      <c r="C2782" s="3" t="s">
        <v>2780</v>
      </c>
      <c r="D2782" s="3" t="s">
        <v>6890</v>
      </c>
      <c r="E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 s="22">
        <f t="shared" si="173"/>
        <v>42330.419224537036</v>
      </c>
      <c r="L2782">
        <v>1486550688</v>
      </c>
      <c r="M2782" s="22">
        <f t="shared" si="174"/>
        <v>42300.377557870372</v>
      </c>
      <c r="N2782" s="22" t="s">
        <v>8884</v>
      </c>
      <c r="O2782" s="24">
        <f t="shared" si="175"/>
        <v>2015</v>
      </c>
      <c r="P2782" t="b">
        <v>0</v>
      </c>
      <c r="Q2782">
        <v>0</v>
      </c>
      <c r="R2782" t="b">
        <v>0</v>
      </c>
      <c r="S2782" t="s">
        <v>8304</v>
      </c>
      <c r="T2782" s="7" t="e">
        <f>F2782/Q2782</f>
        <v>#DIV/0!</v>
      </c>
      <c r="U2782" t="s">
        <v>8320</v>
      </c>
      <c r="V2782" t="s">
        <v>8356</v>
      </c>
    </row>
    <row r="2783" spans="1:22" ht="43.2">
      <c r="A2783" s="5">
        <f t="shared" si="172"/>
        <v>1.0528</v>
      </c>
      <c r="B2783">
        <v>2781</v>
      </c>
      <c r="C2783" s="3" t="s">
        <v>2781</v>
      </c>
      <c r="D2783" s="3" t="s">
        <v>6891</v>
      </c>
      <c r="E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 s="22">
        <f t="shared" si="173"/>
        <v>42804.239444444444</v>
      </c>
      <c r="L2783">
        <v>1421274954</v>
      </c>
      <c r="M2783" s="22">
        <f t="shared" si="174"/>
        <v>42774.239444444444</v>
      </c>
      <c r="N2783" s="22" t="s">
        <v>9177</v>
      </c>
      <c r="O2783" s="24">
        <f t="shared" si="175"/>
        <v>2017</v>
      </c>
      <c r="P2783" t="b">
        <v>0</v>
      </c>
      <c r="Q2783">
        <v>28</v>
      </c>
      <c r="R2783" t="b">
        <v>1</v>
      </c>
      <c r="S2783" t="s">
        <v>8271</v>
      </c>
      <c r="T2783" s="7">
        <f>F2783/Q2783</f>
        <v>47</v>
      </c>
      <c r="U2783" t="s">
        <v>8315</v>
      </c>
      <c r="V2783" t="s">
        <v>8316</v>
      </c>
    </row>
    <row r="2784" spans="1:22" ht="28.8">
      <c r="A2784" s="5">
        <f t="shared" si="172"/>
        <v>1.2</v>
      </c>
      <c r="B2784">
        <v>2782</v>
      </c>
      <c r="C2784" s="3" t="s">
        <v>2782</v>
      </c>
      <c r="D2784" s="3" t="s">
        <v>6892</v>
      </c>
      <c r="E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 s="22">
        <f t="shared" si="173"/>
        <v>42047.083333333336</v>
      </c>
      <c r="L2784">
        <v>1421964718</v>
      </c>
      <c r="M2784" s="22">
        <f t="shared" si="174"/>
        <v>42018.733263888884</v>
      </c>
      <c r="N2784" s="22" t="s">
        <v>9342</v>
      </c>
      <c r="O2784" s="24">
        <f t="shared" si="175"/>
        <v>2015</v>
      </c>
      <c r="P2784" t="b">
        <v>0</v>
      </c>
      <c r="Q2784">
        <v>18</v>
      </c>
      <c r="R2784" t="b">
        <v>1</v>
      </c>
      <c r="S2784" t="s">
        <v>8271</v>
      </c>
      <c r="T2784" s="7">
        <f>F2784/Q2784</f>
        <v>66.666666666666671</v>
      </c>
      <c r="U2784" t="s">
        <v>8315</v>
      </c>
      <c r="V2784" t="s">
        <v>8316</v>
      </c>
    </row>
    <row r="2785" spans="1:22" ht="43.2">
      <c r="A2785" s="5">
        <f t="shared" si="172"/>
        <v>1.145</v>
      </c>
      <c r="B2785">
        <v>2783</v>
      </c>
      <c r="C2785" s="3" t="s">
        <v>2783</v>
      </c>
      <c r="D2785" s="3" t="s">
        <v>6893</v>
      </c>
      <c r="E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 s="22">
        <f t="shared" si="173"/>
        <v>42051.999305555553</v>
      </c>
      <c r="L2785">
        <v>1428583846</v>
      </c>
      <c r="M2785" s="22">
        <f t="shared" si="174"/>
        <v>42026.716643518514</v>
      </c>
      <c r="N2785" s="22" t="s">
        <v>9494</v>
      </c>
      <c r="O2785" s="24">
        <f t="shared" si="175"/>
        <v>2015</v>
      </c>
      <c r="P2785" t="b">
        <v>0</v>
      </c>
      <c r="Q2785">
        <v>61</v>
      </c>
      <c r="R2785" t="b">
        <v>1</v>
      </c>
      <c r="S2785" t="s">
        <v>8271</v>
      </c>
      <c r="T2785" s="7">
        <f>F2785/Q2785</f>
        <v>18.770491803278688</v>
      </c>
      <c r="U2785" t="s">
        <v>8315</v>
      </c>
      <c r="V2785" t="s">
        <v>8316</v>
      </c>
    </row>
    <row r="2786" spans="1:22" ht="43.2">
      <c r="A2786" s="5">
        <f t="shared" si="172"/>
        <v>1.19</v>
      </c>
      <c r="B2786">
        <v>2784</v>
      </c>
      <c r="C2786" s="3" t="s">
        <v>2784</v>
      </c>
      <c r="D2786" s="3" t="s">
        <v>6894</v>
      </c>
      <c r="E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 s="22">
        <f t="shared" si="173"/>
        <v>42117.326921296299</v>
      </c>
      <c r="L2786">
        <v>1412794443</v>
      </c>
      <c r="M2786" s="22">
        <f t="shared" si="174"/>
        <v>42103.326921296299</v>
      </c>
      <c r="N2786" s="22" t="s">
        <v>9712</v>
      </c>
      <c r="O2786" s="24">
        <f t="shared" si="175"/>
        <v>2015</v>
      </c>
      <c r="P2786" t="b">
        <v>0</v>
      </c>
      <c r="Q2786">
        <v>108</v>
      </c>
      <c r="R2786" t="b">
        <v>1</v>
      </c>
      <c r="S2786" t="s">
        <v>8271</v>
      </c>
      <c r="T2786" s="7">
        <f>F2786/Q2786</f>
        <v>66.111111111111114</v>
      </c>
      <c r="U2786" t="s">
        <v>8315</v>
      </c>
      <c r="V2786" t="s">
        <v>8316</v>
      </c>
    </row>
    <row r="2787" spans="1:22" ht="43.2">
      <c r="A2787" s="5">
        <f t="shared" si="172"/>
        <v>1.0468</v>
      </c>
      <c r="B2787">
        <v>2785</v>
      </c>
      <c r="C2787" s="3" t="s">
        <v>2785</v>
      </c>
      <c r="D2787" s="3" t="s">
        <v>6895</v>
      </c>
      <c r="E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 s="22">
        <f t="shared" si="173"/>
        <v>41941.579201388886</v>
      </c>
      <c r="L2787">
        <v>1467865967</v>
      </c>
      <c r="M2787" s="22">
        <f t="shared" si="174"/>
        <v>41920.579201388886</v>
      </c>
      <c r="N2787" s="22" t="s">
        <v>9814</v>
      </c>
      <c r="O2787" s="24">
        <f t="shared" si="175"/>
        <v>2014</v>
      </c>
      <c r="P2787" t="b">
        <v>0</v>
      </c>
      <c r="Q2787">
        <v>142</v>
      </c>
      <c r="R2787" t="b">
        <v>1</v>
      </c>
      <c r="S2787" t="s">
        <v>8271</v>
      </c>
      <c r="T2787" s="7">
        <f>F2787/Q2787</f>
        <v>36.859154929577464</v>
      </c>
      <c r="U2787" t="s">
        <v>8315</v>
      </c>
      <c r="V2787" t="s">
        <v>8316</v>
      </c>
    </row>
    <row r="2788" spans="1:22" ht="28.8">
      <c r="A2788" s="5">
        <f t="shared" si="172"/>
        <v>1.1783999999999999</v>
      </c>
      <c r="B2788">
        <v>2786</v>
      </c>
      <c r="C2788" s="3" t="s">
        <v>2786</v>
      </c>
      <c r="D2788" s="3" t="s">
        <v>6896</v>
      </c>
      <c r="E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 s="22">
        <f t="shared" si="173"/>
        <v>42587.666666666664</v>
      </c>
      <c r="L2788">
        <v>1403703580</v>
      </c>
      <c r="M2788" s="22">
        <f t="shared" si="174"/>
        <v>42557.981099537035</v>
      </c>
      <c r="N2788" s="22" t="s">
        <v>9576</v>
      </c>
      <c r="O2788" s="24">
        <f t="shared" si="175"/>
        <v>2016</v>
      </c>
      <c r="P2788" t="b">
        <v>0</v>
      </c>
      <c r="Q2788">
        <v>74</v>
      </c>
      <c r="R2788" t="b">
        <v>1</v>
      </c>
      <c r="S2788" t="s">
        <v>8271</v>
      </c>
      <c r="T2788" s="7">
        <f>F2788/Q2788</f>
        <v>39.810810810810814</v>
      </c>
      <c r="U2788" t="s">
        <v>8315</v>
      </c>
      <c r="V2788" t="s">
        <v>8316</v>
      </c>
    </row>
    <row r="2789" spans="1:22" ht="43.2">
      <c r="A2789" s="5">
        <f t="shared" si="172"/>
        <v>1.1970000000000001</v>
      </c>
      <c r="B2789">
        <v>2787</v>
      </c>
      <c r="C2789" s="3" t="s">
        <v>2787</v>
      </c>
      <c r="D2789" s="3" t="s">
        <v>6897</v>
      </c>
      <c r="E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 s="22">
        <f t="shared" si="173"/>
        <v>41829.360879629625</v>
      </c>
      <c r="L2789">
        <v>1403066752</v>
      </c>
      <c r="M2789" s="22">
        <f t="shared" si="174"/>
        <v>41815.360879629625</v>
      </c>
      <c r="N2789" s="22" t="s">
        <v>8943</v>
      </c>
      <c r="O2789" s="24">
        <f t="shared" si="175"/>
        <v>2014</v>
      </c>
      <c r="P2789" t="b">
        <v>0</v>
      </c>
      <c r="Q2789">
        <v>38</v>
      </c>
      <c r="R2789" t="b">
        <v>1</v>
      </c>
      <c r="S2789" t="s">
        <v>8271</v>
      </c>
      <c r="T2789" s="7">
        <f>F2789/Q2789</f>
        <v>31.5</v>
      </c>
      <c r="U2789" t="s">
        <v>8315</v>
      </c>
      <c r="V2789" t="s">
        <v>8316</v>
      </c>
    </row>
    <row r="2790" spans="1:22" ht="43.2">
      <c r="A2790" s="5">
        <f t="shared" si="172"/>
        <v>1.0249999999999999</v>
      </c>
      <c r="B2790">
        <v>2788</v>
      </c>
      <c r="C2790" s="3" t="s">
        <v>2788</v>
      </c>
      <c r="D2790" s="3" t="s">
        <v>6898</v>
      </c>
      <c r="E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 s="22">
        <f t="shared" si="173"/>
        <v>41837.990185185183</v>
      </c>
      <c r="L2790">
        <v>1467219043</v>
      </c>
      <c r="M2790" s="22">
        <f t="shared" si="174"/>
        <v>41807.990185185183</v>
      </c>
      <c r="N2790" s="22" t="s">
        <v>8383</v>
      </c>
      <c r="O2790" s="24">
        <f t="shared" si="175"/>
        <v>2014</v>
      </c>
      <c r="P2790" t="b">
        <v>0</v>
      </c>
      <c r="Q2790">
        <v>20</v>
      </c>
      <c r="R2790" t="b">
        <v>1</v>
      </c>
      <c r="S2790" t="s">
        <v>8271</v>
      </c>
      <c r="T2790" s="7">
        <f>F2790/Q2790</f>
        <v>102.5</v>
      </c>
      <c r="U2790" t="s">
        <v>8315</v>
      </c>
      <c r="V2790" t="s">
        <v>8316</v>
      </c>
    </row>
    <row r="2791" spans="1:22" ht="28.8">
      <c r="A2791" s="5">
        <f t="shared" si="172"/>
        <v>1.0116666666666667</v>
      </c>
      <c r="B2791">
        <v>2789</v>
      </c>
      <c r="C2791" s="3" t="s">
        <v>2789</v>
      </c>
      <c r="D2791" s="3" t="s">
        <v>6899</v>
      </c>
      <c r="E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 s="22">
        <f t="shared" si="173"/>
        <v>42580.49355324074</v>
      </c>
      <c r="L2791">
        <v>1424477934</v>
      </c>
      <c r="M2791" s="22">
        <f t="shared" si="174"/>
        <v>42550.49355324074</v>
      </c>
      <c r="N2791" s="22" t="s">
        <v>9815</v>
      </c>
      <c r="O2791" s="24">
        <f t="shared" si="175"/>
        <v>2016</v>
      </c>
      <c r="P2791" t="b">
        <v>0</v>
      </c>
      <c r="Q2791">
        <v>24</v>
      </c>
      <c r="R2791" t="b">
        <v>1</v>
      </c>
      <c r="S2791" t="s">
        <v>8271</v>
      </c>
      <c r="T2791" s="7">
        <f>F2791/Q2791</f>
        <v>126.45833333333333</v>
      </c>
      <c r="U2791" t="s">
        <v>8315</v>
      </c>
      <c r="V2791" t="s">
        <v>8316</v>
      </c>
    </row>
    <row r="2792" spans="1:22" ht="43.2">
      <c r="A2792" s="5">
        <f t="shared" si="172"/>
        <v>1.0533333333333332</v>
      </c>
      <c r="B2792">
        <v>2790</v>
      </c>
      <c r="C2792" s="3" t="s">
        <v>2790</v>
      </c>
      <c r="D2792" s="3" t="s">
        <v>6900</v>
      </c>
      <c r="E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 s="22">
        <f t="shared" si="173"/>
        <v>42074.958333333336</v>
      </c>
      <c r="L2792">
        <v>1421101903</v>
      </c>
      <c r="M2792" s="22">
        <f t="shared" si="174"/>
        <v>42055.804791666662</v>
      </c>
      <c r="N2792" s="22" t="s">
        <v>8868</v>
      </c>
      <c r="O2792" s="24">
        <f t="shared" si="175"/>
        <v>2015</v>
      </c>
      <c r="P2792" t="b">
        <v>0</v>
      </c>
      <c r="Q2792">
        <v>66</v>
      </c>
      <c r="R2792" t="b">
        <v>1</v>
      </c>
      <c r="S2792" t="s">
        <v>8271</v>
      </c>
      <c r="T2792" s="7">
        <f>F2792/Q2792</f>
        <v>47.878787878787875</v>
      </c>
      <c r="U2792" t="s">
        <v>8315</v>
      </c>
      <c r="V2792" t="s">
        <v>8316</v>
      </c>
    </row>
    <row r="2793" spans="1:22" ht="43.2">
      <c r="A2793" s="5">
        <f t="shared" si="172"/>
        <v>1.0249999999999999</v>
      </c>
      <c r="B2793">
        <v>2791</v>
      </c>
      <c r="C2793" s="3" t="s">
        <v>2791</v>
      </c>
      <c r="D2793" s="3" t="s">
        <v>6901</v>
      </c>
      <c r="E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 s="22">
        <f t="shared" si="173"/>
        <v>42046.730358796289</v>
      </c>
      <c r="L2793">
        <v>1470778559</v>
      </c>
      <c r="M2793" s="22">
        <f t="shared" si="174"/>
        <v>42016.730358796289</v>
      </c>
      <c r="N2793" s="22" t="s">
        <v>9165</v>
      </c>
      <c r="O2793" s="24">
        <f t="shared" si="175"/>
        <v>2015</v>
      </c>
      <c r="P2793" t="b">
        <v>0</v>
      </c>
      <c r="Q2793">
        <v>28</v>
      </c>
      <c r="R2793" t="b">
        <v>1</v>
      </c>
      <c r="S2793" t="s">
        <v>8271</v>
      </c>
      <c r="T2793" s="7">
        <f>F2793/Q2793</f>
        <v>73.214285714285708</v>
      </c>
      <c r="U2793" t="s">
        <v>8315</v>
      </c>
      <c r="V2793" t="s">
        <v>8316</v>
      </c>
    </row>
    <row r="2794" spans="1:22" ht="43.2">
      <c r="A2794" s="5">
        <f t="shared" si="172"/>
        <v>1.0760000000000001</v>
      </c>
      <c r="B2794">
        <v>2792</v>
      </c>
      <c r="C2794" s="3" t="s">
        <v>2792</v>
      </c>
      <c r="D2794" s="3" t="s">
        <v>6902</v>
      </c>
      <c r="E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 s="22">
        <f t="shared" si="173"/>
        <v>42621.958333333336</v>
      </c>
      <c r="L2794">
        <v>1435469559</v>
      </c>
      <c r="M2794" s="22">
        <f t="shared" si="174"/>
        <v>42591.691655092589</v>
      </c>
      <c r="N2794" s="22" t="s">
        <v>8753</v>
      </c>
      <c r="O2794" s="24">
        <f t="shared" si="175"/>
        <v>2016</v>
      </c>
      <c r="P2794" t="b">
        <v>0</v>
      </c>
      <c r="Q2794">
        <v>24</v>
      </c>
      <c r="R2794" t="b">
        <v>1</v>
      </c>
      <c r="S2794" t="s">
        <v>8271</v>
      </c>
      <c r="T2794" s="7">
        <f>F2794/Q2794</f>
        <v>89.666666666666671</v>
      </c>
      <c r="U2794" t="s">
        <v>8315</v>
      </c>
      <c r="V2794" t="s">
        <v>8316</v>
      </c>
    </row>
    <row r="2795" spans="1:22" ht="57.6">
      <c r="A2795" s="5">
        <f t="shared" si="172"/>
        <v>1.105675</v>
      </c>
      <c r="B2795">
        <v>2793</v>
      </c>
      <c r="C2795" s="3" t="s">
        <v>2793</v>
      </c>
      <c r="D2795" s="3" t="s">
        <v>6903</v>
      </c>
      <c r="E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 s="22">
        <f t="shared" si="173"/>
        <v>42228.022673611107</v>
      </c>
      <c r="L2795">
        <v>1434881005</v>
      </c>
      <c r="M2795" s="22">
        <f t="shared" si="174"/>
        <v>42183.022673611107</v>
      </c>
      <c r="N2795" s="22" t="s">
        <v>9234</v>
      </c>
      <c r="O2795" s="24">
        <f t="shared" si="175"/>
        <v>2015</v>
      </c>
      <c r="P2795" t="b">
        <v>0</v>
      </c>
      <c r="Q2795">
        <v>73</v>
      </c>
      <c r="R2795" t="b">
        <v>1</v>
      </c>
      <c r="S2795" t="s">
        <v>8271</v>
      </c>
      <c r="T2795" s="7">
        <f>F2795/Q2795</f>
        <v>151.4623287671233</v>
      </c>
      <c r="U2795" t="s">
        <v>8315</v>
      </c>
      <c r="V2795" t="s">
        <v>8316</v>
      </c>
    </row>
    <row r="2796" spans="1:22" ht="57.6">
      <c r="A2796" s="5">
        <f t="shared" si="172"/>
        <v>1.5</v>
      </c>
      <c r="B2796">
        <v>2794</v>
      </c>
      <c r="C2796" s="3" t="s">
        <v>2794</v>
      </c>
      <c r="D2796" s="3" t="s">
        <v>6904</v>
      </c>
      <c r="E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 s="22">
        <f t="shared" si="173"/>
        <v>42206.210706018515</v>
      </c>
      <c r="L2796">
        <v>1455640559</v>
      </c>
      <c r="M2796" s="22">
        <f t="shared" si="174"/>
        <v>42176.210706018515</v>
      </c>
      <c r="N2796" s="22" t="s">
        <v>8369</v>
      </c>
      <c r="O2796" s="24">
        <f t="shared" si="175"/>
        <v>2015</v>
      </c>
      <c r="P2796" t="b">
        <v>0</v>
      </c>
      <c r="Q2796">
        <v>3</v>
      </c>
      <c r="R2796" t="b">
        <v>1</v>
      </c>
      <c r="S2796" t="s">
        <v>8271</v>
      </c>
      <c r="T2796" s="7">
        <f>F2796/Q2796</f>
        <v>25</v>
      </c>
      <c r="U2796" t="s">
        <v>8315</v>
      </c>
      <c r="V2796" t="s">
        <v>8316</v>
      </c>
    </row>
    <row r="2797" spans="1:22" ht="43.2">
      <c r="A2797" s="5">
        <f t="shared" si="172"/>
        <v>1.0428571428571429</v>
      </c>
      <c r="B2797">
        <v>2795</v>
      </c>
      <c r="C2797" s="3" t="s">
        <v>2795</v>
      </c>
      <c r="D2797" s="3" t="s">
        <v>6905</v>
      </c>
      <c r="E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 s="22">
        <f t="shared" si="173"/>
        <v>42432.583333333336</v>
      </c>
      <c r="L2797">
        <v>1400675841</v>
      </c>
      <c r="M2797" s="22">
        <f t="shared" si="174"/>
        <v>42416.48332175926</v>
      </c>
      <c r="N2797" s="22" t="s">
        <v>8563</v>
      </c>
      <c r="O2797" s="24">
        <f t="shared" si="175"/>
        <v>2016</v>
      </c>
      <c r="P2797" t="b">
        <v>0</v>
      </c>
      <c r="Q2797">
        <v>20</v>
      </c>
      <c r="R2797" t="b">
        <v>1</v>
      </c>
      <c r="S2797" t="s">
        <v>8271</v>
      </c>
      <c r="T2797" s="7">
        <f>F2797/Q2797</f>
        <v>36.5</v>
      </c>
      <c r="U2797" t="s">
        <v>8315</v>
      </c>
      <c r="V2797" t="s">
        <v>8316</v>
      </c>
    </row>
    <row r="2798" spans="1:22" ht="43.2">
      <c r="A2798" s="5">
        <f t="shared" si="172"/>
        <v>1.155</v>
      </c>
      <c r="B2798">
        <v>2796</v>
      </c>
      <c r="C2798" s="3" t="s">
        <v>2796</v>
      </c>
      <c r="D2798" s="3" t="s">
        <v>6906</v>
      </c>
      <c r="E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 s="22">
        <f t="shared" si="173"/>
        <v>41796.75</v>
      </c>
      <c r="L2798">
        <v>1401972028</v>
      </c>
      <c r="M2798" s="22">
        <f t="shared" si="174"/>
        <v>41780.317604166667</v>
      </c>
      <c r="N2798" s="22" t="s">
        <v>8696</v>
      </c>
      <c r="O2798" s="24">
        <f t="shared" si="175"/>
        <v>2014</v>
      </c>
      <c r="P2798" t="b">
        <v>0</v>
      </c>
      <c r="Q2798">
        <v>21</v>
      </c>
      <c r="R2798" t="b">
        <v>1</v>
      </c>
      <c r="S2798" t="s">
        <v>8271</v>
      </c>
      <c r="T2798" s="7">
        <f>F2798/Q2798</f>
        <v>44</v>
      </c>
      <c r="U2798" t="s">
        <v>8315</v>
      </c>
      <c r="V2798" t="s">
        <v>8316</v>
      </c>
    </row>
    <row r="2799" spans="1:22" ht="43.2">
      <c r="A2799" s="5">
        <f t="shared" si="172"/>
        <v>1.02645125</v>
      </c>
      <c r="B2799">
        <v>2797</v>
      </c>
      <c r="C2799" s="3" t="s">
        <v>2797</v>
      </c>
      <c r="D2799" s="3" t="s">
        <v>6907</v>
      </c>
      <c r="E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 s="22">
        <f t="shared" si="173"/>
        <v>41825.319768518515</v>
      </c>
      <c r="L2799">
        <v>1402266840</v>
      </c>
      <c r="M2799" s="22">
        <f t="shared" si="174"/>
        <v>41795.319768518515</v>
      </c>
      <c r="N2799" s="22" t="s">
        <v>9781</v>
      </c>
      <c r="O2799" s="24">
        <f t="shared" si="175"/>
        <v>2014</v>
      </c>
      <c r="P2799" t="b">
        <v>0</v>
      </c>
      <c r="Q2799">
        <v>94</v>
      </c>
      <c r="R2799" t="b">
        <v>1</v>
      </c>
      <c r="S2799" t="s">
        <v>8271</v>
      </c>
      <c r="T2799" s="7">
        <f>F2799/Q2799</f>
        <v>87.357553191489373</v>
      </c>
      <c r="U2799" t="s">
        <v>8315</v>
      </c>
      <c r="V2799" t="s">
        <v>8316</v>
      </c>
    </row>
    <row r="2800" spans="1:22" ht="43.2">
      <c r="A2800" s="5">
        <f t="shared" si="172"/>
        <v>1.014</v>
      </c>
      <c r="B2800">
        <v>2798</v>
      </c>
      <c r="C2800" s="3" t="s">
        <v>2798</v>
      </c>
      <c r="D2800" s="3" t="s">
        <v>6908</v>
      </c>
      <c r="E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 s="22">
        <f t="shared" si="173"/>
        <v>41828.731944444444</v>
      </c>
      <c r="L2800">
        <v>1437063121</v>
      </c>
      <c r="M2800" s="22">
        <f t="shared" si="174"/>
        <v>41798.731944444444</v>
      </c>
      <c r="N2800" s="22" t="s">
        <v>9816</v>
      </c>
      <c r="O2800" s="24">
        <f t="shared" si="175"/>
        <v>2014</v>
      </c>
      <c r="P2800" t="b">
        <v>0</v>
      </c>
      <c r="Q2800">
        <v>139</v>
      </c>
      <c r="R2800" t="b">
        <v>1</v>
      </c>
      <c r="S2800" t="s">
        <v>8271</v>
      </c>
      <c r="T2800" s="7">
        <f>F2800/Q2800</f>
        <v>36.474820143884891</v>
      </c>
      <c r="U2800" t="s">
        <v>8315</v>
      </c>
      <c r="V2800" t="s">
        <v>8316</v>
      </c>
    </row>
    <row r="2801" spans="1:22" ht="43.2">
      <c r="A2801" s="5">
        <f t="shared" si="172"/>
        <v>1.1663479999999999</v>
      </c>
      <c r="B2801">
        <v>2799</v>
      </c>
      <c r="C2801" s="3" t="s">
        <v>2799</v>
      </c>
      <c r="D2801" s="3" t="s">
        <v>6909</v>
      </c>
      <c r="E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 s="22">
        <f t="shared" si="173"/>
        <v>42216.458333333336</v>
      </c>
      <c r="L2801">
        <v>1463466070</v>
      </c>
      <c r="M2801" s="22">
        <f t="shared" si="174"/>
        <v>42201.466678240737</v>
      </c>
      <c r="N2801" s="22" t="s">
        <v>9817</v>
      </c>
      <c r="O2801" s="24">
        <f t="shared" si="175"/>
        <v>2015</v>
      </c>
      <c r="P2801" t="b">
        <v>0</v>
      </c>
      <c r="Q2801">
        <v>130</v>
      </c>
      <c r="R2801" t="b">
        <v>1</v>
      </c>
      <c r="S2801" t="s">
        <v>8271</v>
      </c>
      <c r="T2801" s="7">
        <f>F2801/Q2801</f>
        <v>44.859538461538463</v>
      </c>
      <c r="U2801" t="s">
        <v>8315</v>
      </c>
      <c r="V2801" t="s">
        <v>8316</v>
      </c>
    </row>
    <row r="2802" spans="1:22" ht="43.2">
      <c r="A2802" s="5">
        <f t="shared" si="172"/>
        <v>1.33</v>
      </c>
      <c r="B2802">
        <v>2800</v>
      </c>
      <c r="C2802" s="3" t="s">
        <v>2800</v>
      </c>
      <c r="D2802" s="3" t="s">
        <v>6910</v>
      </c>
      <c r="E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 s="22">
        <f t="shared" si="173"/>
        <v>42538.458333333336</v>
      </c>
      <c r="L2802">
        <v>1415193366</v>
      </c>
      <c r="M2802" s="22">
        <f t="shared" si="174"/>
        <v>42507.05636574074</v>
      </c>
      <c r="N2802" s="22" t="s">
        <v>8669</v>
      </c>
      <c r="O2802" s="24">
        <f t="shared" si="175"/>
        <v>2016</v>
      </c>
      <c r="P2802" t="b">
        <v>0</v>
      </c>
      <c r="Q2802">
        <v>31</v>
      </c>
      <c r="R2802" t="b">
        <v>1</v>
      </c>
      <c r="S2802" t="s">
        <v>8271</v>
      </c>
      <c r="T2802" s="7">
        <f>F2802/Q2802</f>
        <v>42.903225806451616</v>
      </c>
      <c r="U2802" t="s">
        <v>8315</v>
      </c>
      <c r="V2802" t="s">
        <v>8316</v>
      </c>
    </row>
    <row r="2803" spans="1:22" ht="43.2">
      <c r="A2803" s="5">
        <f t="shared" si="172"/>
        <v>1.3320000000000001</v>
      </c>
      <c r="B2803">
        <v>2801</v>
      </c>
      <c r="C2803" s="3" t="s">
        <v>2801</v>
      </c>
      <c r="D2803" s="3" t="s">
        <v>6911</v>
      </c>
      <c r="E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 s="22">
        <f t="shared" si="173"/>
        <v>42008.344513888886</v>
      </c>
      <c r="L2803">
        <v>1411019409</v>
      </c>
      <c r="M2803" s="22">
        <f t="shared" si="174"/>
        <v>41948.344513888886</v>
      </c>
      <c r="N2803" s="22" t="s">
        <v>9394</v>
      </c>
      <c r="O2803" s="24">
        <f t="shared" si="175"/>
        <v>2014</v>
      </c>
      <c r="P2803" t="b">
        <v>0</v>
      </c>
      <c r="Q2803">
        <v>13</v>
      </c>
      <c r="R2803" t="b">
        <v>1</v>
      </c>
      <c r="S2803" t="s">
        <v>8271</v>
      </c>
      <c r="T2803" s="7">
        <f>F2803/Q2803</f>
        <v>51.230769230769234</v>
      </c>
      <c r="U2803" t="s">
        <v>8315</v>
      </c>
      <c r="V2803" t="s">
        <v>8316</v>
      </c>
    </row>
    <row r="2804" spans="1:22" ht="43.2">
      <c r="A2804" s="5">
        <f t="shared" si="172"/>
        <v>1.0183333333333333</v>
      </c>
      <c r="B2804">
        <v>2802</v>
      </c>
      <c r="C2804" s="3" t="s">
        <v>2802</v>
      </c>
      <c r="D2804" s="3" t="s">
        <v>6912</v>
      </c>
      <c r="E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 s="22">
        <f t="shared" si="173"/>
        <v>41922.25</v>
      </c>
      <c r="L2804">
        <v>1436283107</v>
      </c>
      <c r="M2804" s="22">
        <f t="shared" si="174"/>
        <v>41900.034826388888</v>
      </c>
      <c r="N2804" s="22" t="s">
        <v>8528</v>
      </c>
      <c r="O2804" s="24">
        <f t="shared" si="175"/>
        <v>2014</v>
      </c>
      <c r="P2804" t="b">
        <v>0</v>
      </c>
      <c r="Q2804">
        <v>90</v>
      </c>
      <c r="R2804" t="b">
        <v>1</v>
      </c>
      <c r="S2804" t="s">
        <v>8271</v>
      </c>
      <c r="T2804" s="7">
        <f>F2804/Q2804</f>
        <v>33.944444444444443</v>
      </c>
      <c r="U2804" t="s">
        <v>8315</v>
      </c>
      <c r="V2804" t="s">
        <v>8316</v>
      </c>
    </row>
    <row r="2805" spans="1:22" ht="43.2">
      <c r="A2805" s="5">
        <f t="shared" si="172"/>
        <v>1.2795000000000001</v>
      </c>
      <c r="B2805">
        <v>2803</v>
      </c>
      <c r="C2805" s="3" t="s">
        <v>2803</v>
      </c>
      <c r="D2805" s="3" t="s">
        <v>6913</v>
      </c>
      <c r="E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 s="22">
        <f t="shared" si="173"/>
        <v>42222.438738425924</v>
      </c>
      <c r="L2805">
        <v>1433295276</v>
      </c>
      <c r="M2805" s="22">
        <f t="shared" si="174"/>
        <v>42192.438738425924</v>
      </c>
      <c r="N2805" s="22" t="s">
        <v>8827</v>
      </c>
      <c r="O2805" s="24">
        <f t="shared" si="175"/>
        <v>2015</v>
      </c>
      <c r="P2805" t="b">
        <v>0</v>
      </c>
      <c r="Q2805">
        <v>141</v>
      </c>
      <c r="R2805" t="b">
        <v>1</v>
      </c>
      <c r="S2805" t="s">
        <v>8271</v>
      </c>
      <c r="T2805" s="7">
        <f>F2805/Q2805</f>
        <v>90.744680851063833</v>
      </c>
      <c r="U2805" t="s">
        <v>8315</v>
      </c>
      <c r="V2805" t="s">
        <v>8316</v>
      </c>
    </row>
    <row r="2806" spans="1:22" ht="43.2">
      <c r="A2806" s="5">
        <f t="shared" si="172"/>
        <v>1.1499999999999999</v>
      </c>
      <c r="B2806">
        <v>2804</v>
      </c>
      <c r="C2806" s="3" t="s">
        <v>2804</v>
      </c>
      <c r="D2806" s="3" t="s">
        <v>6914</v>
      </c>
      <c r="E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 s="22">
        <f t="shared" si="173"/>
        <v>42200.791666666664</v>
      </c>
      <c r="L2806">
        <v>1409395990</v>
      </c>
      <c r="M2806" s="22">
        <f t="shared" si="174"/>
        <v>42157.857361111113</v>
      </c>
      <c r="N2806" s="22" t="s">
        <v>8831</v>
      </c>
      <c r="O2806" s="24">
        <f t="shared" si="175"/>
        <v>2015</v>
      </c>
      <c r="P2806" t="b">
        <v>0</v>
      </c>
      <c r="Q2806">
        <v>23</v>
      </c>
      <c r="R2806" t="b">
        <v>1</v>
      </c>
      <c r="S2806" t="s">
        <v>8271</v>
      </c>
      <c r="T2806" s="7">
        <f>F2806/Q2806</f>
        <v>50</v>
      </c>
      <c r="U2806" t="s">
        <v>8315</v>
      </c>
      <c r="V2806" t="s">
        <v>8316</v>
      </c>
    </row>
    <row r="2807" spans="1:22" ht="57.6">
      <c r="A2807" s="5">
        <f t="shared" si="172"/>
        <v>1.1000000000000001</v>
      </c>
      <c r="B2807">
        <v>2805</v>
      </c>
      <c r="C2807" s="3" t="s">
        <v>2805</v>
      </c>
      <c r="D2807" s="3" t="s">
        <v>6915</v>
      </c>
      <c r="E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 s="22">
        <f t="shared" si="173"/>
        <v>41911.245254629626</v>
      </c>
      <c r="L2807">
        <v>1438085273</v>
      </c>
      <c r="M2807" s="22">
        <f t="shared" si="174"/>
        <v>41881.245254629626</v>
      </c>
      <c r="N2807" s="22" t="s">
        <v>9818</v>
      </c>
      <c r="O2807" s="24">
        <f t="shared" si="175"/>
        <v>2014</v>
      </c>
      <c r="P2807" t="b">
        <v>0</v>
      </c>
      <c r="Q2807">
        <v>18</v>
      </c>
      <c r="R2807" t="b">
        <v>1</v>
      </c>
      <c r="S2807" t="s">
        <v>8271</v>
      </c>
      <c r="T2807" s="7">
        <f>F2807/Q2807</f>
        <v>24.444444444444443</v>
      </c>
      <c r="U2807" t="s">
        <v>8315</v>
      </c>
      <c r="V2807" t="s">
        <v>8316</v>
      </c>
    </row>
    <row r="2808" spans="1:22" ht="43.2">
      <c r="A2808" s="5">
        <f t="shared" si="172"/>
        <v>1.121</v>
      </c>
      <c r="B2808">
        <v>2806</v>
      </c>
      <c r="C2808" s="3" t="s">
        <v>2806</v>
      </c>
      <c r="D2808" s="3" t="s">
        <v>6916</v>
      </c>
      <c r="E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 s="22">
        <f t="shared" si="173"/>
        <v>42238.2971412037</v>
      </c>
      <c r="L2808">
        <v>1435645490</v>
      </c>
      <c r="M2808" s="22">
        <f t="shared" si="174"/>
        <v>42213.2971412037</v>
      </c>
      <c r="N2808" s="22" t="s">
        <v>9400</v>
      </c>
      <c r="O2808" s="24">
        <f t="shared" si="175"/>
        <v>2015</v>
      </c>
      <c r="P2808" t="b">
        <v>0</v>
      </c>
      <c r="Q2808">
        <v>76</v>
      </c>
      <c r="R2808" t="b">
        <v>1</v>
      </c>
      <c r="S2808" t="s">
        <v>8271</v>
      </c>
      <c r="T2808" s="7">
        <f>F2808/Q2808</f>
        <v>44.25</v>
      </c>
      <c r="U2808" t="s">
        <v>8315</v>
      </c>
      <c r="V2808" t="s">
        <v>8316</v>
      </c>
    </row>
    <row r="2809" spans="1:22">
      <c r="A2809" s="5">
        <f t="shared" si="172"/>
        <v>1.26</v>
      </c>
      <c r="B2809">
        <v>2807</v>
      </c>
      <c r="C2809" s="3" t="s">
        <v>2807</v>
      </c>
      <c r="D2809" s="3" t="s">
        <v>6917</v>
      </c>
      <c r="E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 s="22">
        <f t="shared" si="173"/>
        <v>42221.249999999993</v>
      </c>
      <c r="L2809">
        <v>1433019438</v>
      </c>
      <c r="M2809" s="22">
        <f t="shared" si="174"/>
        <v>42185.058912037035</v>
      </c>
      <c r="N2809" s="22" t="s">
        <v>9407</v>
      </c>
      <c r="O2809" s="24">
        <f t="shared" si="175"/>
        <v>2015</v>
      </c>
      <c r="P2809" t="b">
        <v>0</v>
      </c>
      <c r="Q2809">
        <v>93</v>
      </c>
      <c r="R2809" t="b">
        <v>1</v>
      </c>
      <c r="S2809" t="s">
        <v>8271</v>
      </c>
      <c r="T2809" s="7">
        <f>F2809/Q2809</f>
        <v>67.741935483870961</v>
      </c>
      <c r="U2809" t="s">
        <v>8315</v>
      </c>
      <c r="V2809" t="s">
        <v>8316</v>
      </c>
    </row>
    <row r="2810" spans="1:22" ht="43.2">
      <c r="A2810" s="5">
        <f t="shared" si="172"/>
        <v>1.0024444444444445</v>
      </c>
      <c r="B2810">
        <v>2808</v>
      </c>
      <c r="C2810" s="3" t="s">
        <v>2808</v>
      </c>
      <c r="D2810" s="3" t="s">
        <v>6918</v>
      </c>
      <c r="E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 s="22">
        <f t="shared" si="173"/>
        <v>42184.664791666662</v>
      </c>
      <c r="L2810">
        <v>1437682735</v>
      </c>
      <c r="M2810" s="22">
        <f t="shared" si="174"/>
        <v>42154.664791666662</v>
      </c>
      <c r="N2810" s="22" t="s">
        <v>9229</v>
      </c>
      <c r="O2810" s="24">
        <f t="shared" si="175"/>
        <v>2015</v>
      </c>
      <c r="P2810" t="b">
        <v>0</v>
      </c>
      <c r="Q2810">
        <v>69</v>
      </c>
      <c r="R2810" t="b">
        <v>1</v>
      </c>
      <c r="S2810" t="s">
        <v>8271</v>
      </c>
      <c r="T2810" s="7">
        <f>F2810/Q2810</f>
        <v>65.376811594202906</v>
      </c>
      <c r="U2810" t="s">
        <v>8315</v>
      </c>
      <c r="V2810" t="s">
        <v>8316</v>
      </c>
    </row>
    <row r="2811" spans="1:22" ht="43.2">
      <c r="A2811" s="5">
        <f t="shared" si="172"/>
        <v>1.024</v>
      </c>
      <c r="B2811">
        <v>2809</v>
      </c>
      <c r="C2811" s="3" t="s">
        <v>2809</v>
      </c>
      <c r="D2811" s="3" t="s">
        <v>6919</v>
      </c>
      <c r="E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 s="22">
        <f t="shared" si="173"/>
        <v>42238.638136574074</v>
      </c>
      <c r="L2811">
        <v>1458647725</v>
      </c>
      <c r="M2811" s="22">
        <f t="shared" si="174"/>
        <v>42208.638136574074</v>
      </c>
      <c r="N2811" s="22" t="s">
        <v>9129</v>
      </c>
      <c r="O2811" s="24">
        <f t="shared" si="175"/>
        <v>2015</v>
      </c>
      <c r="P2811" t="b">
        <v>0</v>
      </c>
      <c r="Q2811">
        <v>21</v>
      </c>
      <c r="R2811" t="b">
        <v>1</v>
      </c>
      <c r="S2811" t="s">
        <v>8271</v>
      </c>
      <c r="T2811" s="7">
        <f>F2811/Q2811</f>
        <v>121.9047619047619</v>
      </c>
      <c r="U2811" t="s">
        <v>8315</v>
      </c>
      <c r="V2811" t="s">
        <v>8316</v>
      </c>
    </row>
    <row r="2812" spans="1:22" ht="43.2">
      <c r="A2812" s="5">
        <f t="shared" si="172"/>
        <v>1.0820000000000001</v>
      </c>
      <c r="B2812">
        <v>2810</v>
      </c>
      <c r="C2812" s="3" t="s">
        <v>2810</v>
      </c>
      <c r="D2812" s="3" t="s">
        <v>6920</v>
      </c>
      <c r="E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 s="22">
        <f t="shared" si="173"/>
        <v>42459.402083333327</v>
      </c>
      <c r="L2812">
        <v>1398828064</v>
      </c>
      <c r="M2812" s="22">
        <f t="shared" si="174"/>
        <v>42451.288483796299</v>
      </c>
      <c r="N2812" s="22" t="s">
        <v>9311</v>
      </c>
      <c r="O2812" s="24">
        <f t="shared" si="175"/>
        <v>2016</v>
      </c>
      <c r="P2812" t="b">
        <v>0</v>
      </c>
      <c r="Q2812">
        <v>57</v>
      </c>
      <c r="R2812" t="b">
        <v>1</v>
      </c>
      <c r="S2812" t="s">
        <v>8271</v>
      </c>
      <c r="T2812" s="7">
        <f>F2812/Q2812</f>
        <v>47.456140350877192</v>
      </c>
      <c r="U2812" t="s">
        <v>8315</v>
      </c>
      <c r="V2812" t="s">
        <v>8316</v>
      </c>
    </row>
    <row r="2813" spans="1:22" ht="43.2">
      <c r="A2813" s="5">
        <f t="shared" si="172"/>
        <v>1.0026999999999999</v>
      </c>
      <c r="B2813">
        <v>2811</v>
      </c>
      <c r="C2813" s="3" t="s">
        <v>2811</v>
      </c>
      <c r="D2813" s="3" t="s">
        <v>6921</v>
      </c>
      <c r="E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 s="22">
        <f t="shared" si="173"/>
        <v>41790.957638888889</v>
      </c>
      <c r="L2813">
        <v>1422100503</v>
      </c>
      <c r="M2813" s="22">
        <f t="shared" si="174"/>
        <v>41758.931296296294</v>
      </c>
      <c r="N2813" s="22" t="s">
        <v>9819</v>
      </c>
      <c r="O2813" s="24">
        <f t="shared" si="175"/>
        <v>2014</v>
      </c>
      <c r="P2813" t="b">
        <v>0</v>
      </c>
      <c r="Q2813">
        <v>108</v>
      </c>
      <c r="R2813" t="b">
        <v>1</v>
      </c>
      <c r="S2813" t="s">
        <v>8271</v>
      </c>
      <c r="T2813" s="7">
        <f>F2813/Q2813</f>
        <v>92.842592592592595</v>
      </c>
      <c r="U2813" t="s">
        <v>8315</v>
      </c>
      <c r="V2813" t="s">
        <v>8316</v>
      </c>
    </row>
    <row r="2814" spans="1:22" ht="43.2">
      <c r="A2814" s="5">
        <f t="shared" si="172"/>
        <v>1.133</v>
      </c>
      <c r="B2814">
        <v>2812</v>
      </c>
      <c r="C2814" s="3" t="s">
        <v>2812</v>
      </c>
      <c r="D2814" s="3" t="s">
        <v>6922</v>
      </c>
      <c r="E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 s="22">
        <f t="shared" si="173"/>
        <v>42058.288229166668</v>
      </c>
      <c r="L2814">
        <v>1424368298</v>
      </c>
      <c r="M2814" s="22">
        <f t="shared" si="174"/>
        <v>42028.288229166668</v>
      </c>
      <c r="N2814" s="22" t="s">
        <v>9227</v>
      </c>
      <c r="O2814" s="24">
        <f t="shared" si="175"/>
        <v>2015</v>
      </c>
      <c r="P2814" t="b">
        <v>0</v>
      </c>
      <c r="Q2814">
        <v>83</v>
      </c>
      <c r="R2814" t="b">
        <v>1</v>
      </c>
      <c r="S2814" t="s">
        <v>8271</v>
      </c>
      <c r="T2814" s="7">
        <f>F2814/Q2814</f>
        <v>68.253012048192772</v>
      </c>
      <c r="U2814" t="s">
        <v>8315</v>
      </c>
      <c r="V2814" t="s">
        <v>8316</v>
      </c>
    </row>
    <row r="2815" spans="1:22" ht="43.2">
      <c r="A2815" s="5">
        <f t="shared" si="172"/>
        <v>1.2757571428571428</v>
      </c>
      <c r="B2815">
        <v>2813</v>
      </c>
      <c r="C2815" s="3" t="s">
        <v>2813</v>
      </c>
      <c r="D2815" s="3" t="s">
        <v>6923</v>
      </c>
      <c r="E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 s="22">
        <f t="shared" si="173"/>
        <v>42099.958333333336</v>
      </c>
      <c r="L2815">
        <v>1479577761</v>
      </c>
      <c r="M2815" s="22">
        <f t="shared" si="174"/>
        <v>42054.535856481474</v>
      </c>
      <c r="N2815" s="22" t="s">
        <v>9820</v>
      </c>
      <c r="O2815" s="24">
        <f t="shared" si="175"/>
        <v>2015</v>
      </c>
      <c r="P2815" t="b">
        <v>0</v>
      </c>
      <c r="Q2815">
        <v>96</v>
      </c>
      <c r="R2815" t="b">
        <v>1</v>
      </c>
      <c r="S2815" t="s">
        <v>8271</v>
      </c>
      <c r="T2815" s="7">
        <f>F2815/Q2815</f>
        <v>37.209583333333335</v>
      </c>
      <c r="U2815" t="s">
        <v>8315</v>
      </c>
      <c r="V2815" t="s">
        <v>8316</v>
      </c>
    </row>
    <row r="2816" spans="1:22" ht="43.2">
      <c r="A2816" s="5">
        <f t="shared" si="172"/>
        <v>1.0773333333333333</v>
      </c>
      <c r="B2816">
        <v>2814</v>
      </c>
      <c r="C2816" s="3" t="s">
        <v>2814</v>
      </c>
      <c r="D2816" s="3" t="s">
        <v>6924</v>
      </c>
      <c r="E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 s="22">
        <f t="shared" si="173"/>
        <v>42718.534270833326</v>
      </c>
      <c r="L2816">
        <v>1428572115</v>
      </c>
      <c r="M2816" s="22">
        <f t="shared" si="174"/>
        <v>42693.534270833326</v>
      </c>
      <c r="N2816" s="22" t="s">
        <v>9821</v>
      </c>
      <c r="O2816" s="24">
        <f t="shared" si="175"/>
        <v>2016</v>
      </c>
      <c r="P2816" t="b">
        <v>0</v>
      </c>
      <c r="Q2816">
        <v>64</v>
      </c>
      <c r="R2816" t="b">
        <v>1</v>
      </c>
      <c r="S2816" t="s">
        <v>8271</v>
      </c>
      <c r="T2816" s="7">
        <f>F2816/Q2816</f>
        <v>25.25</v>
      </c>
      <c r="U2816" t="s">
        <v>8315</v>
      </c>
      <c r="V2816" t="s">
        <v>8316</v>
      </c>
    </row>
    <row r="2817" spans="1:22" ht="43.2">
      <c r="A2817" s="5">
        <f t="shared" si="172"/>
        <v>2.42</v>
      </c>
      <c r="B2817">
        <v>2815</v>
      </c>
      <c r="C2817" s="3" t="s">
        <v>2815</v>
      </c>
      <c r="D2817" s="3" t="s">
        <v>6925</v>
      </c>
      <c r="E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 s="22">
        <f t="shared" si="173"/>
        <v>42133.191145833327</v>
      </c>
      <c r="L2817">
        <v>1468003109</v>
      </c>
      <c r="M2817" s="22">
        <f t="shared" si="174"/>
        <v>42103.191145833327</v>
      </c>
      <c r="N2817" s="22" t="s">
        <v>9712</v>
      </c>
      <c r="O2817" s="24">
        <f t="shared" si="175"/>
        <v>2015</v>
      </c>
      <c r="P2817" t="b">
        <v>0</v>
      </c>
      <c r="Q2817">
        <v>14</v>
      </c>
      <c r="R2817" t="b">
        <v>1</v>
      </c>
      <c r="S2817" t="s">
        <v>8271</v>
      </c>
      <c r="T2817" s="7">
        <f>F2817/Q2817</f>
        <v>43.214285714285715</v>
      </c>
      <c r="U2817" t="s">
        <v>8315</v>
      </c>
      <c r="V2817" t="s">
        <v>8316</v>
      </c>
    </row>
    <row r="2818" spans="1:22" ht="43.2">
      <c r="A2818" s="5">
        <f t="shared" si="172"/>
        <v>1.4156666666666666</v>
      </c>
      <c r="B2818">
        <v>2816</v>
      </c>
      <c r="C2818" s="3" t="s">
        <v>2816</v>
      </c>
      <c r="D2818" s="3" t="s">
        <v>6926</v>
      </c>
      <c r="E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 s="22">
        <f t="shared" si="173"/>
        <v>42589.568391203698</v>
      </c>
      <c r="L2818">
        <v>1435921992</v>
      </c>
      <c r="M2818" s="22">
        <f t="shared" si="174"/>
        <v>42559.568391203698</v>
      </c>
      <c r="N2818" s="22" t="s">
        <v>8673</v>
      </c>
      <c r="O2818" s="24">
        <f t="shared" si="175"/>
        <v>2016</v>
      </c>
      <c r="P2818" t="b">
        <v>0</v>
      </c>
      <c r="Q2818">
        <v>169</v>
      </c>
      <c r="R2818" t="b">
        <v>1</v>
      </c>
      <c r="S2818" t="s">
        <v>8271</v>
      </c>
      <c r="T2818" s="7">
        <f>F2818/Q2818</f>
        <v>25.130177514792898</v>
      </c>
      <c r="U2818" t="s">
        <v>8315</v>
      </c>
      <c r="V2818" t="s">
        <v>8316</v>
      </c>
    </row>
    <row r="2819" spans="1:22" ht="43.2">
      <c r="A2819" s="5">
        <f t="shared" ref="A2819:A2882" si="176">F2819/E2819</f>
        <v>1.3</v>
      </c>
      <c r="B2819">
        <v>2817</v>
      </c>
      <c r="C2819" s="3" t="s">
        <v>2817</v>
      </c>
      <c r="D2819" s="3" t="s">
        <v>6927</v>
      </c>
      <c r="E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 s="22">
        <f t="shared" ref="K2819:K2882" si="177">(J2818/86400)+25569+(-5/24)</f>
        <v>42218.458333333336</v>
      </c>
      <c r="L2819">
        <v>1421680462</v>
      </c>
      <c r="M2819" s="22">
        <f t="shared" ref="M2819:M2882" si="178">(L2818/86400)+25569+(-5/24)</f>
        <v>42188.259166666663</v>
      </c>
      <c r="N2819" s="22" t="s">
        <v>9318</v>
      </c>
      <c r="O2819" s="24">
        <f t="shared" si="175"/>
        <v>2015</v>
      </c>
      <c r="P2819" t="b">
        <v>0</v>
      </c>
      <c r="Q2819">
        <v>33</v>
      </c>
      <c r="R2819" t="b">
        <v>1</v>
      </c>
      <c r="S2819" t="s">
        <v>8271</v>
      </c>
      <c r="T2819" s="7">
        <f>F2819/Q2819</f>
        <v>23.636363636363637</v>
      </c>
      <c r="U2819" t="s">
        <v>8315</v>
      </c>
      <c r="V2819" t="s">
        <v>8316</v>
      </c>
    </row>
    <row r="2820" spans="1:22" ht="43.2">
      <c r="A2820" s="5">
        <f t="shared" si="176"/>
        <v>1.0603</v>
      </c>
      <c r="B2820">
        <v>2818</v>
      </c>
      <c r="C2820" s="3" t="s">
        <v>2818</v>
      </c>
      <c r="D2820" s="3" t="s">
        <v>6928</v>
      </c>
      <c r="E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 s="22">
        <f t="shared" si="177"/>
        <v>42063.42664351852</v>
      </c>
      <c r="L2820">
        <v>1441290086</v>
      </c>
      <c r="M2820" s="22">
        <f t="shared" si="178"/>
        <v>42023.42664351852</v>
      </c>
      <c r="N2820" s="22" t="s">
        <v>8554</v>
      </c>
      <c r="O2820" s="24">
        <f t="shared" ref="O2820:O2883" si="179">YEAR(N2820)</f>
        <v>2015</v>
      </c>
      <c r="P2820" t="b">
        <v>0</v>
      </c>
      <c r="Q2820">
        <v>102</v>
      </c>
      <c r="R2820" t="b">
        <v>1</v>
      </c>
      <c r="S2820" t="s">
        <v>8271</v>
      </c>
      <c r="T2820" s="7">
        <f>F2820/Q2820</f>
        <v>103.95098039215686</v>
      </c>
      <c r="U2820" t="s">
        <v>8315</v>
      </c>
      <c r="V2820" t="s">
        <v>8316</v>
      </c>
    </row>
    <row r="2821" spans="1:22" ht="43.2">
      <c r="A2821" s="5">
        <f t="shared" si="176"/>
        <v>1.048</v>
      </c>
      <c r="B2821">
        <v>2819</v>
      </c>
      <c r="C2821" s="3" t="s">
        <v>2819</v>
      </c>
      <c r="D2821" s="3" t="s">
        <v>6929</v>
      </c>
      <c r="E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 s="22">
        <f t="shared" si="177"/>
        <v>42270.389884259253</v>
      </c>
      <c r="L2821">
        <v>1431693409</v>
      </c>
      <c r="M2821" s="22">
        <f t="shared" si="178"/>
        <v>42250.389884259253</v>
      </c>
      <c r="N2821" s="22" t="s">
        <v>8993</v>
      </c>
      <c r="O2821" s="24">
        <f t="shared" si="179"/>
        <v>2015</v>
      </c>
      <c r="P2821" t="b">
        <v>0</v>
      </c>
      <c r="Q2821">
        <v>104</v>
      </c>
      <c r="R2821" t="b">
        <v>1</v>
      </c>
      <c r="S2821" t="s">
        <v>8271</v>
      </c>
      <c r="T2821" s="7">
        <f>F2821/Q2821</f>
        <v>50.384615384615387</v>
      </c>
      <c r="U2821" t="s">
        <v>8315</v>
      </c>
      <c r="V2821" t="s">
        <v>8316</v>
      </c>
    </row>
    <row r="2822" spans="1:22" ht="43.2">
      <c r="A2822" s="5">
        <f t="shared" si="176"/>
        <v>1.36</v>
      </c>
      <c r="B2822">
        <v>2820</v>
      </c>
      <c r="C2822" s="3" t="s">
        <v>2820</v>
      </c>
      <c r="D2822" s="3" t="s">
        <v>6930</v>
      </c>
      <c r="E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 s="22">
        <f t="shared" si="177"/>
        <v>42169.317233796297</v>
      </c>
      <c r="L2822">
        <v>1454337589</v>
      </c>
      <c r="M2822" s="22">
        <f t="shared" si="178"/>
        <v>42139.317233796297</v>
      </c>
      <c r="N2822" s="22" t="s">
        <v>9360</v>
      </c>
      <c r="O2822" s="24">
        <f t="shared" si="179"/>
        <v>2015</v>
      </c>
      <c r="P2822" t="b">
        <v>0</v>
      </c>
      <c r="Q2822">
        <v>20</v>
      </c>
      <c r="R2822" t="b">
        <v>1</v>
      </c>
      <c r="S2822" t="s">
        <v>8271</v>
      </c>
      <c r="T2822" s="7">
        <f>F2822/Q2822</f>
        <v>13.6</v>
      </c>
      <c r="U2822" t="s">
        <v>8315</v>
      </c>
      <c r="V2822" t="s">
        <v>8316</v>
      </c>
    </row>
    <row r="2823" spans="1:22" ht="57.6">
      <c r="A2823" s="5">
        <f t="shared" si="176"/>
        <v>1</v>
      </c>
      <c r="B2823">
        <v>2821</v>
      </c>
      <c r="C2823" s="3" t="s">
        <v>2821</v>
      </c>
      <c r="D2823" s="3" t="s">
        <v>6931</v>
      </c>
      <c r="E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 s="22">
        <f t="shared" si="177"/>
        <v>42425.791666666664</v>
      </c>
      <c r="L2823">
        <v>1408918135</v>
      </c>
      <c r="M2823" s="22">
        <f t="shared" si="178"/>
        <v>42401.402650462966</v>
      </c>
      <c r="N2823" s="22" t="s">
        <v>9822</v>
      </c>
      <c r="O2823" s="24">
        <f t="shared" si="179"/>
        <v>2016</v>
      </c>
      <c r="P2823" t="b">
        <v>0</v>
      </c>
      <c r="Q2823">
        <v>35</v>
      </c>
      <c r="R2823" t="b">
        <v>1</v>
      </c>
      <c r="S2823" t="s">
        <v>8271</v>
      </c>
      <c r="T2823" s="7">
        <f>F2823/Q2823</f>
        <v>28.571428571428573</v>
      </c>
      <c r="U2823" t="s">
        <v>8315</v>
      </c>
      <c r="V2823" t="s">
        <v>8316</v>
      </c>
    </row>
    <row r="2824" spans="1:22" ht="57.6">
      <c r="A2824" s="5">
        <f t="shared" si="176"/>
        <v>1</v>
      </c>
      <c r="B2824">
        <v>2822</v>
      </c>
      <c r="C2824" s="3" t="s">
        <v>2822</v>
      </c>
      <c r="D2824" s="3" t="s">
        <v>6932</v>
      </c>
      <c r="E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 s="22">
        <f t="shared" si="177"/>
        <v>41905.714525462965</v>
      </c>
      <c r="L2824">
        <v>1424881492</v>
      </c>
      <c r="M2824" s="22">
        <f t="shared" si="178"/>
        <v>41875.714525462965</v>
      </c>
      <c r="N2824" s="22" t="s">
        <v>9441</v>
      </c>
      <c r="O2824" s="24">
        <f t="shared" si="179"/>
        <v>2014</v>
      </c>
      <c r="P2824" t="b">
        <v>0</v>
      </c>
      <c r="Q2824">
        <v>94</v>
      </c>
      <c r="R2824" t="b">
        <v>1</v>
      </c>
      <c r="S2824" t="s">
        <v>8271</v>
      </c>
      <c r="T2824" s="7">
        <f>F2824/Q2824</f>
        <v>63.829787234042556</v>
      </c>
      <c r="U2824" t="s">
        <v>8315</v>
      </c>
      <c r="V2824" t="s">
        <v>8316</v>
      </c>
    </row>
    <row r="2825" spans="1:22" ht="57.6">
      <c r="A2825" s="5">
        <f t="shared" si="176"/>
        <v>1.24</v>
      </c>
      <c r="B2825">
        <v>2823</v>
      </c>
      <c r="C2825" s="3" t="s">
        <v>2823</v>
      </c>
      <c r="D2825" s="3" t="s">
        <v>6933</v>
      </c>
      <c r="E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 s="22">
        <f t="shared" si="177"/>
        <v>42090.433935185181</v>
      </c>
      <c r="L2825">
        <v>1425428206</v>
      </c>
      <c r="M2825" s="22">
        <f t="shared" si="178"/>
        <v>42060.475601851846</v>
      </c>
      <c r="N2825" s="22" t="s">
        <v>9123</v>
      </c>
      <c r="O2825" s="24">
        <f t="shared" si="179"/>
        <v>2015</v>
      </c>
      <c r="P2825" t="b">
        <v>0</v>
      </c>
      <c r="Q2825">
        <v>14</v>
      </c>
      <c r="R2825" t="b">
        <v>1</v>
      </c>
      <c r="S2825" t="s">
        <v>8271</v>
      </c>
      <c r="T2825" s="7">
        <f>F2825/Q2825</f>
        <v>8.8571428571428577</v>
      </c>
      <c r="U2825" t="s">
        <v>8315</v>
      </c>
      <c r="V2825" t="s">
        <v>8316</v>
      </c>
    </row>
    <row r="2826" spans="1:22" ht="43.2">
      <c r="A2826" s="5">
        <f t="shared" si="176"/>
        <v>1.1692307692307693</v>
      </c>
      <c r="B2826">
        <v>2824</v>
      </c>
      <c r="C2826" s="3" t="s">
        <v>2824</v>
      </c>
      <c r="D2826" s="3" t="s">
        <v>6934</v>
      </c>
      <c r="E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 s="22">
        <f t="shared" si="177"/>
        <v>42094.749305555553</v>
      </c>
      <c r="L2826">
        <v>1431412196</v>
      </c>
      <c r="M2826" s="22">
        <f t="shared" si="178"/>
        <v>42066.803310185183</v>
      </c>
      <c r="N2826" s="22" t="s">
        <v>8566</v>
      </c>
      <c r="O2826" s="24">
        <f t="shared" si="179"/>
        <v>2015</v>
      </c>
      <c r="P2826" t="b">
        <v>0</v>
      </c>
      <c r="Q2826">
        <v>15</v>
      </c>
      <c r="R2826" t="b">
        <v>1</v>
      </c>
      <c r="S2826" t="s">
        <v>8271</v>
      </c>
      <c r="T2826" s="7">
        <f>F2826/Q2826</f>
        <v>50.666666666666664</v>
      </c>
      <c r="U2826" t="s">
        <v>8315</v>
      </c>
      <c r="V2826" t="s">
        <v>8316</v>
      </c>
    </row>
    <row r="2827" spans="1:22" ht="57.6">
      <c r="A2827" s="5">
        <f t="shared" si="176"/>
        <v>1.0333333333333334</v>
      </c>
      <c r="B2827">
        <v>2825</v>
      </c>
      <c r="C2827" s="3" t="s">
        <v>2825</v>
      </c>
      <c r="D2827" s="3" t="s">
        <v>6935</v>
      </c>
      <c r="E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 s="22">
        <f t="shared" si="177"/>
        <v>42167.863194444442</v>
      </c>
      <c r="L2827">
        <v>1446663686</v>
      </c>
      <c r="M2827" s="22">
        <f t="shared" si="178"/>
        <v>42136.0624537037</v>
      </c>
      <c r="N2827" s="22" t="s">
        <v>9589</v>
      </c>
      <c r="O2827" s="24">
        <f t="shared" si="179"/>
        <v>2015</v>
      </c>
      <c r="P2827" t="b">
        <v>0</v>
      </c>
      <c r="Q2827">
        <v>51</v>
      </c>
      <c r="R2827" t="b">
        <v>1</v>
      </c>
      <c r="S2827" t="s">
        <v>8271</v>
      </c>
      <c r="T2827" s="7">
        <f>F2827/Q2827</f>
        <v>60.784313725490193</v>
      </c>
      <c r="U2827" t="s">
        <v>8315</v>
      </c>
      <c r="V2827" t="s">
        <v>8316</v>
      </c>
    </row>
    <row r="2828" spans="1:22" ht="57.6">
      <c r="A2828" s="5">
        <f t="shared" si="176"/>
        <v>1.0774999999999999</v>
      </c>
      <c r="B2828">
        <v>2826</v>
      </c>
      <c r="C2828" s="3" t="s">
        <v>2826</v>
      </c>
      <c r="D2828" s="3" t="s">
        <v>6936</v>
      </c>
      <c r="E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 s="22">
        <f t="shared" si="177"/>
        <v>42342.584328703706</v>
      </c>
      <c r="L2828">
        <v>1434415812</v>
      </c>
      <c r="M2828" s="22">
        <f t="shared" si="178"/>
        <v>42312.584328703706</v>
      </c>
      <c r="N2828" s="22" t="s">
        <v>9793</v>
      </c>
      <c r="O2828" s="24">
        <f t="shared" si="179"/>
        <v>2015</v>
      </c>
      <c r="P2828" t="b">
        <v>0</v>
      </c>
      <c r="Q2828">
        <v>19</v>
      </c>
      <c r="R2828" t="b">
        <v>1</v>
      </c>
      <c r="S2828" t="s">
        <v>8271</v>
      </c>
      <c r="T2828" s="7">
        <f>F2828/Q2828</f>
        <v>113.42105263157895</v>
      </c>
      <c r="U2828" t="s">
        <v>8315</v>
      </c>
      <c r="V2828" t="s">
        <v>8316</v>
      </c>
    </row>
    <row r="2829" spans="1:22" ht="57.6">
      <c r="A2829" s="5">
        <f t="shared" si="176"/>
        <v>1.2024999999999999</v>
      </c>
      <c r="B2829">
        <v>2827</v>
      </c>
      <c r="C2829" s="3" t="s">
        <v>2827</v>
      </c>
      <c r="D2829" s="3" t="s">
        <v>6937</v>
      </c>
      <c r="E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 s="22">
        <f t="shared" si="177"/>
        <v>42195.083333333336</v>
      </c>
      <c r="L2829">
        <v>1462379066</v>
      </c>
      <c r="M2829" s="22">
        <f t="shared" si="178"/>
        <v>42170.826527777775</v>
      </c>
      <c r="N2829" s="22" t="s">
        <v>9235</v>
      </c>
      <c r="O2829" s="24">
        <f t="shared" si="179"/>
        <v>2015</v>
      </c>
      <c r="P2829" t="b">
        <v>0</v>
      </c>
      <c r="Q2829">
        <v>23</v>
      </c>
      <c r="R2829" t="b">
        <v>1</v>
      </c>
      <c r="S2829" t="s">
        <v>8271</v>
      </c>
      <c r="T2829" s="7">
        <f>F2829/Q2829</f>
        <v>104.56521739130434</v>
      </c>
      <c r="U2829" t="s">
        <v>8315</v>
      </c>
      <c r="V2829" t="s">
        <v>8316</v>
      </c>
    </row>
    <row r="2830" spans="1:22" ht="43.2">
      <c r="A2830" s="5">
        <f t="shared" si="176"/>
        <v>1.0037894736842106</v>
      </c>
      <c r="B2830">
        <v>2828</v>
      </c>
      <c r="C2830" s="3" t="s">
        <v>2828</v>
      </c>
      <c r="D2830" s="3" t="s">
        <v>6938</v>
      </c>
      <c r="E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 s="22">
        <f t="shared" si="177"/>
        <v>42524.479166666664</v>
      </c>
      <c r="L2830">
        <v>1441606869</v>
      </c>
      <c r="M2830" s="22">
        <f t="shared" si="178"/>
        <v>42494.475300925922</v>
      </c>
      <c r="N2830" s="22" t="s">
        <v>9823</v>
      </c>
      <c r="O2830" s="24">
        <f t="shared" si="179"/>
        <v>2016</v>
      </c>
      <c r="P2830" t="b">
        <v>0</v>
      </c>
      <c r="Q2830">
        <v>97</v>
      </c>
      <c r="R2830" t="b">
        <v>1</v>
      </c>
      <c r="S2830" t="s">
        <v>8271</v>
      </c>
      <c r="T2830" s="7">
        <f>F2830/Q2830</f>
        <v>98.30927835051547</v>
      </c>
      <c r="U2830" t="s">
        <v>8315</v>
      </c>
      <c r="V2830" t="s">
        <v>8316</v>
      </c>
    </row>
    <row r="2831" spans="1:22" ht="43.2">
      <c r="A2831" s="5">
        <f t="shared" si="176"/>
        <v>1.0651999999999999</v>
      </c>
      <c r="B2831">
        <v>2829</v>
      </c>
      <c r="C2831" s="3" t="s">
        <v>2829</v>
      </c>
      <c r="D2831" s="3" t="s">
        <v>6939</v>
      </c>
      <c r="E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 s="22">
        <f t="shared" si="177"/>
        <v>42279.749999999993</v>
      </c>
      <c r="L2831">
        <v>1462443918</v>
      </c>
      <c r="M2831" s="22">
        <f t="shared" si="178"/>
        <v>42254.056354166663</v>
      </c>
      <c r="N2831" s="22" t="s">
        <v>9824</v>
      </c>
      <c r="O2831" s="24">
        <f t="shared" si="179"/>
        <v>2015</v>
      </c>
      <c r="P2831" t="b">
        <v>0</v>
      </c>
      <c r="Q2831">
        <v>76</v>
      </c>
      <c r="R2831" t="b">
        <v>1</v>
      </c>
      <c r="S2831" t="s">
        <v>8271</v>
      </c>
      <c r="T2831" s="7">
        <f>F2831/Q2831</f>
        <v>35.039473684210527</v>
      </c>
      <c r="U2831" t="s">
        <v>8315</v>
      </c>
      <c r="V2831" t="s">
        <v>8316</v>
      </c>
    </row>
    <row r="2832" spans="1:22" ht="28.8">
      <c r="A2832" s="5">
        <f t="shared" si="176"/>
        <v>1</v>
      </c>
      <c r="B2832">
        <v>2830</v>
      </c>
      <c r="C2832" s="3" t="s">
        <v>2830</v>
      </c>
      <c r="D2832" s="3" t="s">
        <v>6940</v>
      </c>
      <c r="E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 s="22">
        <f t="shared" si="177"/>
        <v>42523.225902777776</v>
      </c>
      <c r="L2832">
        <v>1398802148</v>
      </c>
      <c r="M2832" s="22">
        <f t="shared" si="178"/>
        <v>42495.225902777776</v>
      </c>
      <c r="N2832" s="22" t="s">
        <v>9726</v>
      </c>
      <c r="O2832" s="24">
        <f t="shared" si="179"/>
        <v>2016</v>
      </c>
      <c r="P2832" t="b">
        <v>0</v>
      </c>
      <c r="Q2832">
        <v>11</v>
      </c>
      <c r="R2832" t="b">
        <v>1</v>
      </c>
      <c r="S2832" t="s">
        <v>8271</v>
      </c>
      <c r="T2832" s="7">
        <f>F2832/Q2832</f>
        <v>272.72727272727275</v>
      </c>
      <c r="U2832" t="s">
        <v>8315</v>
      </c>
      <c r="V2832" t="s">
        <v>8316</v>
      </c>
    </row>
    <row r="2833" spans="1:22" ht="43.2">
      <c r="A2833" s="5">
        <f t="shared" si="176"/>
        <v>1.1066666666666667</v>
      </c>
      <c r="B2833">
        <v>2831</v>
      </c>
      <c r="C2833" s="3" t="s">
        <v>2831</v>
      </c>
      <c r="D2833" s="3" t="s">
        <v>6941</v>
      </c>
      <c r="E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 s="22">
        <f t="shared" si="177"/>
        <v>41770.957638888889</v>
      </c>
      <c r="L2833">
        <v>1434484070</v>
      </c>
      <c r="M2833" s="22">
        <f t="shared" si="178"/>
        <v>41758.631342592591</v>
      </c>
      <c r="N2833" s="22" t="s">
        <v>9819</v>
      </c>
      <c r="O2833" s="24">
        <f t="shared" si="179"/>
        <v>2014</v>
      </c>
      <c r="P2833" t="b">
        <v>0</v>
      </c>
      <c r="Q2833">
        <v>52</v>
      </c>
      <c r="R2833" t="b">
        <v>1</v>
      </c>
      <c r="S2833" t="s">
        <v>8271</v>
      </c>
      <c r="T2833" s="7">
        <f>F2833/Q2833</f>
        <v>63.846153846153847</v>
      </c>
      <c r="U2833" t="s">
        <v>8315</v>
      </c>
      <c r="V2833" t="s">
        <v>8316</v>
      </c>
    </row>
    <row r="2834" spans="1:22" ht="43.2">
      <c r="A2834" s="5">
        <f t="shared" si="176"/>
        <v>1.1471959999999999</v>
      </c>
      <c r="B2834">
        <v>2832</v>
      </c>
      <c r="C2834" s="3" t="s">
        <v>2832</v>
      </c>
      <c r="D2834" s="3" t="s">
        <v>6942</v>
      </c>
      <c r="E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 s="22">
        <f t="shared" si="177"/>
        <v>42201.616550925923</v>
      </c>
      <c r="L2834">
        <v>1414342894</v>
      </c>
      <c r="M2834" s="22">
        <f t="shared" si="178"/>
        <v>42171.616550925923</v>
      </c>
      <c r="N2834" s="22" t="s">
        <v>8522</v>
      </c>
      <c r="O2834" s="24">
        <f t="shared" si="179"/>
        <v>2015</v>
      </c>
      <c r="P2834" t="b">
        <v>0</v>
      </c>
      <c r="Q2834">
        <v>95</v>
      </c>
      <c r="R2834" t="b">
        <v>1</v>
      </c>
      <c r="S2834" t="s">
        <v>8271</v>
      </c>
      <c r="T2834" s="7">
        <f>F2834/Q2834</f>
        <v>30.189368421052631</v>
      </c>
      <c r="U2834" t="s">
        <v>8315</v>
      </c>
      <c r="V2834" t="s">
        <v>8316</v>
      </c>
    </row>
    <row r="2835" spans="1:22">
      <c r="A2835" s="5">
        <f t="shared" si="176"/>
        <v>1.0825925925925926</v>
      </c>
      <c r="B2835">
        <v>2833</v>
      </c>
      <c r="C2835" s="3" t="s">
        <v>2833</v>
      </c>
      <c r="D2835" s="3" t="s">
        <v>6943</v>
      </c>
      <c r="E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 s="22">
        <f t="shared" si="177"/>
        <v>41966.708333333336</v>
      </c>
      <c r="L2835">
        <v>1442804633</v>
      </c>
      <c r="M2835" s="22">
        <f t="shared" si="178"/>
        <v>41938.501087962963</v>
      </c>
      <c r="N2835" s="22" t="s">
        <v>8507</v>
      </c>
      <c r="O2835" s="24">
        <f t="shared" si="179"/>
        <v>2014</v>
      </c>
      <c r="P2835" t="b">
        <v>0</v>
      </c>
      <c r="Q2835">
        <v>35</v>
      </c>
      <c r="R2835" t="b">
        <v>1</v>
      </c>
      <c r="S2835" t="s">
        <v>8271</v>
      </c>
      <c r="T2835" s="7">
        <f>F2835/Q2835</f>
        <v>83.51428571428572</v>
      </c>
      <c r="U2835" t="s">
        <v>8315</v>
      </c>
      <c r="V2835" t="s">
        <v>8316</v>
      </c>
    </row>
    <row r="2836" spans="1:22" ht="43.2">
      <c r="A2836" s="5">
        <f t="shared" si="176"/>
        <v>1.7</v>
      </c>
      <c r="B2836">
        <v>2834</v>
      </c>
      <c r="C2836" s="3" t="s">
        <v>2834</v>
      </c>
      <c r="D2836" s="3" t="s">
        <v>6944</v>
      </c>
      <c r="E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 s="22">
        <f t="shared" si="177"/>
        <v>42287.874999999993</v>
      </c>
      <c r="L2836">
        <v>1421362930</v>
      </c>
      <c r="M2836" s="22">
        <f t="shared" si="178"/>
        <v>42267.919363425921</v>
      </c>
      <c r="N2836" s="22" t="s">
        <v>9543</v>
      </c>
      <c r="O2836" s="24">
        <f t="shared" si="179"/>
        <v>2015</v>
      </c>
      <c r="P2836" t="b">
        <v>0</v>
      </c>
      <c r="Q2836">
        <v>21</v>
      </c>
      <c r="R2836" t="b">
        <v>1</v>
      </c>
      <c r="S2836" t="s">
        <v>8271</v>
      </c>
      <c r="T2836" s="7">
        <f>F2836/Q2836</f>
        <v>64.761904761904759</v>
      </c>
      <c r="U2836" t="s">
        <v>8315</v>
      </c>
      <c r="V2836" t="s">
        <v>8316</v>
      </c>
    </row>
    <row r="2837" spans="1:22" ht="43.2">
      <c r="A2837" s="5">
        <f t="shared" si="176"/>
        <v>1.8709899999999999</v>
      </c>
      <c r="B2837">
        <v>2835</v>
      </c>
      <c r="C2837" s="3" t="s">
        <v>2835</v>
      </c>
      <c r="D2837" s="3" t="s">
        <v>6945</v>
      </c>
      <c r="E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 s="22">
        <f t="shared" si="177"/>
        <v>42034.751504629625</v>
      </c>
      <c r="L2837">
        <v>1446742417</v>
      </c>
      <c r="M2837" s="22">
        <f t="shared" si="178"/>
        <v>42019.751504629625</v>
      </c>
      <c r="N2837" s="22" t="s">
        <v>8978</v>
      </c>
      <c r="O2837" s="24">
        <f t="shared" si="179"/>
        <v>2015</v>
      </c>
      <c r="P2837" t="b">
        <v>0</v>
      </c>
      <c r="Q2837">
        <v>93</v>
      </c>
      <c r="R2837" t="b">
        <v>1</v>
      </c>
      <c r="S2837" t="s">
        <v>8271</v>
      </c>
      <c r="T2837" s="7">
        <f>F2837/Q2837</f>
        <v>20.118172043010752</v>
      </c>
      <c r="U2837" t="s">
        <v>8315</v>
      </c>
      <c r="V2837" t="s">
        <v>8316</v>
      </c>
    </row>
    <row r="2838" spans="1:22" ht="57.6">
      <c r="A2838" s="5">
        <f t="shared" si="176"/>
        <v>1.0777777777777777</v>
      </c>
      <c r="B2838">
        <v>2836</v>
      </c>
      <c r="C2838" s="3" t="s">
        <v>2836</v>
      </c>
      <c r="D2838" s="3" t="s">
        <v>6946</v>
      </c>
      <c r="E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 s="22">
        <f t="shared" si="177"/>
        <v>42342.791666666664</v>
      </c>
      <c r="L2838">
        <v>1484115418</v>
      </c>
      <c r="M2838" s="22">
        <f t="shared" si="178"/>
        <v>42313.495567129627</v>
      </c>
      <c r="N2838" s="22" t="s">
        <v>9317</v>
      </c>
      <c r="O2838" s="24">
        <f t="shared" si="179"/>
        <v>2015</v>
      </c>
      <c r="P2838" t="b">
        <v>0</v>
      </c>
      <c r="Q2838">
        <v>11</v>
      </c>
      <c r="R2838" t="b">
        <v>1</v>
      </c>
      <c r="S2838" t="s">
        <v>8271</v>
      </c>
      <c r="T2838" s="7">
        <f>F2838/Q2838</f>
        <v>44.090909090909093</v>
      </c>
      <c r="U2838" t="s">
        <v>8315</v>
      </c>
      <c r="V2838" t="s">
        <v>8316</v>
      </c>
    </row>
    <row r="2839" spans="1:22" ht="57.6">
      <c r="A2839" s="5">
        <f t="shared" si="176"/>
        <v>1</v>
      </c>
      <c r="B2839">
        <v>2837</v>
      </c>
      <c r="C2839" s="3" t="s">
        <v>2837</v>
      </c>
      <c r="D2839" s="3" t="s">
        <v>6947</v>
      </c>
      <c r="E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 s="22">
        <f t="shared" si="177"/>
        <v>42783.999305555553</v>
      </c>
      <c r="L2839">
        <v>1446241684</v>
      </c>
      <c r="M2839" s="22">
        <f t="shared" si="178"/>
        <v>42746.053449074076</v>
      </c>
      <c r="N2839" s="22" t="s">
        <v>9305</v>
      </c>
      <c r="O2839" s="24">
        <f t="shared" si="179"/>
        <v>2017</v>
      </c>
      <c r="P2839" t="b">
        <v>0</v>
      </c>
      <c r="Q2839">
        <v>21</v>
      </c>
      <c r="R2839" t="b">
        <v>1</v>
      </c>
      <c r="S2839" t="s">
        <v>8271</v>
      </c>
      <c r="T2839" s="7">
        <f>F2839/Q2839</f>
        <v>40.476190476190474</v>
      </c>
      <c r="U2839" t="s">
        <v>8315</v>
      </c>
      <c r="V2839" t="s">
        <v>8316</v>
      </c>
    </row>
    <row r="2840" spans="1:22" ht="43.2">
      <c r="A2840" s="5">
        <f t="shared" si="176"/>
        <v>1.2024999999999999</v>
      </c>
      <c r="B2840">
        <v>2838</v>
      </c>
      <c r="C2840" s="3" t="s">
        <v>2838</v>
      </c>
      <c r="D2840" s="3" t="s">
        <v>6948</v>
      </c>
      <c r="E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 s="22">
        <f t="shared" si="177"/>
        <v>42347.741712962961</v>
      </c>
      <c r="L2840">
        <v>1406039696</v>
      </c>
      <c r="M2840" s="22">
        <f t="shared" si="178"/>
        <v>42307.700046296297</v>
      </c>
      <c r="N2840" s="22" t="s">
        <v>9825</v>
      </c>
      <c r="O2840" s="24">
        <f t="shared" si="179"/>
        <v>2015</v>
      </c>
      <c r="P2840" t="b">
        <v>0</v>
      </c>
      <c r="Q2840">
        <v>54</v>
      </c>
      <c r="R2840" t="b">
        <v>1</v>
      </c>
      <c r="S2840" t="s">
        <v>8271</v>
      </c>
      <c r="T2840" s="7">
        <f>F2840/Q2840</f>
        <v>44.537037037037038</v>
      </c>
      <c r="U2840" t="s">
        <v>8315</v>
      </c>
      <c r="V2840" t="s">
        <v>8316</v>
      </c>
    </row>
    <row r="2841" spans="1:22" ht="43.2">
      <c r="A2841" s="5">
        <f t="shared" si="176"/>
        <v>1.1142857142857143</v>
      </c>
      <c r="B2841">
        <v>2839</v>
      </c>
      <c r="C2841" s="3" t="s">
        <v>2839</v>
      </c>
      <c r="D2841" s="3" t="s">
        <v>6949</v>
      </c>
      <c r="E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 s="22">
        <f t="shared" si="177"/>
        <v>41864.708333333328</v>
      </c>
      <c r="L2841">
        <v>1406958354</v>
      </c>
      <c r="M2841" s="22">
        <f t="shared" si="178"/>
        <v>41842.399259259255</v>
      </c>
      <c r="N2841" s="22" t="s">
        <v>8398</v>
      </c>
      <c r="O2841" s="24">
        <f t="shared" si="179"/>
        <v>2014</v>
      </c>
      <c r="P2841" t="b">
        <v>0</v>
      </c>
      <c r="Q2841">
        <v>31</v>
      </c>
      <c r="R2841" t="b">
        <v>1</v>
      </c>
      <c r="S2841" t="s">
        <v>8271</v>
      </c>
      <c r="T2841" s="7">
        <f>F2841/Q2841</f>
        <v>125.80645161290323</v>
      </c>
      <c r="U2841" t="s">
        <v>8315</v>
      </c>
      <c r="V2841" t="s">
        <v>8316</v>
      </c>
    </row>
    <row r="2842" spans="1:22" ht="57.6">
      <c r="A2842" s="5">
        <f t="shared" si="176"/>
        <v>1.04</v>
      </c>
      <c r="B2842">
        <v>2840</v>
      </c>
      <c r="C2842" s="3" t="s">
        <v>2840</v>
      </c>
      <c r="D2842" s="3" t="s">
        <v>6950</v>
      </c>
      <c r="E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 s="22">
        <f t="shared" si="177"/>
        <v>41875.999305555553</v>
      </c>
      <c r="L2842">
        <v>1424825479</v>
      </c>
      <c r="M2842" s="22">
        <f t="shared" si="178"/>
        <v>41853.031874999993</v>
      </c>
      <c r="N2842" s="22" t="s">
        <v>9826</v>
      </c>
      <c r="O2842" s="24">
        <f t="shared" si="179"/>
        <v>2014</v>
      </c>
      <c r="P2842" t="b">
        <v>0</v>
      </c>
      <c r="Q2842">
        <v>132</v>
      </c>
      <c r="R2842" t="b">
        <v>1</v>
      </c>
      <c r="S2842" t="s">
        <v>8271</v>
      </c>
      <c r="T2842" s="7">
        <f>F2842/Q2842</f>
        <v>19.696969696969695</v>
      </c>
      <c r="U2842" t="s">
        <v>8315</v>
      </c>
      <c r="V2842" t="s">
        <v>8316</v>
      </c>
    </row>
    <row r="2843" spans="1:22" ht="43.2">
      <c r="A2843" s="5">
        <f t="shared" si="176"/>
        <v>0.01</v>
      </c>
      <c r="B2843">
        <v>2841</v>
      </c>
      <c r="C2843" s="3" t="s">
        <v>2841</v>
      </c>
      <c r="D2843" s="3" t="s">
        <v>6951</v>
      </c>
      <c r="E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 s="22">
        <f t="shared" si="177"/>
        <v>42081.499999999993</v>
      </c>
      <c r="L2843">
        <v>1444844697</v>
      </c>
      <c r="M2843" s="22">
        <f t="shared" si="178"/>
        <v>42059.827303240738</v>
      </c>
      <c r="N2843" s="22" t="s">
        <v>9711</v>
      </c>
      <c r="O2843" s="24">
        <f t="shared" si="179"/>
        <v>2015</v>
      </c>
      <c r="P2843" t="b">
        <v>0</v>
      </c>
      <c r="Q2843">
        <v>1</v>
      </c>
      <c r="R2843" t="b">
        <v>0</v>
      </c>
      <c r="S2843" t="s">
        <v>8271</v>
      </c>
      <c r="T2843" s="7">
        <f>F2843/Q2843</f>
        <v>10</v>
      </c>
      <c r="U2843" t="s">
        <v>8315</v>
      </c>
      <c r="V2843" t="s">
        <v>8316</v>
      </c>
    </row>
    <row r="2844" spans="1:22" ht="43.2">
      <c r="A2844" s="5">
        <f t="shared" si="176"/>
        <v>0</v>
      </c>
      <c r="B2844">
        <v>2842</v>
      </c>
      <c r="C2844" s="3" t="s">
        <v>2842</v>
      </c>
      <c r="D2844" s="3" t="s">
        <v>6952</v>
      </c>
      <c r="E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 s="22">
        <f t="shared" si="177"/>
        <v>42351.572881944441</v>
      </c>
      <c r="L2844">
        <v>1401058295</v>
      </c>
      <c r="M2844" s="22">
        <f t="shared" si="178"/>
        <v>42291.531215277777</v>
      </c>
      <c r="N2844" s="22" t="s">
        <v>8452</v>
      </c>
      <c r="O2844" s="24">
        <f t="shared" si="179"/>
        <v>2015</v>
      </c>
      <c r="P2844" t="b">
        <v>0</v>
      </c>
      <c r="Q2844">
        <v>0</v>
      </c>
      <c r="R2844" t="b">
        <v>0</v>
      </c>
      <c r="S2844" t="s">
        <v>8271</v>
      </c>
      <c r="T2844" s="7" t="e">
        <f>F2844/Q2844</f>
        <v>#DIV/0!</v>
      </c>
      <c r="U2844" t="s">
        <v>8315</v>
      </c>
      <c r="V2844" t="s">
        <v>8316</v>
      </c>
    </row>
    <row r="2845" spans="1:22" ht="43.2">
      <c r="A2845" s="5">
        <f t="shared" si="176"/>
        <v>0</v>
      </c>
      <c r="B2845">
        <v>2843</v>
      </c>
      <c r="C2845" s="3" t="s">
        <v>2843</v>
      </c>
      <c r="D2845" s="3" t="s">
        <v>6953</v>
      </c>
      <c r="E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 s="22">
        <f t="shared" si="177"/>
        <v>41811.25</v>
      </c>
      <c r="L2845">
        <v>1462210950</v>
      </c>
      <c r="M2845" s="22">
        <f t="shared" si="178"/>
        <v>41784.744155092594</v>
      </c>
      <c r="N2845" s="22" t="s">
        <v>9827</v>
      </c>
      <c r="O2845" s="24">
        <f t="shared" si="179"/>
        <v>2014</v>
      </c>
      <c r="P2845" t="b">
        <v>0</v>
      </c>
      <c r="Q2845">
        <v>0</v>
      </c>
      <c r="R2845" t="b">
        <v>0</v>
      </c>
      <c r="S2845" t="s">
        <v>8271</v>
      </c>
      <c r="T2845" s="7" t="e">
        <f>F2845/Q2845</f>
        <v>#DIV/0!</v>
      </c>
      <c r="U2845" t="s">
        <v>8315</v>
      </c>
      <c r="V2845" t="s">
        <v>8316</v>
      </c>
    </row>
    <row r="2846" spans="1:22" ht="43.2">
      <c r="A2846" s="5">
        <f t="shared" si="176"/>
        <v>5.4545454545454543E-2</v>
      </c>
      <c r="B2846">
        <v>2844</v>
      </c>
      <c r="C2846" s="3" t="s">
        <v>2844</v>
      </c>
      <c r="D2846" s="3" t="s">
        <v>6954</v>
      </c>
      <c r="E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 s="22">
        <f t="shared" si="177"/>
        <v>42533.958333333336</v>
      </c>
      <c r="L2846">
        <v>1480943180</v>
      </c>
      <c r="M2846" s="22">
        <f t="shared" si="178"/>
        <v>42492.529513888883</v>
      </c>
      <c r="N2846" s="22" t="s">
        <v>8825</v>
      </c>
      <c r="O2846" s="24">
        <f t="shared" si="179"/>
        <v>2016</v>
      </c>
      <c r="P2846" t="b">
        <v>0</v>
      </c>
      <c r="Q2846">
        <v>1</v>
      </c>
      <c r="R2846" t="b">
        <v>0</v>
      </c>
      <c r="S2846" t="s">
        <v>8271</v>
      </c>
      <c r="T2846" s="7">
        <f>F2846/Q2846</f>
        <v>30</v>
      </c>
      <c r="U2846" t="s">
        <v>8315</v>
      </c>
      <c r="V2846" t="s">
        <v>8316</v>
      </c>
    </row>
    <row r="2847" spans="1:22" ht="43.2">
      <c r="A2847" s="5">
        <f t="shared" si="176"/>
        <v>0.31546666666666667</v>
      </c>
      <c r="B2847">
        <v>2845</v>
      </c>
      <c r="C2847" s="3" t="s">
        <v>2845</v>
      </c>
      <c r="D2847" s="3" t="s">
        <v>6955</v>
      </c>
      <c r="E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 s="22">
        <f t="shared" si="177"/>
        <v>42739.337731481479</v>
      </c>
      <c r="L2847">
        <v>1428539033</v>
      </c>
      <c r="M2847" s="22">
        <f t="shared" si="178"/>
        <v>42709.337731481479</v>
      </c>
      <c r="N2847" s="22" t="s">
        <v>8491</v>
      </c>
      <c r="O2847" s="24">
        <f t="shared" si="179"/>
        <v>2016</v>
      </c>
      <c r="P2847" t="b">
        <v>0</v>
      </c>
      <c r="Q2847">
        <v>39</v>
      </c>
      <c r="R2847" t="b">
        <v>0</v>
      </c>
      <c r="S2847" t="s">
        <v>8271</v>
      </c>
      <c r="T2847" s="7">
        <f>F2847/Q2847</f>
        <v>60.666666666666664</v>
      </c>
      <c r="U2847" t="s">
        <v>8315</v>
      </c>
      <c r="V2847" t="s">
        <v>8316</v>
      </c>
    </row>
    <row r="2848" spans="1:22" ht="57.6">
      <c r="A2848" s="5">
        <f t="shared" si="176"/>
        <v>0</v>
      </c>
      <c r="B2848">
        <v>2846</v>
      </c>
      <c r="C2848" s="3" t="s">
        <v>2846</v>
      </c>
      <c r="D2848" s="3" t="s">
        <v>6956</v>
      </c>
      <c r="E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 s="22">
        <f t="shared" si="177"/>
        <v>42162.808252314811</v>
      </c>
      <c r="L2848">
        <v>1429029394</v>
      </c>
      <c r="M2848" s="22">
        <f t="shared" si="178"/>
        <v>42102.808252314811</v>
      </c>
      <c r="N2848" s="22" t="s">
        <v>8883</v>
      </c>
      <c r="O2848" s="24">
        <f t="shared" si="179"/>
        <v>2015</v>
      </c>
      <c r="P2848" t="b">
        <v>0</v>
      </c>
      <c r="Q2848">
        <v>0</v>
      </c>
      <c r="R2848" t="b">
        <v>0</v>
      </c>
      <c r="S2848" t="s">
        <v>8271</v>
      </c>
      <c r="T2848" s="7" t="e">
        <f>F2848/Q2848</f>
        <v>#DIV/0!</v>
      </c>
      <c r="U2848" t="s">
        <v>8315</v>
      </c>
      <c r="V2848" t="s">
        <v>8316</v>
      </c>
    </row>
    <row r="2849" spans="1:22" ht="43.2">
      <c r="A2849" s="5">
        <f t="shared" si="176"/>
        <v>0</v>
      </c>
      <c r="B2849">
        <v>2847</v>
      </c>
      <c r="C2849" s="3" t="s">
        <v>2847</v>
      </c>
      <c r="D2849" s="3" t="s">
        <v>6957</v>
      </c>
      <c r="E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 s="22">
        <f t="shared" si="177"/>
        <v>42153.483726851853</v>
      </c>
      <c r="L2849">
        <v>1458847265</v>
      </c>
      <c r="M2849" s="22">
        <f t="shared" si="178"/>
        <v>42108.483726851853</v>
      </c>
      <c r="N2849" s="22" t="s">
        <v>8899</v>
      </c>
      <c r="O2849" s="24">
        <f t="shared" si="179"/>
        <v>2015</v>
      </c>
      <c r="P2849" t="b">
        <v>0</v>
      </c>
      <c r="Q2849">
        <v>0</v>
      </c>
      <c r="R2849" t="b">
        <v>0</v>
      </c>
      <c r="S2849" t="s">
        <v>8271</v>
      </c>
      <c r="T2849" s="7" t="e">
        <f>F2849/Q2849</f>
        <v>#DIV/0!</v>
      </c>
      <c r="U2849" t="s">
        <v>8315</v>
      </c>
      <c r="V2849" t="s">
        <v>8316</v>
      </c>
    </row>
    <row r="2850" spans="1:22" ht="57.6">
      <c r="A2850" s="5">
        <f t="shared" si="176"/>
        <v>2E-3</v>
      </c>
      <c r="B2850">
        <v>2848</v>
      </c>
      <c r="C2850" s="3" t="s">
        <v>2848</v>
      </c>
      <c r="D2850" s="3" t="s">
        <v>6958</v>
      </c>
      <c r="E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 s="22">
        <f t="shared" si="177"/>
        <v>42513.597974537035</v>
      </c>
      <c r="L2850">
        <v>1430321659</v>
      </c>
      <c r="M2850" s="22">
        <f t="shared" si="178"/>
        <v>42453.597974537035</v>
      </c>
      <c r="N2850" s="22" t="s">
        <v>9220</v>
      </c>
      <c r="O2850" s="24">
        <f t="shared" si="179"/>
        <v>2016</v>
      </c>
      <c r="P2850" t="b">
        <v>0</v>
      </c>
      <c r="Q2850">
        <v>3</v>
      </c>
      <c r="R2850" t="b">
        <v>0</v>
      </c>
      <c r="S2850" t="s">
        <v>8271</v>
      </c>
      <c r="T2850" s="7">
        <f>F2850/Q2850</f>
        <v>23.333333333333332</v>
      </c>
      <c r="U2850" t="s">
        <v>8315</v>
      </c>
      <c r="V2850" t="s">
        <v>8316</v>
      </c>
    </row>
    <row r="2851" spans="1:22" ht="43.2">
      <c r="A2851" s="5">
        <f t="shared" si="176"/>
        <v>0.01</v>
      </c>
      <c r="B2851">
        <v>2849</v>
      </c>
      <c r="C2851" s="3" t="s">
        <v>2849</v>
      </c>
      <c r="D2851" s="3" t="s">
        <v>6959</v>
      </c>
      <c r="E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 s="22">
        <f t="shared" si="177"/>
        <v>42153.440497685187</v>
      </c>
      <c r="L2851">
        <v>1458814600</v>
      </c>
      <c r="M2851" s="22">
        <f t="shared" si="178"/>
        <v>42123.440497685187</v>
      </c>
      <c r="N2851" s="22" t="s">
        <v>9240</v>
      </c>
      <c r="O2851" s="24">
        <f t="shared" si="179"/>
        <v>2015</v>
      </c>
      <c r="P2851" t="b">
        <v>0</v>
      </c>
      <c r="Q2851">
        <v>1</v>
      </c>
      <c r="R2851" t="b">
        <v>0</v>
      </c>
      <c r="S2851" t="s">
        <v>8271</v>
      </c>
      <c r="T2851" s="7">
        <f>F2851/Q2851</f>
        <v>5</v>
      </c>
      <c r="U2851" t="s">
        <v>8315</v>
      </c>
      <c r="V2851" t="s">
        <v>8316</v>
      </c>
    </row>
    <row r="2852" spans="1:22" ht="43.2">
      <c r="A2852" s="5">
        <f t="shared" si="176"/>
        <v>3.8875E-2</v>
      </c>
      <c r="B2852">
        <v>2850</v>
      </c>
      <c r="C2852" s="3" t="s">
        <v>2850</v>
      </c>
      <c r="D2852" s="3" t="s">
        <v>6960</v>
      </c>
      <c r="E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 s="22">
        <f t="shared" si="177"/>
        <v>42483.219907407409</v>
      </c>
      <c r="L2852">
        <v>1407370211</v>
      </c>
      <c r="M2852" s="22">
        <f t="shared" si="178"/>
        <v>42453.219907407409</v>
      </c>
      <c r="N2852" s="22" t="s">
        <v>9220</v>
      </c>
      <c r="O2852" s="24">
        <f t="shared" si="179"/>
        <v>2016</v>
      </c>
      <c r="P2852" t="b">
        <v>0</v>
      </c>
      <c r="Q2852">
        <v>13</v>
      </c>
      <c r="R2852" t="b">
        <v>0</v>
      </c>
      <c r="S2852" t="s">
        <v>8271</v>
      </c>
      <c r="T2852" s="7">
        <f>F2852/Q2852</f>
        <v>23.923076923076923</v>
      </c>
      <c r="U2852" t="s">
        <v>8315</v>
      </c>
      <c r="V2852" t="s">
        <v>8316</v>
      </c>
    </row>
    <row r="2853" spans="1:22" ht="43.2">
      <c r="A2853" s="5">
        <f t="shared" si="176"/>
        <v>0</v>
      </c>
      <c r="B2853">
        <v>2851</v>
      </c>
      <c r="C2853" s="3" t="s">
        <v>2851</v>
      </c>
      <c r="D2853" s="3" t="s">
        <v>6961</v>
      </c>
      <c r="E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 s="22">
        <f t="shared" si="177"/>
        <v>41887.798738425925</v>
      </c>
      <c r="L2853">
        <v>1453334629</v>
      </c>
      <c r="M2853" s="22">
        <f t="shared" si="178"/>
        <v>41857.798738425925</v>
      </c>
      <c r="N2853" s="22" t="s">
        <v>8953</v>
      </c>
      <c r="O2853" s="24">
        <f t="shared" si="179"/>
        <v>2014</v>
      </c>
      <c r="P2853" t="b">
        <v>0</v>
      </c>
      <c r="Q2853">
        <v>0</v>
      </c>
      <c r="R2853" t="b">
        <v>0</v>
      </c>
      <c r="S2853" t="s">
        <v>8271</v>
      </c>
      <c r="T2853" s="7" t="e">
        <f>F2853/Q2853</f>
        <v>#DIV/0!</v>
      </c>
      <c r="U2853" t="s">
        <v>8315</v>
      </c>
      <c r="V2853" t="s">
        <v>8316</v>
      </c>
    </row>
    <row r="2854" spans="1:22" ht="43.2">
      <c r="A2854" s="5">
        <f t="shared" si="176"/>
        <v>1.9E-2</v>
      </c>
      <c r="B2854">
        <v>2852</v>
      </c>
      <c r="C2854" s="3" t="s">
        <v>2852</v>
      </c>
      <c r="D2854" s="3" t="s">
        <v>6962</v>
      </c>
      <c r="E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 s="22">
        <f t="shared" si="177"/>
        <v>42398.761805555558</v>
      </c>
      <c r="L2854">
        <v>1400720703</v>
      </c>
      <c r="M2854" s="22">
        <f t="shared" si="178"/>
        <v>42389.794317129628</v>
      </c>
      <c r="N2854" s="22" t="s">
        <v>9361</v>
      </c>
      <c r="O2854" s="24">
        <f t="shared" si="179"/>
        <v>2016</v>
      </c>
      <c r="P2854" t="b">
        <v>0</v>
      </c>
      <c r="Q2854">
        <v>6</v>
      </c>
      <c r="R2854" t="b">
        <v>0</v>
      </c>
      <c r="S2854" t="s">
        <v>8271</v>
      </c>
      <c r="T2854" s="7">
        <f>F2854/Q2854</f>
        <v>15.833333333333334</v>
      </c>
      <c r="U2854" t="s">
        <v>8315</v>
      </c>
      <c r="V2854" t="s">
        <v>8316</v>
      </c>
    </row>
    <row r="2855" spans="1:22" ht="43.2">
      <c r="A2855" s="5">
        <f t="shared" si="176"/>
        <v>0</v>
      </c>
      <c r="B2855">
        <v>2853</v>
      </c>
      <c r="C2855" s="3" t="s">
        <v>2853</v>
      </c>
      <c r="D2855" s="3" t="s">
        <v>6963</v>
      </c>
      <c r="E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 s="22">
        <f t="shared" si="177"/>
        <v>41810.836840277778</v>
      </c>
      <c r="L2855">
        <v>1405485297</v>
      </c>
      <c r="M2855" s="22">
        <f t="shared" si="178"/>
        <v>41780.836840277778</v>
      </c>
      <c r="N2855" s="22" t="s">
        <v>8696</v>
      </c>
      <c r="O2855" s="24">
        <f t="shared" si="179"/>
        <v>2014</v>
      </c>
      <c r="P2855" t="b">
        <v>0</v>
      </c>
      <c r="Q2855">
        <v>0</v>
      </c>
      <c r="R2855" t="b">
        <v>0</v>
      </c>
      <c r="S2855" t="s">
        <v>8271</v>
      </c>
      <c r="T2855" s="7" t="e">
        <f>F2855/Q2855</f>
        <v>#DIV/0!</v>
      </c>
      <c r="U2855" t="s">
        <v>8315</v>
      </c>
      <c r="V2855" t="s">
        <v>8316</v>
      </c>
    </row>
    <row r="2856" spans="1:22" ht="43.2">
      <c r="A2856" s="5">
        <f t="shared" si="176"/>
        <v>0.41699999999999998</v>
      </c>
      <c r="B2856">
        <v>2854</v>
      </c>
      <c r="C2856" s="3" t="s">
        <v>2854</v>
      </c>
      <c r="D2856" s="3" t="s">
        <v>6964</v>
      </c>
      <c r="E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 s="22">
        <f t="shared" si="177"/>
        <v>41895.98260416666</v>
      </c>
      <c r="L2856">
        <v>1429290719</v>
      </c>
      <c r="M2856" s="22">
        <f t="shared" si="178"/>
        <v>41835.98260416666</v>
      </c>
      <c r="N2856" s="22" t="s">
        <v>8431</v>
      </c>
      <c r="O2856" s="24">
        <f t="shared" si="179"/>
        <v>2014</v>
      </c>
      <c r="P2856" t="b">
        <v>0</v>
      </c>
      <c r="Q2856">
        <v>14</v>
      </c>
      <c r="R2856" t="b">
        <v>0</v>
      </c>
      <c r="S2856" t="s">
        <v>8271</v>
      </c>
      <c r="T2856" s="7">
        <f>F2856/Q2856</f>
        <v>29.785714285714285</v>
      </c>
      <c r="U2856" t="s">
        <v>8315</v>
      </c>
      <c r="V2856" t="s">
        <v>8316</v>
      </c>
    </row>
    <row r="2857" spans="1:22" ht="57.6">
      <c r="A2857" s="5">
        <f t="shared" si="176"/>
        <v>0.5</v>
      </c>
      <c r="B2857">
        <v>2855</v>
      </c>
      <c r="C2857" s="3" t="s">
        <v>2855</v>
      </c>
      <c r="D2857" s="3" t="s">
        <v>6965</v>
      </c>
      <c r="E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 s="22">
        <f t="shared" si="177"/>
        <v>42131.508321759255</v>
      </c>
      <c r="L2857">
        <v>1451607071</v>
      </c>
      <c r="M2857" s="22">
        <f t="shared" si="178"/>
        <v>42111.508321759255</v>
      </c>
      <c r="N2857" s="22" t="s">
        <v>8679</v>
      </c>
      <c r="O2857" s="24">
        <f t="shared" si="179"/>
        <v>2015</v>
      </c>
      <c r="P2857" t="b">
        <v>0</v>
      </c>
      <c r="Q2857">
        <v>5</v>
      </c>
      <c r="R2857" t="b">
        <v>0</v>
      </c>
      <c r="S2857" t="s">
        <v>8271</v>
      </c>
      <c r="T2857" s="7">
        <f>F2857/Q2857</f>
        <v>60</v>
      </c>
      <c r="U2857" t="s">
        <v>8315</v>
      </c>
      <c r="V2857" t="s">
        <v>8316</v>
      </c>
    </row>
    <row r="2858" spans="1:22" ht="43.2">
      <c r="A2858" s="5">
        <f t="shared" si="176"/>
        <v>4.8666666666666664E-2</v>
      </c>
      <c r="B2858">
        <v>2856</v>
      </c>
      <c r="C2858" s="3" t="s">
        <v>2856</v>
      </c>
      <c r="D2858" s="3" t="s">
        <v>6966</v>
      </c>
      <c r="E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 s="22">
        <f t="shared" si="177"/>
        <v>42398.773611111108</v>
      </c>
      <c r="L2858">
        <v>1433897647</v>
      </c>
      <c r="M2858" s="22">
        <f t="shared" si="178"/>
        <v>42369.799432870372</v>
      </c>
      <c r="N2858" s="22" t="s">
        <v>9828</v>
      </c>
      <c r="O2858" s="24">
        <f t="shared" si="179"/>
        <v>2015</v>
      </c>
      <c r="P2858" t="b">
        <v>0</v>
      </c>
      <c r="Q2858">
        <v>6</v>
      </c>
      <c r="R2858" t="b">
        <v>0</v>
      </c>
      <c r="S2858" t="s">
        <v>8271</v>
      </c>
      <c r="T2858" s="7">
        <f>F2858/Q2858</f>
        <v>24.333333333333332</v>
      </c>
      <c r="U2858" t="s">
        <v>8315</v>
      </c>
      <c r="V2858" t="s">
        <v>8316</v>
      </c>
    </row>
    <row r="2859" spans="1:22" ht="57.6">
      <c r="A2859" s="5">
        <f t="shared" si="176"/>
        <v>0.19736842105263158</v>
      </c>
      <c r="B2859">
        <v>2857</v>
      </c>
      <c r="C2859" s="3" t="s">
        <v>2857</v>
      </c>
      <c r="D2859" s="3" t="s">
        <v>6967</v>
      </c>
      <c r="E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 s="22">
        <f t="shared" si="177"/>
        <v>42224.69027777778</v>
      </c>
      <c r="L2859">
        <v>1482444295</v>
      </c>
      <c r="M2859" s="22">
        <f t="shared" si="178"/>
        <v>42164.829247685186</v>
      </c>
      <c r="N2859" s="22" t="s">
        <v>8575</v>
      </c>
      <c r="O2859" s="24">
        <f t="shared" si="179"/>
        <v>2015</v>
      </c>
      <c r="P2859" t="b">
        <v>0</v>
      </c>
      <c r="Q2859">
        <v>15</v>
      </c>
      <c r="R2859" t="b">
        <v>0</v>
      </c>
      <c r="S2859" t="s">
        <v>8271</v>
      </c>
      <c r="T2859" s="7">
        <f>F2859/Q2859</f>
        <v>500</v>
      </c>
      <c r="U2859" t="s">
        <v>8315</v>
      </c>
      <c r="V2859" t="s">
        <v>8316</v>
      </c>
    </row>
    <row r="2860" spans="1:22" ht="43.2">
      <c r="A2860" s="5">
        <f t="shared" si="176"/>
        <v>0</v>
      </c>
      <c r="B2860">
        <v>2858</v>
      </c>
      <c r="C2860" s="3" t="s">
        <v>2858</v>
      </c>
      <c r="D2860" s="3" t="s">
        <v>6968</v>
      </c>
      <c r="E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 s="22">
        <f t="shared" si="177"/>
        <v>42786.541666666664</v>
      </c>
      <c r="L2860">
        <v>1415711095</v>
      </c>
      <c r="M2860" s="22">
        <f t="shared" si="178"/>
        <v>42726.711747685178</v>
      </c>
      <c r="N2860" s="22" t="s">
        <v>8949</v>
      </c>
      <c r="O2860" s="24">
        <f t="shared" si="179"/>
        <v>2016</v>
      </c>
      <c r="P2860" t="b">
        <v>0</v>
      </c>
      <c r="Q2860">
        <v>0</v>
      </c>
      <c r="R2860" t="b">
        <v>0</v>
      </c>
      <c r="S2860" t="s">
        <v>8271</v>
      </c>
      <c r="T2860" s="7" t="e">
        <f>F2860/Q2860</f>
        <v>#DIV/0!</v>
      </c>
      <c r="U2860" t="s">
        <v>8315</v>
      </c>
      <c r="V2860" t="s">
        <v>8316</v>
      </c>
    </row>
    <row r="2861" spans="1:22" ht="43.2">
      <c r="A2861" s="5">
        <f t="shared" si="176"/>
        <v>1.7500000000000002E-2</v>
      </c>
      <c r="B2861">
        <v>2859</v>
      </c>
      <c r="C2861" s="3" t="s">
        <v>2859</v>
      </c>
      <c r="D2861" s="3" t="s">
        <v>6969</v>
      </c>
      <c r="E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 s="22">
        <f t="shared" si="177"/>
        <v>41978.269444444442</v>
      </c>
      <c r="L2861">
        <v>1439800904</v>
      </c>
      <c r="M2861" s="22">
        <f t="shared" si="178"/>
        <v>41954.336747685178</v>
      </c>
      <c r="N2861" s="22" t="s">
        <v>9155</v>
      </c>
      <c r="O2861" s="24">
        <f t="shared" si="179"/>
        <v>2014</v>
      </c>
      <c r="P2861" t="b">
        <v>0</v>
      </c>
      <c r="Q2861">
        <v>1</v>
      </c>
      <c r="R2861" t="b">
        <v>0</v>
      </c>
      <c r="S2861" t="s">
        <v>8271</v>
      </c>
      <c r="T2861" s="7">
        <f>F2861/Q2861</f>
        <v>35</v>
      </c>
      <c r="U2861" t="s">
        <v>8315</v>
      </c>
      <c r="V2861" t="s">
        <v>8316</v>
      </c>
    </row>
    <row r="2862" spans="1:22" ht="57.6">
      <c r="A2862" s="5">
        <f t="shared" si="176"/>
        <v>6.6500000000000004E-2</v>
      </c>
      <c r="B2862">
        <v>2860</v>
      </c>
      <c r="C2862" s="3" t="s">
        <v>2860</v>
      </c>
      <c r="D2862" s="3" t="s">
        <v>6970</v>
      </c>
      <c r="E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 s="22">
        <f t="shared" si="177"/>
        <v>42293.153981481482</v>
      </c>
      <c r="L2862">
        <v>1461179576</v>
      </c>
      <c r="M2862" s="22">
        <f t="shared" si="178"/>
        <v>42233.153981481482</v>
      </c>
      <c r="N2862" s="22" t="s">
        <v>9772</v>
      </c>
      <c r="O2862" s="24">
        <f t="shared" si="179"/>
        <v>2015</v>
      </c>
      <c r="P2862" t="b">
        <v>0</v>
      </c>
      <c r="Q2862">
        <v>9</v>
      </c>
      <c r="R2862" t="b">
        <v>0</v>
      </c>
      <c r="S2862" t="s">
        <v>8271</v>
      </c>
      <c r="T2862" s="7">
        <f>F2862/Q2862</f>
        <v>29.555555555555557</v>
      </c>
      <c r="U2862" t="s">
        <v>8315</v>
      </c>
      <c r="V2862" t="s">
        <v>8316</v>
      </c>
    </row>
    <row r="2863" spans="1:22" ht="43.2">
      <c r="A2863" s="5">
        <f t="shared" si="176"/>
        <v>0.32</v>
      </c>
      <c r="B2863">
        <v>2861</v>
      </c>
      <c r="C2863" s="3" t="s">
        <v>2861</v>
      </c>
      <c r="D2863" s="3" t="s">
        <v>6971</v>
      </c>
      <c r="E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 s="22">
        <f t="shared" si="177"/>
        <v>42540.592314814814</v>
      </c>
      <c r="L2863">
        <v>1441894248</v>
      </c>
      <c r="M2863" s="22">
        <f t="shared" si="178"/>
        <v>42480.592314814814</v>
      </c>
      <c r="N2863" s="22" t="s">
        <v>9119</v>
      </c>
      <c r="O2863" s="24">
        <f t="shared" si="179"/>
        <v>2016</v>
      </c>
      <c r="P2863" t="b">
        <v>0</v>
      </c>
      <c r="Q2863">
        <v>3</v>
      </c>
      <c r="R2863" t="b">
        <v>0</v>
      </c>
      <c r="S2863" t="s">
        <v>8271</v>
      </c>
      <c r="T2863" s="7">
        <f>F2863/Q2863</f>
        <v>26.666666666666668</v>
      </c>
      <c r="U2863" t="s">
        <v>8315</v>
      </c>
      <c r="V2863" t="s">
        <v>8316</v>
      </c>
    </row>
    <row r="2864" spans="1:22" ht="43.2">
      <c r="A2864" s="5">
        <f t="shared" si="176"/>
        <v>4.3307086614173228E-3</v>
      </c>
      <c r="B2864">
        <v>2862</v>
      </c>
      <c r="C2864" s="3" t="s">
        <v>2862</v>
      </c>
      <c r="D2864" s="3" t="s">
        <v>6972</v>
      </c>
      <c r="E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 s="22">
        <f t="shared" si="177"/>
        <v>42271.3825</v>
      </c>
      <c r="L2864">
        <v>1401044229</v>
      </c>
      <c r="M2864" s="22">
        <f t="shared" si="178"/>
        <v>42257.3825</v>
      </c>
      <c r="N2864" s="22" t="s">
        <v>9307</v>
      </c>
      <c r="O2864" s="24">
        <f t="shared" si="179"/>
        <v>2015</v>
      </c>
      <c r="P2864" t="b">
        <v>0</v>
      </c>
      <c r="Q2864">
        <v>3</v>
      </c>
      <c r="R2864" t="b">
        <v>0</v>
      </c>
      <c r="S2864" t="s">
        <v>8271</v>
      </c>
      <c r="T2864" s="7">
        <f>F2864/Q2864</f>
        <v>18.333333333333332</v>
      </c>
      <c r="U2864" t="s">
        <v>8315</v>
      </c>
      <c r="V2864" t="s">
        <v>8316</v>
      </c>
    </row>
    <row r="2865" spans="1:22" ht="43.2">
      <c r="A2865" s="5">
        <f t="shared" si="176"/>
        <v>4.0000000000000002E-4</v>
      </c>
      <c r="B2865">
        <v>2863</v>
      </c>
      <c r="C2865" s="3" t="s">
        <v>2863</v>
      </c>
      <c r="D2865" s="3" t="s">
        <v>6973</v>
      </c>
      <c r="E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 s="22">
        <f t="shared" si="177"/>
        <v>41814.581354166665</v>
      </c>
      <c r="L2865">
        <v>1405095123</v>
      </c>
      <c r="M2865" s="22">
        <f t="shared" si="178"/>
        <v>41784.581354166665</v>
      </c>
      <c r="N2865" s="22" t="s">
        <v>9827</v>
      </c>
      <c r="O2865" s="24">
        <f t="shared" si="179"/>
        <v>2014</v>
      </c>
      <c r="P2865" t="b">
        <v>0</v>
      </c>
      <c r="Q2865">
        <v>1</v>
      </c>
      <c r="R2865" t="b">
        <v>0</v>
      </c>
      <c r="S2865" t="s">
        <v>8271</v>
      </c>
      <c r="T2865" s="7">
        <f>F2865/Q2865</f>
        <v>20</v>
      </c>
      <c r="U2865" t="s">
        <v>8315</v>
      </c>
      <c r="V2865" t="s">
        <v>8316</v>
      </c>
    </row>
    <row r="2866" spans="1:22">
      <c r="A2866" s="5">
        <f t="shared" si="176"/>
        <v>1.6E-2</v>
      </c>
      <c r="B2866">
        <v>2864</v>
      </c>
      <c r="C2866" s="3" t="s">
        <v>2864</v>
      </c>
      <c r="D2866" s="3" t="s">
        <v>6974</v>
      </c>
      <c r="E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 s="22">
        <f t="shared" si="177"/>
        <v>41891.46670138889</v>
      </c>
      <c r="L2866">
        <v>1434552207</v>
      </c>
      <c r="M2866" s="22">
        <f t="shared" si="178"/>
        <v>41831.46670138889</v>
      </c>
      <c r="N2866" s="22" t="s">
        <v>8895</v>
      </c>
      <c r="O2866" s="24">
        <f t="shared" si="179"/>
        <v>2014</v>
      </c>
      <c r="P2866" t="b">
        <v>0</v>
      </c>
      <c r="Q2866">
        <v>3</v>
      </c>
      <c r="R2866" t="b">
        <v>0</v>
      </c>
      <c r="S2866" t="s">
        <v>8271</v>
      </c>
      <c r="T2866" s="7">
        <f>F2866/Q2866</f>
        <v>13.333333333333334</v>
      </c>
      <c r="U2866" t="s">
        <v>8315</v>
      </c>
      <c r="V2866" t="s">
        <v>8316</v>
      </c>
    </row>
    <row r="2867" spans="1:22" ht="43.2">
      <c r="A2867" s="5">
        <f t="shared" si="176"/>
        <v>0</v>
      </c>
      <c r="B2867">
        <v>2865</v>
      </c>
      <c r="C2867" s="3" t="s">
        <v>2865</v>
      </c>
      <c r="D2867" s="3" t="s">
        <v>6975</v>
      </c>
      <c r="E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 s="22">
        <f t="shared" si="177"/>
        <v>42202.345833333333</v>
      </c>
      <c r="L2867">
        <v>1415328259</v>
      </c>
      <c r="M2867" s="22">
        <f t="shared" si="178"/>
        <v>42172.405173611107</v>
      </c>
      <c r="N2867" s="22" t="s">
        <v>9320</v>
      </c>
      <c r="O2867" s="24">
        <f t="shared" si="179"/>
        <v>2015</v>
      </c>
      <c r="P2867" t="b">
        <v>0</v>
      </c>
      <c r="Q2867">
        <v>0</v>
      </c>
      <c r="R2867" t="b">
        <v>0</v>
      </c>
      <c r="S2867" t="s">
        <v>8271</v>
      </c>
      <c r="T2867" s="7" t="e">
        <f>F2867/Q2867</f>
        <v>#DIV/0!</v>
      </c>
      <c r="U2867" t="s">
        <v>8315</v>
      </c>
      <c r="V2867" t="s">
        <v>8316</v>
      </c>
    </row>
    <row r="2868" spans="1:22" ht="43.2">
      <c r="A2868" s="5">
        <f t="shared" si="176"/>
        <v>8.9999999999999993E-3</v>
      </c>
      <c r="B2868">
        <v>2866</v>
      </c>
      <c r="C2868" s="3" t="s">
        <v>2866</v>
      </c>
      <c r="D2868" s="3" t="s">
        <v>6976</v>
      </c>
      <c r="E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 s="22">
        <f t="shared" si="177"/>
        <v>42009.905775462961</v>
      </c>
      <c r="L2868">
        <v>1473893721</v>
      </c>
      <c r="M2868" s="22">
        <f t="shared" si="178"/>
        <v>41949.905775462961</v>
      </c>
      <c r="N2868" s="22" t="s">
        <v>8585</v>
      </c>
      <c r="O2868" s="24">
        <f t="shared" si="179"/>
        <v>2014</v>
      </c>
      <c r="P2868" t="b">
        <v>0</v>
      </c>
      <c r="Q2868">
        <v>2</v>
      </c>
      <c r="R2868" t="b">
        <v>0</v>
      </c>
      <c r="S2868" t="s">
        <v>8271</v>
      </c>
      <c r="T2868" s="7">
        <f>F2868/Q2868</f>
        <v>22.5</v>
      </c>
      <c r="U2868" t="s">
        <v>8315</v>
      </c>
      <c r="V2868" t="s">
        <v>8316</v>
      </c>
    </row>
    <row r="2869" spans="1:22" ht="57.6">
      <c r="A2869" s="5">
        <f t="shared" si="176"/>
        <v>0.2016</v>
      </c>
      <c r="B2869">
        <v>2867</v>
      </c>
      <c r="C2869" s="3" t="s">
        <v>2867</v>
      </c>
      <c r="D2869" s="3" t="s">
        <v>6977</v>
      </c>
      <c r="E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 s="22">
        <f t="shared" si="177"/>
        <v>42657.708333333336</v>
      </c>
      <c r="L2869">
        <v>1465533672</v>
      </c>
      <c r="M2869" s="22">
        <f t="shared" si="178"/>
        <v>42627.746770833335</v>
      </c>
      <c r="N2869" s="22" t="s">
        <v>9498</v>
      </c>
      <c r="O2869" s="24">
        <f t="shared" si="179"/>
        <v>2016</v>
      </c>
      <c r="P2869" t="b">
        <v>0</v>
      </c>
      <c r="Q2869">
        <v>10</v>
      </c>
      <c r="R2869" t="b">
        <v>0</v>
      </c>
      <c r="S2869" t="s">
        <v>8271</v>
      </c>
      <c r="T2869" s="7">
        <f>F2869/Q2869</f>
        <v>50.4</v>
      </c>
      <c r="U2869" t="s">
        <v>8315</v>
      </c>
      <c r="V2869" t="s">
        <v>8316</v>
      </c>
    </row>
    <row r="2870" spans="1:22" ht="57.6">
      <c r="A2870" s="5">
        <f t="shared" si="176"/>
        <v>0.42011733333333334</v>
      </c>
      <c r="B2870">
        <v>2868</v>
      </c>
      <c r="C2870" s="3" t="s">
        <v>2868</v>
      </c>
      <c r="D2870" s="3" t="s">
        <v>6978</v>
      </c>
      <c r="E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 s="22">
        <f t="shared" si="177"/>
        <v>42554.958333333336</v>
      </c>
      <c r="L2870">
        <v>1473105054</v>
      </c>
      <c r="M2870" s="22">
        <f t="shared" si="178"/>
        <v>42530.986944444441</v>
      </c>
      <c r="N2870" s="22" t="s">
        <v>9829</v>
      </c>
      <c r="O2870" s="24">
        <f t="shared" si="179"/>
        <v>2016</v>
      </c>
      <c r="P2870" t="b">
        <v>0</v>
      </c>
      <c r="Q2870">
        <v>60</v>
      </c>
      <c r="R2870" t="b">
        <v>0</v>
      </c>
      <c r="S2870" t="s">
        <v>8271</v>
      </c>
      <c r="T2870" s="7">
        <f>F2870/Q2870</f>
        <v>105.02933333333334</v>
      </c>
      <c r="U2870" t="s">
        <v>8315</v>
      </c>
      <c r="V2870" t="s">
        <v>8316</v>
      </c>
    </row>
    <row r="2871" spans="1:22" ht="57.6">
      <c r="A2871" s="5">
        <f t="shared" si="176"/>
        <v>8.8500000000000002E-3</v>
      </c>
      <c r="B2871">
        <v>2869</v>
      </c>
      <c r="C2871" s="3" t="s">
        <v>2869</v>
      </c>
      <c r="D2871" s="3" t="s">
        <v>6979</v>
      </c>
      <c r="E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 s="22">
        <f t="shared" si="177"/>
        <v>42648.618680555555</v>
      </c>
      <c r="L2871">
        <v>1466345681</v>
      </c>
      <c r="M2871" s="22">
        <f t="shared" si="178"/>
        <v>42618.618680555555</v>
      </c>
      <c r="N2871" s="22" t="s">
        <v>9764</v>
      </c>
      <c r="O2871" s="24">
        <f t="shared" si="179"/>
        <v>2016</v>
      </c>
      <c r="P2871" t="b">
        <v>0</v>
      </c>
      <c r="Q2871">
        <v>5</v>
      </c>
      <c r="R2871" t="b">
        <v>0</v>
      </c>
      <c r="S2871" t="s">
        <v>8271</v>
      </c>
      <c r="T2871" s="7">
        <f>F2871/Q2871</f>
        <v>35.4</v>
      </c>
      <c r="U2871" t="s">
        <v>8315</v>
      </c>
      <c r="V2871" t="s">
        <v>8316</v>
      </c>
    </row>
    <row r="2872" spans="1:22" ht="57.6">
      <c r="A2872" s="5">
        <f t="shared" si="176"/>
        <v>0.15</v>
      </c>
      <c r="B2872">
        <v>2870</v>
      </c>
      <c r="C2872" s="3" t="s">
        <v>2870</v>
      </c>
      <c r="D2872" s="3" t="s">
        <v>6980</v>
      </c>
      <c r="E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 s="22">
        <f t="shared" si="177"/>
        <v>42570.385196759256</v>
      </c>
      <c r="L2872">
        <v>1397709165</v>
      </c>
      <c r="M2872" s="22">
        <f t="shared" si="178"/>
        <v>42540.385196759256</v>
      </c>
      <c r="N2872" s="22" t="s">
        <v>9830</v>
      </c>
      <c r="O2872" s="24">
        <f t="shared" si="179"/>
        <v>2016</v>
      </c>
      <c r="P2872" t="b">
        <v>0</v>
      </c>
      <c r="Q2872">
        <v>9</v>
      </c>
      <c r="R2872" t="b">
        <v>0</v>
      </c>
      <c r="S2872" t="s">
        <v>8271</v>
      </c>
      <c r="T2872" s="7">
        <f>F2872/Q2872</f>
        <v>83.333333333333329</v>
      </c>
      <c r="U2872" t="s">
        <v>8315</v>
      </c>
      <c r="V2872" t="s">
        <v>8316</v>
      </c>
    </row>
    <row r="2873" spans="1:22" ht="43.2">
      <c r="A2873" s="5">
        <f t="shared" si="176"/>
        <v>4.6699999999999998E-2</v>
      </c>
      <c r="B2873">
        <v>2871</v>
      </c>
      <c r="C2873" s="3" t="s">
        <v>2871</v>
      </c>
      <c r="D2873" s="3" t="s">
        <v>6981</v>
      </c>
      <c r="E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 s="22">
        <f t="shared" si="177"/>
        <v>41775.981076388889</v>
      </c>
      <c r="L2873">
        <v>1417455813</v>
      </c>
      <c r="M2873" s="22">
        <f t="shared" si="178"/>
        <v>41745.981076388889</v>
      </c>
      <c r="N2873" s="22" t="s">
        <v>8725</v>
      </c>
      <c r="O2873" s="24">
        <f t="shared" si="179"/>
        <v>2014</v>
      </c>
      <c r="P2873" t="b">
        <v>0</v>
      </c>
      <c r="Q2873">
        <v>13</v>
      </c>
      <c r="R2873" t="b">
        <v>0</v>
      </c>
      <c r="S2873" t="s">
        <v>8271</v>
      </c>
      <c r="T2873" s="7">
        <f>F2873/Q2873</f>
        <v>35.92307692307692</v>
      </c>
      <c r="U2873" t="s">
        <v>8315</v>
      </c>
      <c r="V2873" t="s">
        <v>8316</v>
      </c>
    </row>
    <row r="2874" spans="1:22" ht="43.2">
      <c r="A2874" s="5">
        <f t="shared" si="176"/>
        <v>0</v>
      </c>
      <c r="B2874">
        <v>2872</v>
      </c>
      <c r="C2874" s="3" t="s">
        <v>2872</v>
      </c>
      <c r="D2874" s="3" t="s">
        <v>6982</v>
      </c>
      <c r="E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 s="22">
        <f t="shared" si="177"/>
        <v>41994.530243055553</v>
      </c>
      <c r="L2874">
        <v>1429584438</v>
      </c>
      <c r="M2874" s="22">
        <f t="shared" si="178"/>
        <v>41974.530243055553</v>
      </c>
      <c r="N2874" s="22" t="s">
        <v>8930</v>
      </c>
      <c r="O2874" s="24">
        <f t="shared" si="179"/>
        <v>2014</v>
      </c>
      <c r="P2874" t="b">
        <v>0</v>
      </c>
      <c r="Q2874">
        <v>0</v>
      </c>
      <c r="R2874" t="b">
        <v>0</v>
      </c>
      <c r="S2874" t="s">
        <v>8271</v>
      </c>
      <c r="T2874" s="7" t="e">
        <f>F2874/Q2874</f>
        <v>#DIV/0!</v>
      </c>
      <c r="U2874" t="s">
        <v>8315</v>
      </c>
      <c r="V2874" t="s">
        <v>8316</v>
      </c>
    </row>
    <row r="2875" spans="1:22" ht="57.6">
      <c r="A2875" s="5">
        <f t="shared" si="176"/>
        <v>0.38119999999999998</v>
      </c>
      <c r="B2875">
        <v>2873</v>
      </c>
      <c r="C2875" s="3" t="s">
        <v>2873</v>
      </c>
      <c r="D2875" s="3" t="s">
        <v>6983</v>
      </c>
      <c r="E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 s="22">
        <f t="shared" si="177"/>
        <v>42174.907847222225</v>
      </c>
      <c r="L2875">
        <v>1419881831</v>
      </c>
      <c r="M2875" s="22">
        <f t="shared" si="178"/>
        <v>42114.907847222225</v>
      </c>
      <c r="N2875" s="22" t="s">
        <v>8490</v>
      </c>
      <c r="O2875" s="24">
        <f t="shared" si="179"/>
        <v>2015</v>
      </c>
      <c r="P2875" t="b">
        <v>0</v>
      </c>
      <c r="Q2875">
        <v>8</v>
      </c>
      <c r="R2875" t="b">
        <v>0</v>
      </c>
      <c r="S2875" t="s">
        <v>8271</v>
      </c>
      <c r="T2875" s="7">
        <f>F2875/Q2875</f>
        <v>119.125</v>
      </c>
      <c r="U2875" t="s">
        <v>8315</v>
      </c>
      <c r="V2875" t="s">
        <v>8316</v>
      </c>
    </row>
    <row r="2876" spans="1:22" ht="43.2">
      <c r="A2876" s="5">
        <f t="shared" si="176"/>
        <v>5.4199999999999998E-2</v>
      </c>
      <c r="B2876">
        <v>2874</v>
      </c>
      <c r="C2876" s="3" t="s">
        <v>2874</v>
      </c>
      <c r="D2876" s="3" t="s">
        <v>6984</v>
      </c>
      <c r="E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 s="22">
        <f t="shared" si="177"/>
        <v>42032.609155092585</v>
      </c>
      <c r="L2876">
        <v>1482092186</v>
      </c>
      <c r="M2876" s="22">
        <f t="shared" si="178"/>
        <v>42002.609155092585</v>
      </c>
      <c r="N2876" s="22" t="s">
        <v>9192</v>
      </c>
      <c r="O2876" s="24">
        <f t="shared" si="179"/>
        <v>2014</v>
      </c>
      <c r="P2876" t="b">
        <v>0</v>
      </c>
      <c r="Q2876">
        <v>3</v>
      </c>
      <c r="R2876" t="b">
        <v>0</v>
      </c>
      <c r="S2876" t="s">
        <v>8271</v>
      </c>
      <c r="T2876" s="7">
        <f>F2876/Q2876</f>
        <v>90.333333333333329</v>
      </c>
      <c r="U2876" t="s">
        <v>8315</v>
      </c>
      <c r="V2876" t="s">
        <v>8316</v>
      </c>
    </row>
    <row r="2877" spans="1:22" ht="43.2">
      <c r="A2877" s="5">
        <f t="shared" si="176"/>
        <v>3.5E-4</v>
      </c>
      <c r="B2877">
        <v>2875</v>
      </c>
      <c r="C2877" s="3" t="s">
        <v>2875</v>
      </c>
      <c r="D2877" s="3" t="s">
        <v>6985</v>
      </c>
      <c r="E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 s="22">
        <f t="shared" si="177"/>
        <v>42752.636412037034</v>
      </c>
      <c r="L2877">
        <v>1459825493</v>
      </c>
      <c r="M2877" s="22">
        <f t="shared" si="178"/>
        <v>42722.636412037034</v>
      </c>
      <c r="N2877" s="22" t="s">
        <v>9831</v>
      </c>
      <c r="O2877" s="24">
        <f t="shared" si="179"/>
        <v>2016</v>
      </c>
      <c r="P2877" t="b">
        <v>0</v>
      </c>
      <c r="Q2877">
        <v>3</v>
      </c>
      <c r="R2877" t="b">
        <v>0</v>
      </c>
      <c r="S2877" t="s">
        <v>8271</v>
      </c>
      <c r="T2877" s="7">
        <f>F2877/Q2877</f>
        <v>2.3333333333333335</v>
      </c>
      <c r="U2877" t="s">
        <v>8315</v>
      </c>
      <c r="V2877" t="s">
        <v>8316</v>
      </c>
    </row>
    <row r="2878" spans="1:22" ht="43.2">
      <c r="A2878" s="5">
        <f t="shared" si="176"/>
        <v>0</v>
      </c>
      <c r="B2878">
        <v>2876</v>
      </c>
      <c r="C2878" s="3" t="s">
        <v>2876</v>
      </c>
      <c r="D2878" s="3" t="s">
        <v>6986</v>
      </c>
      <c r="E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 s="22">
        <f t="shared" si="177"/>
        <v>42494.920057870368</v>
      </c>
      <c r="L2878">
        <v>1434477079</v>
      </c>
      <c r="M2878" s="22">
        <f t="shared" si="178"/>
        <v>42464.920057870368</v>
      </c>
      <c r="N2878" s="22" t="s">
        <v>9832</v>
      </c>
      <c r="O2878" s="24">
        <f t="shared" si="179"/>
        <v>2016</v>
      </c>
      <c r="P2878" t="b">
        <v>0</v>
      </c>
      <c r="Q2878">
        <v>0</v>
      </c>
      <c r="R2878" t="b">
        <v>0</v>
      </c>
      <c r="S2878" t="s">
        <v>8271</v>
      </c>
      <c r="T2878" s="7" t="e">
        <f>F2878/Q2878</f>
        <v>#DIV/0!</v>
      </c>
      <c r="U2878" t="s">
        <v>8315</v>
      </c>
      <c r="V2878" t="s">
        <v>8316</v>
      </c>
    </row>
    <row r="2879" spans="1:22" ht="43.2">
      <c r="A2879" s="5">
        <f t="shared" si="176"/>
        <v>0.10833333333333334</v>
      </c>
      <c r="B2879">
        <v>2877</v>
      </c>
      <c r="C2879" s="3" t="s">
        <v>2877</v>
      </c>
      <c r="D2879" s="3" t="s">
        <v>6987</v>
      </c>
      <c r="E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 s="22">
        <f t="shared" si="177"/>
        <v>42201.535636574066</v>
      </c>
      <c r="L2879">
        <v>1477781724</v>
      </c>
      <c r="M2879" s="22">
        <f t="shared" si="178"/>
        <v>42171.535636574066</v>
      </c>
      <c r="N2879" s="22" t="s">
        <v>8522</v>
      </c>
      <c r="O2879" s="24">
        <f t="shared" si="179"/>
        <v>2015</v>
      </c>
      <c r="P2879" t="b">
        <v>0</v>
      </c>
      <c r="Q2879">
        <v>6</v>
      </c>
      <c r="R2879" t="b">
        <v>0</v>
      </c>
      <c r="S2879" t="s">
        <v>8271</v>
      </c>
      <c r="T2879" s="7">
        <f>F2879/Q2879</f>
        <v>108.33333333333333</v>
      </c>
      <c r="U2879" t="s">
        <v>8315</v>
      </c>
      <c r="V2879" t="s">
        <v>8316</v>
      </c>
    </row>
    <row r="2880" spans="1:22" ht="43.2">
      <c r="A2880" s="5">
        <f t="shared" si="176"/>
        <v>2.1000000000000001E-2</v>
      </c>
      <c r="B2880">
        <v>2878</v>
      </c>
      <c r="C2880" s="3" t="s">
        <v>2878</v>
      </c>
      <c r="D2880" s="3" t="s">
        <v>6988</v>
      </c>
      <c r="E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 s="22">
        <f t="shared" si="177"/>
        <v>42704.499999999993</v>
      </c>
      <c r="L2880">
        <v>1430750795</v>
      </c>
      <c r="M2880" s="22">
        <f t="shared" si="178"/>
        <v>42672.746805555558</v>
      </c>
      <c r="N2880" s="22" t="s">
        <v>9833</v>
      </c>
      <c r="O2880" s="24">
        <f t="shared" si="179"/>
        <v>2016</v>
      </c>
      <c r="P2880" t="b">
        <v>0</v>
      </c>
      <c r="Q2880">
        <v>4</v>
      </c>
      <c r="R2880" t="b">
        <v>0</v>
      </c>
      <c r="S2880" t="s">
        <v>8271</v>
      </c>
      <c r="T2880" s="7">
        <f>F2880/Q2880</f>
        <v>15.75</v>
      </c>
      <c r="U2880" t="s">
        <v>8315</v>
      </c>
      <c r="V2880" t="s">
        <v>8316</v>
      </c>
    </row>
    <row r="2881" spans="1:22" ht="43.2">
      <c r="A2881" s="5">
        <f t="shared" si="176"/>
        <v>2.5892857142857141E-3</v>
      </c>
      <c r="B2881">
        <v>2879</v>
      </c>
      <c r="C2881" s="3" t="s">
        <v>2879</v>
      </c>
      <c r="D2881" s="3" t="s">
        <v>6989</v>
      </c>
      <c r="E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 s="22">
        <f t="shared" si="177"/>
        <v>42188.407349537032</v>
      </c>
      <c r="L2881">
        <v>1450718661</v>
      </c>
      <c r="M2881" s="22">
        <f t="shared" si="178"/>
        <v>42128.407349537032</v>
      </c>
      <c r="N2881" s="22" t="s">
        <v>9053</v>
      </c>
      <c r="O2881" s="24">
        <f t="shared" si="179"/>
        <v>2015</v>
      </c>
      <c r="P2881" t="b">
        <v>0</v>
      </c>
      <c r="Q2881">
        <v>1</v>
      </c>
      <c r="R2881" t="b">
        <v>0</v>
      </c>
      <c r="S2881" t="s">
        <v>8271</v>
      </c>
      <c r="T2881" s="7">
        <f>F2881/Q2881</f>
        <v>29</v>
      </c>
      <c r="U2881" t="s">
        <v>8315</v>
      </c>
      <c r="V2881" t="s">
        <v>8316</v>
      </c>
    </row>
    <row r="2882" spans="1:22" ht="43.2">
      <c r="A2882" s="5">
        <f t="shared" si="176"/>
        <v>0.23333333333333334</v>
      </c>
      <c r="B2882">
        <v>2880</v>
      </c>
      <c r="C2882" s="3" t="s">
        <v>2880</v>
      </c>
      <c r="D2882" s="3" t="s">
        <v>6990</v>
      </c>
      <c r="E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 s="22">
        <f t="shared" si="177"/>
        <v>42389.516909722217</v>
      </c>
      <c r="L2882">
        <v>1436305452</v>
      </c>
      <c r="M2882" s="22">
        <f t="shared" si="178"/>
        <v>42359.516909722217</v>
      </c>
      <c r="N2882" s="22" t="s">
        <v>9834</v>
      </c>
      <c r="O2882" s="24">
        <f t="shared" si="179"/>
        <v>2015</v>
      </c>
      <c r="P2882" t="b">
        <v>0</v>
      </c>
      <c r="Q2882">
        <v>29</v>
      </c>
      <c r="R2882" t="b">
        <v>0</v>
      </c>
      <c r="S2882" t="s">
        <v>8271</v>
      </c>
      <c r="T2882" s="7">
        <f>F2882/Q2882</f>
        <v>96.551724137931032</v>
      </c>
      <c r="U2882" t="s">
        <v>8315</v>
      </c>
      <c r="V2882" t="s">
        <v>8316</v>
      </c>
    </row>
    <row r="2883" spans="1:22" ht="43.2">
      <c r="A2883" s="5">
        <f t="shared" ref="A2883:A2946" si="180">F2883/E2883</f>
        <v>0</v>
      </c>
      <c r="B2883">
        <v>2881</v>
      </c>
      <c r="C2883" s="3" t="s">
        <v>2881</v>
      </c>
      <c r="D2883" s="3" t="s">
        <v>6991</v>
      </c>
      <c r="E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 s="22">
        <f t="shared" ref="K2883:K2946" si="181">(J2882/86400)+25569+(-5/24)</f>
        <v>42236.503472222219</v>
      </c>
      <c r="L2883">
        <v>1412432436</v>
      </c>
      <c r="M2883" s="22">
        <f t="shared" ref="M2883:M2946" si="182">(L2882/86400)+25569+(-5/24)</f>
        <v>42192.69736111111</v>
      </c>
      <c r="N2883" s="22" t="s">
        <v>8827</v>
      </c>
      <c r="O2883" s="24">
        <f t="shared" si="179"/>
        <v>2015</v>
      </c>
      <c r="P2883" t="b">
        <v>0</v>
      </c>
      <c r="Q2883">
        <v>0</v>
      </c>
      <c r="R2883" t="b">
        <v>0</v>
      </c>
      <c r="S2883" t="s">
        <v>8271</v>
      </c>
      <c r="T2883" s="7" t="e">
        <f>F2883/Q2883</f>
        <v>#DIV/0!</v>
      </c>
      <c r="U2883" t="s">
        <v>8315</v>
      </c>
      <c r="V2883" t="s">
        <v>8316</v>
      </c>
    </row>
    <row r="2884" spans="1:22" ht="43.2">
      <c r="A2884" s="5">
        <f t="shared" si="180"/>
        <v>0.33600000000000002</v>
      </c>
      <c r="B2884">
        <v>2882</v>
      </c>
      <c r="C2884" s="3" t="s">
        <v>2882</v>
      </c>
      <c r="D2884" s="3" t="s">
        <v>6992</v>
      </c>
      <c r="E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 s="22">
        <f t="shared" si="181"/>
        <v>41976.430972222217</v>
      </c>
      <c r="L2884">
        <v>1459520318</v>
      </c>
      <c r="M2884" s="22">
        <f t="shared" si="182"/>
        <v>41916.389305555553</v>
      </c>
      <c r="N2884" s="22" t="s">
        <v>9835</v>
      </c>
      <c r="O2884" s="24">
        <f t="shared" ref="O2884:O2947" si="183">YEAR(N2884)</f>
        <v>2014</v>
      </c>
      <c r="P2884" t="b">
        <v>0</v>
      </c>
      <c r="Q2884">
        <v>4</v>
      </c>
      <c r="R2884" t="b">
        <v>0</v>
      </c>
      <c r="S2884" t="s">
        <v>8271</v>
      </c>
      <c r="T2884" s="7">
        <f>F2884/Q2884</f>
        <v>63</v>
      </c>
      <c r="U2884" t="s">
        <v>8315</v>
      </c>
      <c r="V2884" t="s">
        <v>8316</v>
      </c>
    </row>
    <row r="2885" spans="1:22" ht="57.6">
      <c r="A2885" s="5">
        <f t="shared" si="180"/>
        <v>0.1908</v>
      </c>
      <c r="B2885">
        <v>2883</v>
      </c>
      <c r="C2885" s="3" t="s">
        <v>2883</v>
      </c>
      <c r="D2885" s="3" t="s">
        <v>6993</v>
      </c>
      <c r="E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 s="22">
        <f t="shared" si="181"/>
        <v>42491.387939814813</v>
      </c>
      <c r="L2885">
        <v>1451684437</v>
      </c>
      <c r="M2885" s="22">
        <f t="shared" si="182"/>
        <v>42461.387939814813</v>
      </c>
      <c r="N2885" s="22" t="s">
        <v>8400</v>
      </c>
      <c r="O2885" s="24">
        <f t="shared" si="183"/>
        <v>2016</v>
      </c>
      <c r="P2885" t="b">
        <v>0</v>
      </c>
      <c r="Q2885">
        <v>5</v>
      </c>
      <c r="R2885" t="b">
        <v>0</v>
      </c>
      <c r="S2885" t="s">
        <v>8271</v>
      </c>
      <c r="T2885" s="7">
        <f>F2885/Q2885</f>
        <v>381.6</v>
      </c>
      <c r="U2885" t="s">
        <v>8315</v>
      </c>
      <c r="V2885" t="s">
        <v>8316</v>
      </c>
    </row>
    <row r="2886" spans="1:22" ht="28.8">
      <c r="A2886" s="5">
        <f t="shared" si="180"/>
        <v>4.1111111111111114E-3</v>
      </c>
      <c r="B2886">
        <v>2884</v>
      </c>
      <c r="C2886" s="3" t="s">
        <v>2884</v>
      </c>
      <c r="D2886" s="3" t="s">
        <v>6994</v>
      </c>
      <c r="E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 s="22">
        <f t="shared" si="181"/>
        <v>42405.999305555553</v>
      </c>
      <c r="L2886">
        <v>1415208435</v>
      </c>
      <c r="M2886" s="22">
        <f t="shared" si="182"/>
        <v>42370.694872685184</v>
      </c>
      <c r="N2886" s="22" t="s">
        <v>8708</v>
      </c>
      <c r="O2886" s="24">
        <f t="shared" si="183"/>
        <v>2016</v>
      </c>
      <c r="P2886" t="b">
        <v>0</v>
      </c>
      <c r="Q2886">
        <v>4</v>
      </c>
      <c r="R2886" t="b">
        <v>0</v>
      </c>
      <c r="S2886" t="s">
        <v>8271</v>
      </c>
      <c r="T2886" s="7">
        <f>F2886/Q2886</f>
        <v>46.25</v>
      </c>
      <c r="U2886" t="s">
        <v>8315</v>
      </c>
      <c r="V2886" t="s">
        <v>8316</v>
      </c>
    </row>
    <row r="2887" spans="1:22" ht="28.8">
      <c r="A2887" s="5">
        <f t="shared" si="180"/>
        <v>0.32500000000000001</v>
      </c>
      <c r="B2887">
        <v>2885</v>
      </c>
      <c r="C2887" s="3" t="s">
        <v>2885</v>
      </c>
      <c r="D2887" s="3" t="s">
        <v>6995</v>
      </c>
      <c r="E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 s="22">
        <f t="shared" si="181"/>
        <v>41978.518923611111</v>
      </c>
      <c r="L2887">
        <v>1423705801</v>
      </c>
      <c r="M2887" s="22">
        <f t="shared" si="182"/>
        <v>41948.518923611111</v>
      </c>
      <c r="N2887" s="22" t="s">
        <v>9394</v>
      </c>
      <c r="O2887" s="24">
        <f t="shared" si="183"/>
        <v>2014</v>
      </c>
      <c r="P2887" t="b">
        <v>0</v>
      </c>
      <c r="Q2887">
        <v>5</v>
      </c>
      <c r="R2887" t="b">
        <v>0</v>
      </c>
      <c r="S2887" t="s">
        <v>8271</v>
      </c>
      <c r="T2887" s="7">
        <f>F2887/Q2887</f>
        <v>26</v>
      </c>
      <c r="U2887" t="s">
        <v>8315</v>
      </c>
      <c r="V2887" t="s">
        <v>8316</v>
      </c>
    </row>
    <row r="2888" spans="1:22" ht="43.2">
      <c r="A2888" s="5">
        <f t="shared" si="180"/>
        <v>0.05</v>
      </c>
      <c r="B2888">
        <v>2886</v>
      </c>
      <c r="C2888" s="3" t="s">
        <v>2886</v>
      </c>
      <c r="D2888" s="3" t="s">
        <v>6996</v>
      </c>
      <c r="E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 s="22">
        <f t="shared" si="181"/>
        <v>42076.82640046296</v>
      </c>
      <c r="L2888">
        <v>1442243484</v>
      </c>
      <c r="M2888" s="22">
        <f t="shared" si="182"/>
        <v>42046.868067129624</v>
      </c>
      <c r="N2888" s="22" t="s">
        <v>8672</v>
      </c>
      <c r="O2888" s="24">
        <f t="shared" si="183"/>
        <v>2015</v>
      </c>
      <c r="P2888" t="b">
        <v>0</v>
      </c>
      <c r="Q2888">
        <v>1</v>
      </c>
      <c r="R2888" t="b">
        <v>0</v>
      </c>
      <c r="S2888" t="s">
        <v>8271</v>
      </c>
      <c r="T2888" s="7">
        <f>F2888/Q2888</f>
        <v>10</v>
      </c>
      <c r="U2888" t="s">
        <v>8315</v>
      </c>
      <c r="V2888" t="s">
        <v>8316</v>
      </c>
    </row>
    <row r="2889" spans="1:22" ht="43.2">
      <c r="A2889" s="5">
        <f t="shared" si="180"/>
        <v>1.6666666666666668E-3</v>
      </c>
      <c r="B2889">
        <v>2887</v>
      </c>
      <c r="C2889" s="3" t="s">
        <v>2887</v>
      </c>
      <c r="D2889" s="3" t="s">
        <v>6997</v>
      </c>
      <c r="E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 s="22">
        <f t="shared" si="181"/>
        <v>42265.957638888889</v>
      </c>
      <c r="L2889">
        <v>1418379324</v>
      </c>
      <c r="M2889" s="22">
        <f t="shared" si="182"/>
        <v>42261.424583333333</v>
      </c>
      <c r="N2889" s="22" t="s">
        <v>8680</v>
      </c>
      <c r="O2889" s="24">
        <f t="shared" si="183"/>
        <v>2015</v>
      </c>
      <c r="P2889" t="b">
        <v>0</v>
      </c>
      <c r="Q2889">
        <v>1</v>
      </c>
      <c r="R2889" t="b">
        <v>0</v>
      </c>
      <c r="S2889" t="s">
        <v>8271</v>
      </c>
      <c r="T2889" s="7">
        <f>F2889/Q2889</f>
        <v>5</v>
      </c>
      <c r="U2889" t="s">
        <v>8315</v>
      </c>
      <c r="V2889" t="s">
        <v>8316</v>
      </c>
    </row>
    <row r="2890" spans="1:22" ht="43.2">
      <c r="A2890" s="5">
        <f t="shared" si="180"/>
        <v>0</v>
      </c>
      <c r="B2890">
        <v>2888</v>
      </c>
      <c r="C2890" s="3" t="s">
        <v>2888</v>
      </c>
      <c r="D2890" s="3" t="s">
        <v>6998</v>
      </c>
      <c r="E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 s="22">
        <f t="shared" si="181"/>
        <v>42015.219027777777</v>
      </c>
      <c r="L2890">
        <v>1412945440</v>
      </c>
      <c r="M2890" s="22">
        <f t="shared" si="182"/>
        <v>41985.219027777777</v>
      </c>
      <c r="N2890" s="22" t="s">
        <v>9777</v>
      </c>
      <c r="O2890" s="24">
        <f t="shared" si="183"/>
        <v>2014</v>
      </c>
      <c r="P2890" t="b">
        <v>0</v>
      </c>
      <c r="Q2890">
        <v>0</v>
      </c>
      <c r="R2890" t="b">
        <v>0</v>
      </c>
      <c r="S2890" t="s">
        <v>8271</v>
      </c>
      <c r="T2890" s="7" t="e">
        <f>F2890/Q2890</f>
        <v>#DIV/0!</v>
      </c>
      <c r="U2890" t="s">
        <v>8315</v>
      </c>
      <c r="V2890" t="s">
        <v>8316</v>
      </c>
    </row>
    <row r="2891" spans="1:22" ht="43.2">
      <c r="A2891" s="5">
        <f t="shared" si="180"/>
        <v>0.38066666666666665</v>
      </c>
      <c r="B2891">
        <v>2889</v>
      </c>
      <c r="C2891" s="3" t="s">
        <v>2889</v>
      </c>
      <c r="D2891" s="3" t="s">
        <v>6999</v>
      </c>
      <c r="E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 s="22">
        <f t="shared" si="181"/>
        <v>41929.999305555553</v>
      </c>
      <c r="L2891">
        <v>1406752985</v>
      </c>
      <c r="M2891" s="22">
        <f t="shared" si="182"/>
        <v>41922.326851851853</v>
      </c>
      <c r="N2891" s="22" t="s">
        <v>8922</v>
      </c>
      <c r="O2891" s="24">
        <f t="shared" si="183"/>
        <v>2014</v>
      </c>
      <c r="P2891" t="b">
        <v>0</v>
      </c>
      <c r="Q2891">
        <v>14</v>
      </c>
      <c r="R2891" t="b">
        <v>0</v>
      </c>
      <c r="S2891" t="s">
        <v>8271</v>
      </c>
      <c r="T2891" s="7">
        <f>F2891/Q2891</f>
        <v>81.571428571428569</v>
      </c>
      <c r="U2891" t="s">
        <v>8315</v>
      </c>
      <c r="V2891" t="s">
        <v>8316</v>
      </c>
    </row>
    <row r="2892" spans="1:22" ht="43.2">
      <c r="A2892" s="5">
        <f t="shared" si="180"/>
        <v>1.0500000000000001E-2</v>
      </c>
      <c r="B2892">
        <v>2890</v>
      </c>
      <c r="C2892" s="3" t="s">
        <v>2890</v>
      </c>
      <c r="D2892" s="3" t="s">
        <v>7000</v>
      </c>
      <c r="E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 s="22">
        <f t="shared" si="181"/>
        <v>41880.654918981476</v>
      </c>
      <c r="L2892">
        <v>1405100992</v>
      </c>
      <c r="M2892" s="22">
        <f t="shared" si="182"/>
        <v>41850.654918981476</v>
      </c>
      <c r="N2892" s="22" t="s">
        <v>8826</v>
      </c>
      <c r="O2892" s="24">
        <f t="shared" si="183"/>
        <v>2014</v>
      </c>
      <c r="P2892" t="b">
        <v>0</v>
      </c>
      <c r="Q2892">
        <v>3</v>
      </c>
      <c r="R2892" t="b">
        <v>0</v>
      </c>
      <c r="S2892" t="s">
        <v>8271</v>
      </c>
      <c r="T2892" s="7">
        <f>F2892/Q2892</f>
        <v>7</v>
      </c>
      <c r="U2892" t="s">
        <v>8315</v>
      </c>
      <c r="V2892" t="s">
        <v>8316</v>
      </c>
    </row>
    <row r="2893" spans="1:22" ht="43.2">
      <c r="A2893" s="5">
        <f t="shared" si="180"/>
        <v>2.7300000000000001E-2</v>
      </c>
      <c r="B2893">
        <v>2891</v>
      </c>
      <c r="C2893" s="3" t="s">
        <v>2891</v>
      </c>
      <c r="D2893" s="3" t="s">
        <v>7001</v>
      </c>
      <c r="E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 s="22">
        <f t="shared" si="181"/>
        <v>41859.916666666664</v>
      </c>
      <c r="L2893">
        <v>1455570728</v>
      </c>
      <c r="M2893" s="22">
        <f t="shared" si="182"/>
        <v>41831.534629629627</v>
      </c>
      <c r="N2893" s="22" t="s">
        <v>8895</v>
      </c>
      <c r="O2893" s="24">
        <f t="shared" si="183"/>
        <v>2014</v>
      </c>
      <c r="P2893" t="b">
        <v>0</v>
      </c>
      <c r="Q2893">
        <v>10</v>
      </c>
      <c r="R2893" t="b">
        <v>0</v>
      </c>
      <c r="S2893" t="s">
        <v>8271</v>
      </c>
      <c r="T2893" s="7">
        <f>F2893/Q2893</f>
        <v>27.3</v>
      </c>
      <c r="U2893" t="s">
        <v>8315</v>
      </c>
      <c r="V2893" t="s">
        <v>8316</v>
      </c>
    </row>
    <row r="2894" spans="1:22" ht="43.2">
      <c r="A2894" s="5">
        <f t="shared" si="180"/>
        <v>9.0909090909090912E-2</v>
      </c>
      <c r="B2894">
        <v>2892</v>
      </c>
      <c r="C2894" s="3" t="s">
        <v>2892</v>
      </c>
      <c r="D2894" s="3" t="s">
        <v>7002</v>
      </c>
      <c r="E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 s="22">
        <f t="shared" si="181"/>
        <v>42475.633425925924</v>
      </c>
      <c r="L2894">
        <v>1408381704</v>
      </c>
      <c r="M2894" s="22">
        <f t="shared" si="182"/>
        <v>42415.675092592595</v>
      </c>
      <c r="N2894" s="22" t="s">
        <v>8689</v>
      </c>
      <c r="O2894" s="24">
        <f t="shared" si="183"/>
        <v>2016</v>
      </c>
      <c r="P2894" t="b">
        <v>0</v>
      </c>
      <c r="Q2894">
        <v>17</v>
      </c>
      <c r="R2894" t="b">
        <v>0</v>
      </c>
      <c r="S2894" t="s">
        <v>8271</v>
      </c>
      <c r="T2894" s="7">
        <f>F2894/Q2894</f>
        <v>29.411764705882351</v>
      </c>
      <c r="U2894" t="s">
        <v>8315</v>
      </c>
      <c r="V2894" t="s">
        <v>8316</v>
      </c>
    </row>
    <row r="2895" spans="1:22">
      <c r="A2895" s="5">
        <f t="shared" si="180"/>
        <v>5.0000000000000001E-3</v>
      </c>
      <c r="B2895">
        <v>2893</v>
      </c>
      <c r="C2895" s="3" t="s">
        <v>2893</v>
      </c>
      <c r="D2895" s="3" t="s">
        <v>7003</v>
      </c>
      <c r="E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 s="22">
        <f t="shared" si="181"/>
        <v>41876.666666666664</v>
      </c>
      <c r="L2895">
        <v>1415644395</v>
      </c>
      <c r="M2895" s="22">
        <f t="shared" si="182"/>
        <v>41869.505833333329</v>
      </c>
      <c r="N2895" s="22" t="s">
        <v>8387</v>
      </c>
      <c r="O2895" s="24">
        <f t="shared" si="183"/>
        <v>2014</v>
      </c>
      <c r="P2895" t="b">
        <v>0</v>
      </c>
      <c r="Q2895">
        <v>2</v>
      </c>
      <c r="R2895" t="b">
        <v>0</v>
      </c>
      <c r="S2895" t="s">
        <v>8271</v>
      </c>
      <c r="T2895" s="7">
        <f>F2895/Q2895</f>
        <v>12.5</v>
      </c>
      <c r="U2895" t="s">
        <v>8315</v>
      </c>
      <c r="V2895" t="s">
        <v>8316</v>
      </c>
    </row>
    <row r="2896" spans="1:22" ht="28.8">
      <c r="A2896" s="5">
        <f t="shared" si="180"/>
        <v>0</v>
      </c>
      <c r="B2896">
        <v>2894</v>
      </c>
      <c r="C2896" s="3" t="s">
        <v>2894</v>
      </c>
      <c r="D2896" s="3" t="s">
        <v>7004</v>
      </c>
      <c r="E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 s="22">
        <f t="shared" si="181"/>
        <v>42012.874999999993</v>
      </c>
      <c r="L2896">
        <v>1422920415</v>
      </c>
      <c r="M2896" s="22">
        <f t="shared" si="182"/>
        <v>41953.564756944441</v>
      </c>
      <c r="N2896" s="22" t="s">
        <v>9789</v>
      </c>
      <c r="O2896" s="24">
        <f t="shared" si="183"/>
        <v>2014</v>
      </c>
      <c r="P2896" t="b">
        <v>0</v>
      </c>
      <c r="Q2896">
        <v>0</v>
      </c>
      <c r="R2896" t="b">
        <v>0</v>
      </c>
      <c r="S2896" t="s">
        <v>8271</v>
      </c>
      <c r="T2896" s="7" t="e">
        <f>F2896/Q2896</f>
        <v>#DIV/0!</v>
      </c>
      <c r="U2896" t="s">
        <v>8315</v>
      </c>
      <c r="V2896" t="s">
        <v>8316</v>
      </c>
    </row>
    <row r="2897" spans="1:22" ht="43.2">
      <c r="A2897" s="5">
        <f t="shared" si="180"/>
        <v>4.5999999999999999E-2</v>
      </c>
      <c r="B2897">
        <v>2895</v>
      </c>
      <c r="C2897" s="3" t="s">
        <v>2895</v>
      </c>
      <c r="D2897" s="3" t="s">
        <v>7005</v>
      </c>
      <c r="E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 s="22">
        <f t="shared" si="181"/>
        <v>42097.736284722218</v>
      </c>
      <c r="L2897">
        <v>1403356792</v>
      </c>
      <c r="M2897" s="22">
        <f t="shared" si="182"/>
        <v>42037.777951388889</v>
      </c>
      <c r="N2897" s="22" t="s">
        <v>9547</v>
      </c>
      <c r="O2897" s="24">
        <f t="shared" si="183"/>
        <v>2015</v>
      </c>
      <c r="P2897" t="b">
        <v>0</v>
      </c>
      <c r="Q2897">
        <v>4</v>
      </c>
      <c r="R2897" t="b">
        <v>0</v>
      </c>
      <c r="S2897" t="s">
        <v>8271</v>
      </c>
      <c r="T2897" s="7">
        <f>F2897/Q2897</f>
        <v>5.75</v>
      </c>
      <c r="U2897" t="s">
        <v>8315</v>
      </c>
      <c r="V2897" t="s">
        <v>8316</v>
      </c>
    </row>
    <row r="2898" spans="1:22" ht="43.2">
      <c r="A2898" s="5">
        <f t="shared" si="180"/>
        <v>0.20833333333333334</v>
      </c>
      <c r="B2898">
        <v>2896</v>
      </c>
      <c r="C2898" s="3" t="s">
        <v>2896</v>
      </c>
      <c r="D2898" s="3" t="s">
        <v>7006</v>
      </c>
      <c r="E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 s="22">
        <f t="shared" si="181"/>
        <v>41812.666666666664</v>
      </c>
      <c r="L2898">
        <v>1480283321</v>
      </c>
      <c r="M2898" s="22">
        <f t="shared" si="182"/>
        <v>41811.347129629627</v>
      </c>
      <c r="N2898" s="22" t="s">
        <v>9836</v>
      </c>
      <c r="O2898" s="24">
        <f t="shared" si="183"/>
        <v>2014</v>
      </c>
      <c r="P2898" t="b">
        <v>0</v>
      </c>
      <c r="Q2898">
        <v>12</v>
      </c>
      <c r="R2898" t="b">
        <v>0</v>
      </c>
      <c r="S2898" t="s">
        <v>8271</v>
      </c>
      <c r="T2898" s="7">
        <f>F2898/Q2898</f>
        <v>52.083333333333336</v>
      </c>
      <c r="U2898" t="s">
        <v>8315</v>
      </c>
      <c r="V2898" t="s">
        <v>8316</v>
      </c>
    </row>
    <row r="2899" spans="1:22" ht="43.2">
      <c r="A2899" s="5">
        <f t="shared" si="180"/>
        <v>4.583333333333333E-2</v>
      </c>
      <c r="B2899">
        <v>2897</v>
      </c>
      <c r="C2899" s="3" t="s">
        <v>2897</v>
      </c>
      <c r="D2899" s="3" t="s">
        <v>7007</v>
      </c>
      <c r="E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 s="22">
        <f t="shared" si="181"/>
        <v>42716.041666666664</v>
      </c>
      <c r="L2899">
        <v>1441985458</v>
      </c>
      <c r="M2899" s="22">
        <f t="shared" si="182"/>
        <v>42701.700474537036</v>
      </c>
      <c r="N2899" s="22" t="s">
        <v>9837</v>
      </c>
      <c r="O2899" s="24">
        <f t="shared" si="183"/>
        <v>2016</v>
      </c>
      <c r="P2899" t="b">
        <v>0</v>
      </c>
      <c r="Q2899">
        <v>3</v>
      </c>
      <c r="R2899" t="b">
        <v>0</v>
      </c>
      <c r="S2899" t="s">
        <v>8271</v>
      </c>
      <c r="T2899" s="7">
        <f>F2899/Q2899</f>
        <v>183.33333333333334</v>
      </c>
      <c r="U2899" t="s">
        <v>8315</v>
      </c>
      <c r="V2899" t="s">
        <v>8316</v>
      </c>
    </row>
    <row r="2900" spans="1:22" ht="43.2">
      <c r="A2900" s="5">
        <f t="shared" si="180"/>
        <v>4.2133333333333335E-2</v>
      </c>
      <c r="B2900">
        <v>2898</v>
      </c>
      <c r="C2900" s="3" t="s">
        <v>2898</v>
      </c>
      <c r="D2900" s="3" t="s">
        <v>7008</v>
      </c>
      <c r="E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 s="22">
        <f t="shared" si="181"/>
        <v>42288.436863425923</v>
      </c>
      <c r="L2900">
        <v>1443715053</v>
      </c>
      <c r="M2900" s="22">
        <f t="shared" si="182"/>
        <v>42258.438171296293</v>
      </c>
      <c r="N2900" s="22" t="s">
        <v>9356</v>
      </c>
      <c r="O2900" s="24">
        <f t="shared" si="183"/>
        <v>2015</v>
      </c>
      <c r="P2900" t="b">
        <v>0</v>
      </c>
      <c r="Q2900">
        <v>12</v>
      </c>
      <c r="R2900" t="b">
        <v>0</v>
      </c>
      <c r="S2900" t="s">
        <v>8271</v>
      </c>
      <c r="T2900" s="7">
        <f>F2900/Q2900</f>
        <v>26.333333333333332</v>
      </c>
      <c r="U2900" t="s">
        <v>8315</v>
      </c>
      <c r="V2900" t="s">
        <v>8316</v>
      </c>
    </row>
    <row r="2901" spans="1:22" ht="43.2">
      <c r="A2901" s="5">
        <f t="shared" si="180"/>
        <v>0</v>
      </c>
      <c r="B2901">
        <v>2899</v>
      </c>
      <c r="C2901" s="3" t="s">
        <v>2899</v>
      </c>
      <c r="D2901" s="3" t="s">
        <v>7009</v>
      </c>
      <c r="E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 s="22">
        <f t="shared" si="181"/>
        <v>42308.456631944442</v>
      </c>
      <c r="L2901">
        <v>1464141158</v>
      </c>
      <c r="M2901" s="22">
        <f t="shared" si="182"/>
        <v>42278.456631944442</v>
      </c>
      <c r="N2901" s="22" t="s">
        <v>8667</v>
      </c>
      <c r="O2901" s="24">
        <f t="shared" si="183"/>
        <v>2015</v>
      </c>
      <c r="P2901" t="b">
        <v>0</v>
      </c>
      <c r="Q2901">
        <v>0</v>
      </c>
      <c r="R2901" t="b">
        <v>0</v>
      </c>
      <c r="S2901" t="s">
        <v>8271</v>
      </c>
      <c r="T2901" s="7" t="e">
        <f>F2901/Q2901</f>
        <v>#DIV/0!</v>
      </c>
      <c r="U2901" t="s">
        <v>8315</v>
      </c>
      <c r="V2901" t="s">
        <v>8316</v>
      </c>
    </row>
    <row r="2902" spans="1:22" ht="57.6">
      <c r="A2902" s="5">
        <f t="shared" si="180"/>
        <v>0.61909090909090914</v>
      </c>
      <c r="B2902">
        <v>2900</v>
      </c>
      <c r="C2902" s="3" t="s">
        <v>2900</v>
      </c>
      <c r="D2902" s="3" t="s">
        <v>7010</v>
      </c>
      <c r="E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 s="22">
        <f t="shared" si="181"/>
        <v>42574.869884259257</v>
      </c>
      <c r="L2902">
        <v>1404970632</v>
      </c>
      <c r="M2902" s="22">
        <f t="shared" si="182"/>
        <v>42514.869884259257</v>
      </c>
      <c r="N2902" s="22" t="s">
        <v>8521</v>
      </c>
      <c r="O2902" s="24">
        <f t="shared" si="183"/>
        <v>2016</v>
      </c>
      <c r="P2902" t="b">
        <v>0</v>
      </c>
      <c r="Q2902">
        <v>7</v>
      </c>
      <c r="R2902" t="b">
        <v>0</v>
      </c>
      <c r="S2902" t="s">
        <v>8271</v>
      </c>
      <c r="T2902" s="7">
        <f>F2902/Q2902</f>
        <v>486.42857142857144</v>
      </c>
      <c r="U2902" t="s">
        <v>8315</v>
      </c>
      <c r="V2902" t="s">
        <v>8316</v>
      </c>
    </row>
    <row r="2903" spans="1:22" ht="43.2">
      <c r="A2903" s="5">
        <f t="shared" si="180"/>
        <v>8.0000000000000002E-3</v>
      </c>
      <c r="B2903">
        <v>2901</v>
      </c>
      <c r="C2903" s="3" t="s">
        <v>2901</v>
      </c>
      <c r="D2903" s="3" t="s">
        <v>7011</v>
      </c>
      <c r="E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 s="22">
        <f t="shared" si="181"/>
        <v>41860.025833333333</v>
      </c>
      <c r="L2903">
        <v>1418161339</v>
      </c>
      <c r="M2903" s="22">
        <f t="shared" si="182"/>
        <v>41830.025833333333</v>
      </c>
      <c r="N2903" s="22" t="s">
        <v>8817</v>
      </c>
      <c r="O2903" s="24">
        <f t="shared" si="183"/>
        <v>2014</v>
      </c>
      <c r="P2903" t="b">
        <v>0</v>
      </c>
      <c r="Q2903">
        <v>2</v>
      </c>
      <c r="R2903" t="b">
        <v>0</v>
      </c>
      <c r="S2903" t="s">
        <v>8271</v>
      </c>
      <c r="T2903" s="7">
        <f>F2903/Q2903</f>
        <v>3</v>
      </c>
      <c r="U2903" t="s">
        <v>8315</v>
      </c>
      <c r="V2903" t="s">
        <v>8316</v>
      </c>
    </row>
    <row r="2904" spans="1:22" ht="43.2">
      <c r="A2904" s="5">
        <f t="shared" si="180"/>
        <v>1.6666666666666666E-4</v>
      </c>
      <c r="B2904">
        <v>2902</v>
      </c>
      <c r="C2904" s="3" t="s">
        <v>2902</v>
      </c>
      <c r="D2904" s="3" t="s">
        <v>7012</v>
      </c>
      <c r="E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 s="22">
        <f t="shared" si="181"/>
        <v>42042.696053240739</v>
      </c>
      <c r="L2904">
        <v>1437820396</v>
      </c>
      <c r="M2904" s="22">
        <f t="shared" si="182"/>
        <v>41982.696053240739</v>
      </c>
      <c r="N2904" s="22" t="s">
        <v>9715</v>
      </c>
      <c r="O2904" s="24">
        <f t="shared" si="183"/>
        <v>2014</v>
      </c>
      <c r="P2904" t="b">
        <v>0</v>
      </c>
      <c r="Q2904">
        <v>1</v>
      </c>
      <c r="R2904" t="b">
        <v>0</v>
      </c>
      <c r="S2904" t="s">
        <v>8271</v>
      </c>
      <c r="T2904" s="7">
        <f>F2904/Q2904</f>
        <v>25</v>
      </c>
      <c r="U2904" t="s">
        <v>8315</v>
      </c>
      <c r="V2904" t="s">
        <v>8316</v>
      </c>
    </row>
    <row r="2905" spans="1:22" ht="43.2">
      <c r="A2905" s="5">
        <f t="shared" si="180"/>
        <v>7.7999999999999996E-3</v>
      </c>
      <c r="B2905">
        <v>2903</v>
      </c>
      <c r="C2905" s="3" t="s">
        <v>2903</v>
      </c>
      <c r="D2905" s="3" t="s">
        <v>7013</v>
      </c>
      <c r="E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 s="22">
        <f t="shared" si="181"/>
        <v>42240.231435185182</v>
      </c>
      <c r="L2905">
        <v>1436587218</v>
      </c>
      <c r="M2905" s="22">
        <f t="shared" si="182"/>
        <v>42210.231435185182</v>
      </c>
      <c r="N2905" s="22" t="s">
        <v>9838</v>
      </c>
      <c r="O2905" s="24">
        <f t="shared" si="183"/>
        <v>2015</v>
      </c>
      <c r="P2905" t="b">
        <v>0</v>
      </c>
      <c r="Q2905">
        <v>4</v>
      </c>
      <c r="R2905" t="b">
        <v>0</v>
      </c>
      <c r="S2905" t="s">
        <v>8271</v>
      </c>
      <c r="T2905" s="7">
        <f>F2905/Q2905</f>
        <v>9.75</v>
      </c>
      <c r="U2905" t="s">
        <v>8315</v>
      </c>
      <c r="V2905" t="s">
        <v>8316</v>
      </c>
    </row>
    <row r="2906" spans="1:22" ht="43.2">
      <c r="A2906" s="5">
        <f t="shared" si="180"/>
        <v>0.05</v>
      </c>
      <c r="B2906">
        <v>2904</v>
      </c>
      <c r="C2906" s="3" t="s">
        <v>2904</v>
      </c>
      <c r="D2906" s="3" t="s">
        <v>7014</v>
      </c>
      <c r="E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 s="22">
        <f t="shared" si="181"/>
        <v>42255.95854166666</v>
      </c>
      <c r="L2906">
        <v>1414538031</v>
      </c>
      <c r="M2906" s="22">
        <f t="shared" si="182"/>
        <v>42195.95854166666</v>
      </c>
      <c r="N2906" s="22" t="s">
        <v>8570</v>
      </c>
      <c r="O2906" s="24">
        <f t="shared" si="183"/>
        <v>2015</v>
      </c>
      <c r="P2906" t="b">
        <v>0</v>
      </c>
      <c r="Q2906">
        <v>4</v>
      </c>
      <c r="R2906" t="b">
        <v>0</v>
      </c>
      <c r="S2906" t="s">
        <v>8271</v>
      </c>
      <c r="T2906" s="7">
        <f>F2906/Q2906</f>
        <v>18.75</v>
      </c>
      <c r="U2906" t="s">
        <v>8315</v>
      </c>
      <c r="V2906" t="s">
        <v>8316</v>
      </c>
    </row>
    <row r="2907" spans="1:22" ht="43.2">
      <c r="A2907" s="5">
        <f t="shared" si="180"/>
        <v>0.17771428571428571</v>
      </c>
      <c r="B2907">
        <v>2905</v>
      </c>
      <c r="C2907" s="3" t="s">
        <v>2905</v>
      </c>
      <c r="D2907" s="3" t="s">
        <v>7015</v>
      </c>
      <c r="E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 s="22">
        <f t="shared" si="181"/>
        <v>41952.291666666664</v>
      </c>
      <c r="L2907">
        <v>1472001713</v>
      </c>
      <c r="M2907" s="22">
        <f t="shared" si="182"/>
        <v>41940.759618055556</v>
      </c>
      <c r="N2907" s="22" t="s">
        <v>8952</v>
      </c>
      <c r="O2907" s="24">
        <f t="shared" si="183"/>
        <v>2014</v>
      </c>
      <c r="P2907" t="b">
        <v>0</v>
      </c>
      <c r="Q2907">
        <v>17</v>
      </c>
      <c r="R2907" t="b">
        <v>0</v>
      </c>
      <c r="S2907" t="s">
        <v>8271</v>
      </c>
      <c r="T2907" s="7">
        <f>F2907/Q2907</f>
        <v>36.588235294117645</v>
      </c>
      <c r="U2907" t="s">
        <v>8315</v>
      </c>
      <c r="V2907" t="s">
        <v>8316</v>
      </c>
    </row>
    <row r="2908" spans="1:22" ht="57.6">
      <c r="A2908" s="5">
        <f t="shared" si="180"/>
        <v>9.4166666666666662E-2</v>
      </c>
      <c r="B2908">
        <v>2906</v>
      </c>
      <c r="C2908" s="3" t="s">
        <v>2906</v>
      </c>
      <c r="D2908" s="3" t="s">
        <v>7016</v>
      </c>
      <c r="E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 s="22">
        <f t="shared" si="181"/>
        <v>42619.848530092589</v>
      </c>
      <c r="L2908">
        <v>1436888066</v>
      </c>
      <c r="M2908" s="22">
        <f t="shared" si="182"/>
        <v>42605.848530092589</v>
      </c>
      <c r="N2908" s="22" t="s">
        <v>8867</v>
      </c>
      <c r="O2908" s="24">
        <f t="shared" si="183"/>
        <v>2016</v>
      </c>
      <c r="P2908" t="b">
        <v>0</v>
      </c>
      <c r="Q2908">
        <v>7</v>
      </c>
      <c r="R2908" t="b">
        <v>0</v>
      </c>
      <c r="S2908" t="s">
        <v>8271</v>
      </c>
      <c r="T2908" s="7">
        <f>F2908/Q2908</f>
        <v>80.714285714285708</v>
      </c>
      <c r="U2908" t="s">
        <v>8315</v>
      </c>
      <c r="V2908" t="s">
        <v>8316</v>
      </c>
    </row>
    <row r="2909" spans="1:22" ht="43.2">
      <c r="A2909" s="5">
        <f t="shared" si="180"/>
        <v>8.0000000000000004E-4</v>
      </c>
      <c r="B2909">
        <v>2907</v>
      </c>
      <c r="C2909" s="3" t="s">
        <v>2907</v>
      </c>
      <c r="D2909" s="3" t="s">
        <v>7017</v>
      </c>
      <c r="E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 s="22">
        <f t="shared" si="181"/>
        <v>42216.833333333336</v>
      </c>
      <c r="L2909">
        <v>1458075837</v>
      </c>
      <c r="M2909" s="22">
        <f t="shared" si="182"/>
        <v>42199.440578703703</v>
      </c>
      <c r="N2909" s="22" t="s">
        <v>8912</v>
      </c>
      <c r="O2909" s="24">
        <f t="shared" si="183"/>
        <v>2015</v>
      </c>
      <c r="P2909" t="b">
        <v>0</v>
      </c>
      <c r="Q2909">
        <v>2</v>
      </c>
      <c r="R2909" t="b">
        <v>0</v>
      </c>
      <c r="S2909" t="s">
        <v>8271</v>
      </c>
      <c r="T2909" s="7">
        <f>F2909/Q2909</f>
        <v>1</v>
      </c>
      <c r="U2909" t="s">
        <v>8315</v>
      </c>
      <c r="V2909" t="s">
        <v>8316</v>
      </c>
    </row>
    <row r="2910" spans="1:22" ht="57.6">
      <c r="A2910" s="5">
        <f t="shared" si="180"/>
        <v>2.75E-2</v>
      </c>
      <c r="B2910">
        <v>2908</v>
      </c>
      <c r="C2910" s="3" t="s">
        <v>2908</v>
      </c>
      <c r="D2910" s="3" t="s">
        <v>7018</v>
      </c>
      <c r="E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 s="22">
        <f t="shared" si="181"/>
        <v>42504.669409722221</v>
      </c>
      <c r="L2910">
        <v>1462815219</v>
      </c>
      <c r="M2910" s="22">
        <f t="shared" si="182"/>
        <v>42444.669409722221</v>
      </c>
      <c r="N2910" s="22" t="s">
        <v>9115</v>
      </c>
      <c r="O2910" s="24">
        <f t="shared" si="183"/>
        <v>2016</v>
      </c>
      <c r="P2910" t="b">
        <v>0</v>
      </c>
      <c r="Q2910">
        <v>5</v>
      </c>
      <c r="R2910" t="b">
        <v>0</v>
      </c>
      <c r="S2910" t="s">
        <v>8271</v>
      </c>
      <c r="T2910" s="7">
        <f>F2910/Q2910</f>
        <v>52.8</v>
      </c>
      <c r="U2910" t="s">
        <v>8315</v>
      </c>
      <c r="V2910" t="s">
        <v>8316</v>
      </c>
    </row>
    <row r="2911" spans="1:22" ht="43.2">
      <c r="A2911" s="5">
        <f t="shared" si="180"/>
        <v>1.1111111111111112E-4</v>
      </c>
      <c r="B2911">
        <v>2909</v>
      </c>
      <c r="C2911" s="3" t="s">
        <v>2909</v>
      </c>
      <c r="D2911" s="3" t="s">
        <v>7019</v>
      </c>
      <c r="E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 s="22">
        <f t="shared" si="181"/>
        <v>42529.523368055554</v>
      </c>
      <c r="L2911">
        <v>1413527001</v>
      </c>
      <c r="M2911" s="22">
        <f t="shared" si="182"/>
        <v>42499.523368055554</v>
      </c>
      <c r="N2911" s="22" t="s">
        <v>9595</v>
      </c>
      <c r="O2911" s="24">
        <f t="shared" si="183"/>
        <v>2016</v>
      </c>
      <c r="P2911" t="b">
        <v>0</v>
      </c>
      <c r="Q2911">
        <v>1</v>
      </c>
      <c r="R2911" t="b">
        <v>0</v>
      </c>
      <c r="S2911" t="s">
        <v>8271</v>
      </c>
      <c r="T2911" s="7">
        <f>F2911/Q2911</f>
        <v>20</v>
      </c>
      <c r="U2911" t="s">
        <v>8315</v>
      </c>
      <c r="V2911" t="s">
        <v>8316</v>
      </c>
    </row>
    <row r="2912" spans="1:22" ht="43.2">
      <c r="A2912" s="5">
        <f t="shared" si="180"/>
        <v>3.3333333333333335E-5</v>
      </c>
      <c r="B2912">
        <v>2910</v>
      </c>
      <c r="C2912" s="3" t="s">
        <v>2910</v>
      </c>
      <c r="D2912" s="3" t="s">
        <v>7020</v>
      </c>
      <c r="E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 s="22">
        <f t="shared" si="181"/>
        <v>41968.615277777775</v>
      </c>
      <c r="L2912">
        <v>1428955887</v>
      </c>
      <c r="M2912" s="22">
        <f t="shared" si="182"/>
        <v>41929.057881944442</v>
      </c>
      <c r="N2912" s="22" t="s">
        <v>9839</v>
      </c>
      <c r="O2912" s="24">
        <f t="shared" si="183"/>
        <v>2014</v>
      </c>
      <c r="P2912" t="b">
        <v>0</v>
      </c>
      <c r="Q2912">
        <v>1</v>
      </c>
      <c r="R2912" t="b">
        <v>0</v>
      </c>
      <c r="S2912" t="s">
        <v>8271</v>
      </c>
      <c r="T2912" s="7">
        <f>F2912/Q2912</f>
        <v>1</v>
      </c>
      <c r="U2912" t="s">
        <v>8315</v>
      </c>
      <c r="V2912" t="s">
        <v>8316</v>
      </c>
    </row>
    <row r="2913" spans="1:22" ht="57.6">
      <c r="A2913" s="5">
        <f t="shared" si="180"/>
        <v>0.36499999999999999</v>
      </c>
      <c r="B2913">
        <v>2911</v>
      </c>
      <c r="C2913" s="3" t="s">
        <v>2911</v>
      </c>
      <c r="D2913" s="3" t="s">
        <v>7021</v>
      </c>
      <c r="E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 s="22">
        <f t="shared" si="181"/>
        <v>42167.632951388885</v>
      </c>
      <c r="L2913">
        <v>1431973626</v>
      </c>
      <c r="M2913" s="22">
        <f t="shared" si="182"/>
        <v>42107.632951388885</v>
      </c>
      <c r="N2913" s="22" t="s">
        <v>8765</v>
      </c>
      <c r="O2913" s="24">
        <f t="shared" si="183"/>
        <v>2015</v>
      </c>
      <c r="P2913" t="b">
        <v>0</v>
      </c>
      <c r="Q2913">
        <v>14</v>
      </c>
      <c r="R2913" t="b">
        <v>0</v>
      </c>
      <c r="S2913" t="s">
        <v>8271</v>
      </c>
      <c r="T2913" s="7">
        <f>F2913/Q2913</f>
        <v>46.928571428571431</v>
      </c>
      <c r="U2913" t="s">
        <v>8315</v>
      </c>
      <c r="V2913" t="s">
        <v>8316</v>
      </c>
    </row>
    <row r="2914" spans="1:22" ht="43.2">
      <c r="A2914" s="5">
        <f t="shared" si="180"/>
        <v>0.14058171745152354</v>
      </c>
      <c r="B2914">
        <v>2912</v>
      </c>
      <c r="C2914" s="3" t="s">
        <v>2912</v>
      </c>
      <c r="D2914" s="3" t="s">
        <v>7022</v>
      </c>
      <c r="E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 s="22">
        <f t="shared" si="181"/>
        <v>42182.560486111113</v>
      </c>
      <c r="L2914">
        <v>1450235374</v>
      </c>
      <c r="M2914" s="22">
        <f t="shared" si="182"/>
        <v>42142.560486111113</v>
      </c>
      <c r="N2914" s="22" t="s">
        <v>9355</v>
      </c>
      <c r="O2914" s="24">
        <f t="shared" si="183"/>
        <v>2015</v>
      </c>
      <c r="P2914" t="b">
        <v>0</v>
      </c>
      <c r="Q2914">
        <v>26</v>
      </c>
      <c r="R2914" t="b">
        <v>0</v>
      </c>
      <c r="S2914" t="s">
        <v>8271</v>
      </c>
      <c r="T2914" s="7">
        <f>F2914/Q2914</f>
        <v>78.07692307692308</v>
      </c>
      <c r="U2914" t="s">
        <v>8315</v>
      </c>
      <c r="V2914" t="s">
        <v>8316</v>
      </c>
    </row>
    <row r="2915" spans="1:22" ht="43.2">
      <c r="A2915" s="5">
        <f t="shared" si="180"/>
        <v>2.0000000000000001E-4</v>
      </c>
      <c r="B2915">
        <v>2913</v>
      </c>
      <c r="C2915" s="3" t="s">
        <v>2913</v>
      </c>
      <c r="D2915" s="3" t="s">
        <v>7023</v>
      </c>
      <c r="E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 s="22">
        <f t="shared" si="181"/>
        <v>42383.923310185179</v>
      </c>
      <c r="L2915">
        <v>1404857339</v>
      </c>
      <c r="M2915" s="22">
        <f t="shared" si="182"/>
        <v>42353.923310185179</v>
      </c>
      <c r="N2915" s="22" t="s">
        <v>9840</v>
      </c>
      <c r="O2915" s="24">
        <f t="shared" si="183"/>
        <v>2015</v>
      </c>
      <c r="P2915" t="b">
        <v>0</v>
      </c>
      <c r="Q2915">
        <v>2</v>
      </c>
      <c r="R2915" t="b">
        <v>0</v>
      </c>
      <c r="S2915" t="s">
        <v>8271</v>
      </c>
      <c r="T2915" s="7">
        <f>F2915/Q2915</f>
        <v>1</v>
      </c>
      <c r="U2915" t="s">
        <v>8315</v>
      </c>
      <c r="V2915" t="s">
        <v>8316</v>
      </c>
    </row>
    <row r="2916" spans="1:22" ht="28.8">
      <c r="A2916" s="5">
        <f t="shared" si="180"/>
        <v>4.0000000000000003E-5</v>
      </c>
      <c r="B2916">
        <v>2914</v>
      </c>
      <c r="C2916" s="3" t="s">
        <v>2914</v>
      </c>
      <c r="D2916" s="3" t="s">
        <v>7024</v>
      </c>
      <c r="E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 s="22">
        <f t="shared" si="181"/>
        <v>41888.714571759258</v>
      </c>
      <c r="L2916">
        <v>1421185594</v>
      </c>
      <c r="M2916" s="22">
        <f t="shared" si="182"/>
        <v>41828.714571759258</v>
      </c>
      <c r="N2916" s="22" t="s">
        <v>8372</v>
      </c>
      <c r="O2916" s="24">
        <f t="shared" si="183"/>
        <v>2014</v>
      </c>
      <c r="P2916" t="b">
        <v>0</v>
      </c>
      <c r="Q2916">
        <v>1</v>
      </c>
      <c r="R2916" t="b">
        <v>0</v>
      </c>
      <c r="S2916" t="s">
        <v>8271</v>
      </c>
      <c r="T2916" s="7">
        <f>F2916/Q2916</f>
        <v>1</v>
      </c>
      <c r="U2916" t="s">
        <v>8315</v>
      </c>
      <c r="V2916" t="s">
        <v>8316</v>
      </c>
    </row>
    <row r="2917" spans="1:22" ht="43.2">
      <c r="A2917" s="5">
        <f t="shared" si="180"/>
        <v>0.61099999999999999</v>
      </c>
      <c r="B2917">
        <v>2915</v>
      </c>
      <c r="C2917" s="3" t="s">
        <v>2915</v>
      </c>
      <c r="D2917" s="3" t="s">
        <v>7025</v>
      </c>
      <c r="E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 s="22">
        <f t="shared" si="181"/>
        <v>42077.657337962963</v>
      </c>
      <c r="L2917">
        <v>1455528790</v>
      </c>
      <c r="M2917" s="22">
        <f t="shared" si="182"/>
        <v>42017.699004629627</v>
      </c>
      <c r="N2917" s="22" t="s">
        <v>9418</v>
      </c>
      <c r="O2917" s="24">
        <f t="shared" si="183"/>
        <v>2015</v>
      </c>
      <c r="P2917" t="b">
        <v>0</v>
      </c>
      <c r="Q2917">
        <v>3</v>
      </c>
      <c r="R2917" t="b">
        <v>0</v>
      </c>
      <c r="S2917" t="s">
        <v>8271</v>
      </c>
      <c r="T2917" s="7">
        <f>F2917/Q2917</f>
        <v>203.66666666666666</v>
      </c>
      <c r="U2917" t="s">
        <v>8315</v>
      </c>
      <c r="V2917" t="s">
        <v>8316</v>
      </c>
    </row>
    <row r="2918" spans="1:22" ht="43.2">
      <c r="A2918" s="5">
        <f t="shared" si="180"/>
        <v>7.8378378378378383E-2</v>
      </c>
      <c r="B2918">
        <v>2916</v>
      </c>
      <c r="C2918" s="3" t="s">
        <v>2916</v>
      </c>
      <c r="D2918" s="3" t="s">
        <v>7026</v>
      </c>
      <c r="E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 s="22">
        <f t="shared" si="181"/>
        <v>42445.1480324074</v>
      </c>
      <c r="L2918">
        <v>1398511589</v>
      </c>
      <c r="M2918" s="22">
        <f t="shared" si="182"/>
        <v>42415.189699074072</v>
      </c>
      <c r="N2918" s="22" t="s">
        <v>8689</v>
      </c>
      <c r="O2918" s="24">
        <f t="shared" si="183"/>
        <v>2016</v>
      </c>
      <c r="P2918" t="b">
        <v>0</v>
      </c>
      <c r="Q2918">
        <v>7</v>
      </c>
      <c r="R2918" t="b">
        <v>0</v>
      </c>
      <c r="S2918" t="s">
        <v>8271</v>
      </c>
      <c r="T2918" s="7">
        <f>F2918/Q2918</f>
        <v>20.714285714285715</v>
      </c>
      <c r="U2918" t="s">
        <v>8315</v>
      </c>
      <c r="V2918" t="s">
        <v>8316</v>
      </c>
    </row>
    <row r="2919" spans="1:22" ht="43.2">
      <c r="A2919" s="5">
        <f t="shared" si="180"/>
        <v>0.2185</v>
      </c>
      <c r="B2919">
        <v>2917</v>
      </c>
      <c r="C2919" s="3" t="s">
        <v>2917</v>
      </c>
      <c r="D2919" s="3" t="s">
        <v>7027</v>
      </c>
      <c r="E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 s="22">
        <f t="shared" si="181"/>
        <v>41778.268391203703</v>
      </c>
      <c r="L2919">
        <v>1440826647</v>
      </c>
      <c r="M2919" s="22">
        <f t="shared" si="182"/>
        <v>41755.268391203703</v>
      </c>
      <c r="N2919" s="22" t="s">
        <v>9841</v>
      </c>
      <c r="O2919" s="24">
        <f t="shared" si="183"/>
        <v>2014</v>
      </c>
      <c r="P2919" t="b">
        <v>0</v>
      </c>
      <c r="Q2919">
        <v>9</v>
      </c>
      <c r="R2919" t="b">
        <v>0</v>
      </c>
      <c r="S2919" t="s">
        <v>8271</v>
      </c>
      <c r="T2919" s="7">
        <f>F2919/Q2919</f>
        <v>48.555555555555557</v>
      </c>
      <c r="U2919" t="s">
        <v>8315</v>
      </c>
      <c r="V2919" t="s">
        <v>8316</v>
      </c>
    </row>
    <row r="2920" spans="1:22" ht="43.2">
      <c r="A2920" s="5">
        <f t="shared" si="180"/>
        <v>0.27239999999999998</v>
      </c>
      <c r="B2920">
        <v>2918</v>
      </c>
      <c r="C2920" s="3" t="s">
        <v>2918</v>
      </c>
      <c r="D2920" s="3" t="s">
        <v>7028</v>
      </c>
      <c r="E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 s="22">
        <f t="shared" si="181"/>
        <v>42263.026006944441</v>
      </c>
      <c r="L2920">
        <v>1443712007</v>
      </c>
      <c r="M2920" s="22">
        <f t="shared" si="182"/>
        <v>42245.026006944441</v>
      </c>
      <c r="N2920" s="22" t="s">
        <v>9842</v>
      </c>
      <c r="O2920" s="24">
        <f t="shared" si="183"/>
        <v>2015</v>
      </c>
      <c r="P2920" t="b">
        <v>0</v>
      </c>
      <c r="Q2920">
        <v>20</v>
      </c>
      <c r="R2920" t="b">
        <v>0</v>
      </c>
      <c r="S2920" t="s">
        <v>8271</v>
      </c>
      <c r="T2920" s="7">
        <f>F2920/Q2920</f>
        <v>68.099999999999994</v>
      </c>
      <c r="U2920" t="s">
        <v>8315</v>
      </c>
      <c r="V2920" t="s">
        <v>8316</v>
      </c>
    </row>
    <row r="2921" spans="1:22" ht="43.2">
      <c r="A2921" s="5">
        <f t="shared" si="180"/>
        <v>8.5000000000000006E-2</v>
      </c>
      <c r="B2921">
        <v>2919</v>
      </c>
      <c r="C2921" s="3" t="s">
        <v>2919</v>
      </c>
      <c r="D2921" s="3" t="s">
        <v>7029</v>
      </c>
      <c r="E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 s="22">
        <f t="shared" si="181"/>
        <v>42306.421377314815</v>
      </c>
      <c r="L2921">
        <v>1404658329</v>
      </c>
      <c r="M2921" s="22">
        <f t="shared" si="182"/>
        <v>42278.421377314815</v>
      </c>
      <c r="N2921" s="22" t="s">
        <v>8667</v>
      </c>
      <c r="O2921" s="24">
        <f t="shared" si="183"/>
        <v>2015</v>
      </c>
      <c r="P2921" t="b">
        <v>0</v>
      </c>
      <c r="Q2921">
        <v>6</v>
      </c>
      <c r="R2921" t="b">
        <v>0</v>
      </c>
      <c r="S2921" t="s">
        <v>8271</v>
      </c>
      <c r="T2921" s="7">
        <f>F2921/Q2921</f>
        <v>8.5</v>
      </c>
      <c r="U2921" t="s">
        <v>8315</v>
      </c>
      <c r="V2921" t="s">
        <v>8316</v>
      </c>
    </row>
    <row r="2922" spans="1:22" ht="43.2">
      <c r="A2922" s="5">
        <f t="shared" si="180"/>
        <v>0.26840000000000003</v>
      </c>
      <c r="B2922">
        <v>2920</v>
      </c>
      <c r="C2922" s="3" t="s">
        <v>2920</v>
      </c>
      <c r="D2922" s="3" t="s">
        <v>7030</v>
      </c>
      <c r="E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 s="22">
        <f t="shared" si="181"/>
        <v>41856.411215277774</v>
      </c>
      <c r="L2922">
        <v>1424718070</v>
      </c>
      <c r="M2922" s="22">
        <f t="shared" si="182"/>
        <v>41826.411215277774</v>
      </c>
      <c r="N2922" s="22" t="s">
        <v>9843</v>
      </c>
      <c r="O2922" s="24">
        <f t="shared" si="183"/>
        <v>2014</v>
      </c>
      <c r="P2922" t="b">
        <v>0</v>
      </c>
      <c r="Q2922">
        <v>13</v>
      </c>
      <c r="R2922" t="b">
        <v>0</v>
      </c>
      <c r="S2922" t="s">
        <v>8271</v>
      </c>
      <c r="T2922" s="7">
        <f>F2922/Q2922</f>
        <v>51.615384615384613</v>
      </c>
      <c r="U2922" t="s">
        <v>8315</v>
      </c>
      <c r="V2922" t="s">
        <v>8316</v>
      </c>
    </row>
    <row r="2923" spans="1:22" ht="28.8">
      <c r="A2923" s="5">
        <f t="shared" si="180"/>
        <v>1.29</v>
      </c>
      <c r="B2923">
        <v>2921</v>
      </c>
      <c r="C2923" s="3" t="s">
        <v>2921</v>
      </c>
      <c r="D2923" s="3" t="s">
        <v>7031</v>
      </c>
      <c r="E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 s="22">
        <f t="shared" si="181"/>
        <v>42088.54247685185</v>
      </c>
      <c r="L2923">
        <v>1409087804</v>
      </c>
      <c r="M2923" s="22">
        <f t="shared" si="182"/>
        <v>42058.584143518521</v>
      </c>
      <c r="N2923" s="22" t="s">
        <v>8666</v>
      </c>
      <c r="O2923" s="24">
        <f t="shared" si="183"/>
        <v>2015</v>
      </c>
      <c r="P2923" t="b">
        <v>0</v>
      </c>
      <c r="Q2923">
        <v>3</v>
      </c>
      <c r="R2923" t="b">
        <v>1</v>
      </c>
      <c r="S2923" t="s">
        <v>8305</v>
      </c>
      <c r="T2923" s="7">
        <f>F2923/Q2923</f>
        <v>43</v>
      </c>
      <c r="U2923" t="s">
        <v>8315</v>
      </c>
      <c r="V2923" t="s">
        <v>8357</v>
      </c>
    </row>
    <row r="2924" spans="1:22" ht="43.2">
      <c r="A2924" s="5">
        <f t="shared" si="180"/>
        <v>1</v>
      </c>
      <c r="B2924">
        <v>2922</v>
      </c>
      <c r="C2924" s="3" t="s">
        <v>2922</v>
      </c>
      <c r="D2924" s="3" t="s">
        <v>7032</v>
      </c>
      <c r="E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 s="22">
        <f t="shared" si="181"/>
        <v>41907.678287037037</v>
      </c>
      <c r="L2924">
        <v>1428094727</v>
      </c>
      <c r="M2924" s="22">
        <f t="shared" si="182"/>
        <v>41877.678287037037</v>
      </c>
      <c r="N2924" s="22" t="s">
        <v>8917</v>
      </c>
      <c r="O2924" s="24">
        <f t="shared" si="183"/>
        <v>2014</v>
      </c>
      <c r="P2924" t="b">
        <v>0</v>
      </c>
      <c r="Q2924">
        <v>6</v>
      </c>
      <c r="R2924" t="b">
        <v>1</v>
      </c>
      <c r="S2924" t="s">
        <v>8305</v>
      </c>
      <c r="T2924" s="7">
        <f>F2924/Q2924</f>
        <v>83.333333333333329</v>
      </c>
      <c r="U2924" t="s">
        <v>8315</v>
      </c>
      <c r="V2924" t="s">
        <v>8357</v>
      </c>
    </row>
    <row r="2925" spans="1:22" ht="43.2">
      <c r="A2925" s="5">
        <f t="shared" si="180"/>
        <v>1</v>
      </c>
      <c r="B2925">
        <v>2923</v>
      </c>
      <c r="C2925" s="3" t="s">
        <v>2923</v>
      </c>
      <c r="D2925" s="3" t="s">
        <v>7033</v>
      </c>
      <c r="E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 s="22">
        <f t="shared" si="181"/>
        <v>42142.665821759256</v>
      </c>
      <c r="L2925">
        <v>1420774779</v>
      </c>
      <c r="M2925" s="22">
        <f t="shared" si="182"/>
        <v>42097.665821759256</v>
      </c>
      <c r="N2925" s="22" t="s">
        <v>8392</v>
      </c>
      <c r="O2925" s="24">
        <f t="shared" si="183"/>
        <v>2015</v>
      </c>
      <c r="P2925" t="b">
        <v>0</v>
      </c>
      <c r="Q2925">
        <v>10</v>
      </c>
      <c r="R2925" t="b">
        <v>1</v>
      </c>
      <c r="S2925" t="s">
        <v>8305</v>
      </c>
      <c r="T2925" s="7">
        <f>F2925/Q2925</f>
        <v>30</v>
      </c>
      <c r="U2925" t="s">
        <v>8315</v>
      </c>
      <c r="V2925" t="s">
        <v>8357</v>
      </c>
    </row>
    <row r="2926" spans="1:22" ht="43.2">
      <c r="A2926" s="5">
        <f t="shared" si="180"/>
        <v>1.032</v>
      </c>
      <c r="B2926">
        <v>2924</v>
      </c>
      <c r="C2926" s="3" t="s">
        <v>2924</v>
      </c>
      <c r="D2926" s="3" t="s">
        <v>7034</v>
      </c>
      <c r="E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 s="22">
        <f t="shared" si="181"/>
        <v>42027.916666666664</v>
      </c>
      <c r="L2926">
        <v>1428585710</v>
      </c>
      <c r="M2926" s="22">
        <f t="shared" si="182"/>
        <v>42012.944201388884</v>
      </c>
      <c r="N2926" s="22" t="s">
        <v>8931</v>
      </c>
      <c r="O2926" s="24">
        <f t="shared" si="183"/>
        <v>2015</v>
      </c>
      <c r="P2926" t="b">
        <v>0</v>
      </c>
      <c r="Q2926">
        <v>147</v>
      </c>
      <c r="R2926" t="b">
        <v>1</v>
      </c>
      <c r="S2926" t="s">
        <v>8305</v>
      </c>
      <c r="T2926" s="7">
        <f>F2926/Q2926</f>
        <v>175.51020408163265</v>
      </c>
      <c r="U2926" t="s">
        <v>8315</v>
      </c>
      <c r="V2926" t="s">
        <v>8357</v>
      </c>
    </row>
    <row r="2927" spans="1:22" ht="43.2">
      <c r="A2927" s="5">
        <f t="shared" si="180"/>
        <v>1.0244597777777777</v>
      </c>
      <c r="B2927">
        <v>2925</v>
      </c>
      <c r="C2927" s="3" t="s">
        <v>2925</v>
      </c>
      <c r="D2927" s="3" t="s">
        <v>7035</v>
      </c>
      <c r="E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 s="22">
        <f t="shared" si="181"/>
        <v>42132.957638888889</v>
      </c>
      <c r="L2927">
        <v>1407852068</v>
      </c>
      <c r="M2927" s="22">
        <f t="shared" si="182"/>
        <v>42103.348495370366</v>
      </c>
      <c r="N2927" s="22" t="s">
        <v>9712</v>
      </c>
      <c r="O2927" s="24">
        <f t="shared" si="183"/>
        <v>2015</v>
      </c>
      <c r="P2927" t="b">
        <v>0</v>
      </c>
      <c r="Q2927">
        <v>199</v>
      </c>
      <c r="R2927" t="b">
        <v>1</v>
      </c>
      <c r="S2927" t="s">
        <v>8305</v>
      </c>
      <c r="T2927" s="7">
        <f>F2927/Q2927</f>
        <v>231.66175879396985</v>
      </c>
      <c r="U2927" t="s">
        <v>8315</v>
      </c>
      <c r="V2927" t="s">
        <v>8357</v>
      </c>
    </row>
    <row r="2928" spans="1:22" ht="43.2">
      <c r="A2928" s="5">
        <f t="shared" si="180"/>
        <v>1.25</v>
      </c>
      <c r="B2928">
        <v>2926</v>
      </c>
      <c r="C2928" s="3" t="s">
        <v>2926</v>
      </c>
      <c r="D2928" s="3" t="s">
        <v>7036</v>
      </c>
      <c r="E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 s="22">
        <f t="shared" si="181"/>
        <v>41893.375787037039</v>
      </c>
      <c r="L2928">
        <v>1423506179</v>
      </c>
      <c r="M2928" s="22">
        <f t="shared" si="182"/>
        <v>41863.375787037039</v>
      </c>
      <c r="N2928" s="22" t="s">
        <v>8740</v>
      </c>
      <c r="O2928" s="24">
        <f t="shared" si="183"/>
        <v>2014</v>
      </c>
      <c r="P2928" t="b">
        <v>0</v>
      </c>
      <c r="Q2928">
        <v>50</v>
      </c>
      <c r="R2928" t="b">
        <v>1</v>
      </c>
      <c r="S2928" t="s">
        <v>8305</v>
      </c>
      <c r="T2928" s="7">
        <f>F2928/Q2928</f>
        <v>75</v>
      </c>
      <c r="U2928" t="s">
        <v>8315</v>
      </c>
      <c r="V2928" t="s">
        <v>8357</v>
      </c>
    </row>
    <row r="2929" spans="1:22" ht="43.2">
      <c r="A2929" s="5">
        <f t="shared" si="180"/>
        <v>1.3083333333333333</v>
      </c>
      <c r="B2929">
        <v>2927</v>
      </c>
      <c r="C2929" s="3" t="s">
        <v>2927</v>
      </c>
      <c r="D2929" s="3" t="s">
        <v>7037</v>
      </c>
      <c r="E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 s="22">
        <f t="shared" si="181"/>
        <v>42058.557627314811</v>
      </c>
      <c r="L2929">
        <v>1402934629</v>
      </c>
      <c r="M2929" s="22">
        <f t="shared" si="182"/>
        <v>42044.557627314811</v>
      </c>
      <c r="N2929" s="22" t="s">
        <v>9163</v>
      </c>
      <c r="O2929" s="24">
        <f t="shared" si="183"/>
        <v>2015</v>
      </c>
      <c r="P2929" t="b">
        <v>0</v>
      </c>
      <c r="Q2929">
        <v>21</v>
      </c>
      <c r="R2929" t="b">
        <v>1</v>
      </c>
      <c r="S2929" t="s">
        <v>8305</v>
      </c>
      <c r="T2929" s="7">
        <f>F2929/Q2929</f>
        <v>112.14285714285714</v>
      </c>
      <c r="U2929" t="s">
        <v>8315</v>
      </c>
      <c r="V2929" t="s">
        <v>8357</v>
      </c>
    </row>
    <row r="2930" spans="1:22" ht="28.8">
      <c r="A2930" s="5">
        <f t="shared" si="180"/>
        <v>1</v>
      </c>
      <c r="B2930">
        <v>2928</v>
      </c>
      <c r="C2930" s="3" t="s">
        <v>2928</v>
      </c>
      <c r="D2930" s="3" t="s">
        <v>7038</v>
      </c>
      <c r="E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 s="22">
        <f t="shared" si="181"/>
        <v>41835</v>
      </c>
      <c r="L2930">
        <v>1454543846</v>
      </c>
      <c r="M2930" s="22">
        <f t="shared" si="182"/>
        <v>41806.460983796293</v>
      </c>
      <c r="N2930" s="22" t="s">
        <v>9392</v>
      </c>
      <c r="O2930" s="24">
        <f t="shared" si="183"/>
        <v>2014</v>
      </c>
      <c r="P2930" t="b">
        <v>0</v>
      </c>
      <c r="Q2930">
        <v>24</v>
      </c>
      <c r="R2930" t="b">
        <v>1</v>
      </c>
      <c r="S2930" t="s">
        <v>8305</v>
      </c>
      <c r="T2930" s="7">
        <f>F2930/Q2930</f>
        <v>41.666666666666664</v>
      </c>
      <c r="U2930" t="s">
        <v>8315</v>
      </c>
      <c r="V2930" t="s">
        <v>8357</v>
      </c>
    </row>
    <row r="2931" spans="1:22" ht="43.2">
      <c r="A2931" s="5">
        <f t="shared" si="180"/>
        <v>1.02069375</v>
      </c>
      <c r="B2931">
        <v>2929</v>
      </c>
      <c r="C2931" s="3" t="s">
        <v>2929</v>
      </c>
      <c r="D2931" s="3" t="s">
        <v>7039</v>
      </c>
      <c r="E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 s="22">
        <f t="shared" si="181"/>
        <v>42433.789884259262</v>
      </c>
      <c r="L2931">
        <v>1398432758</v>
      </c>
      <c r="M2931" s="22">
        <f t="shared" si="182"/>
        <v>42403.789884259262</v>
      </c>
      <c r="N2931" s="22" t="s">
        <v>9416</v>
      </c>
      <c r="O2931" s="24">
        <f t="shared" si="183"/>
        <v>2016</v>
      </c>
      <c r="P2931" t="b">
        <v>0</v>
      </c>
      <c r="Q2931">
        <v>32</v>
      </c>
      <c r="R2931" t="b">
        <v>1</v>
      </c>
      <c r="S2931" t="s">
        <v>8305</v>
      </c>
      <c r="T2931" s="7">
        <f>F2931/Q2931</f>
        <v>255.17343750000001</v>
      </c>
      <c r="U2931" t="s">
        <v>8315</v>
      </c>
      <c r="V2931" t="s">
        <v>8357</v>
      </c>
    </row>
    <row r="2932" spans="1:22" ht="43.2">
      <c r="A2932" s="5">
        <f t="shared" si="180"/>
        <v>1.0092000000000001</v>
      </c>
      <c r="B2932">
        <v>2930</v>
      </c>
      <c r="C2932" s="3" t="s">
        <v>2930</v>
      </c>
      <c r="D2932" s="3" t="s">
        <v>7040</v>
      </c>
      <c r="E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 s="22">
        <f t="shared" si="181"/>
        <v>41784.355995370366</v>
      </c>
      <c r="L2932">
        <v>1428415264</v>
      </c>
      <c r="M2932" s="22">
        <f t="shared" si="182"/>
        <v>41754.355995370366</v>
      </c>
      <c r="N2932" s="22" t="s">
        <v>8712</v>
      </c>
      <c r="O2932" s="24">
        <f t="shared" si="183"/>
        <v>2014</v>
      </c>
      <c r="P2932" t="b">
        <v>0</v>
      </c>
      <c r="Q2932">
        <v>62</v>
      </c>
      <c r="R2932" t="b">
        <v>1</v>
      </c>
      <c r="S2932" t="s">
        <v>8305</v>
      </c>
      <c r="T2932" s="7">
        <f>F2932/Q2932</f>
        <v>162.7741935483871</v>
      </c>
      <c r="U2932" t="s">
        <v>8315</v>
      </c>
      <c r="V2932" t="s">
        <v>8357</v>
      </c>
    </row>
    <row r="2933" spans="1:22" ht="43.2">
      <c r="A2933" s="5">
        <f t="shared" si="180"/>
        <v>1.06</v>
      </c>
      <c r="B2933">
        <v>2931</v>
      </c>
      <c r="C2933" s="3" t="s">
        <v>2931</v>
      </c>
      <c r="D2933" s="3" t="s">
        <v>7041</v>
      </c>
      <c r="E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 s="22">
        <f t="shared" si="181"/>
        <v>42131.375740740739</v>
      </c>
      <c r="L2933">
        <v>1408604363</v>
      </c>
      <c r="M2933" s="22">
        <f t="shared" si="182"/>
        <v>42101.375740740739</v>
      </c>
      <c r="N2933" s="22" t="s">
        <v>8671</v>
      </c>
      <c r="O2933" s="24">
        <f t="shared" si="183"/>
        <v>2015</v>
      </c>
      <c r="P2933" t="b">
        <v>0</v>
      </c>
      <c r="Q2933">
        <v>9</v>
      </c>
      <c r="R2933" t="b">
        <v>1</v>
      </c>
      <c r="S2933" t="s">
        <v>8305</v>
      </c>
      <c r="T2933" s="7">
        <f>F2933/Q2933</f>
        <v>88.333333333333329</v>
      </c>
      <c r="U2933" t="s">
        <v>8315</v>
      </c>
      <c r="V2933" t="s">
        <v>8357</v>
      </c>
    </row>
    <row r="2934" spans="1:22" ht="43.2">
      <c r="A2934" s="5">
        <f t="shared" si="180"/>
        <v>1.0509677419354839</v>
      </c>
      <c r="B2934">
        <v>2932</v>
      </c>
      <c r="C2934" s="3" t="s">
        <v>2932</v>
      </c>
      <c r="D2934" s="3" t="s">
        <v>7042</v>
      </c>
      <c r="E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 s="22">
        <f t="shared" si="181"/>
        <v>41897.047222222223</v>
      </c>
      <c r="L2934">
        <v>1421812637</v>
      </c>
      <c r="M2934" s="22">
        <f t="shared" si="182"/>
        <v>41872.082905092589</v>
      </c>
      <c r="N2934" s="22" t="s">
        <v>9803</v>
      </c>
      <c r="O2934" s="24">
        <f t="shared" si="183"/>
        <v>2014</v>
      </c>
      <c r="P2934" t="b">
        <v>0</v>
      </c>
      <c r="Q2934">
        <v>38</v>
      </c>
      <c r="R2934" t="b">
        <v>1</v>
      </c>
      <c r="S2934" t="s">
        <v>8305</v>
      </c>
      <c r="T2934" s="7">
        <f>F2934/Q2934</f>
        <v>85.736842105263165</v>
      </c>
      <c r="U2934" t="s">
        <v>8315</v>
      </c>
      <c r="V2934" t="s">
        <v>8357</v>
      </c>
    </row>
    <row r="2935" spans="1:22" ht="43.2">
      <c r="A2935" s="5">
        <f t="shared" si="180"/>
        <v>1.0276000000000001</v>
      </c>
      <c r="B2935">
        <v>2933</v>
      </c>
      <c r="C2935" s="3" t="s">
        <v>2933</v>
      </c>
      <c r="D2935" s="3" t="s">
        <v>7043</v>
      </c>
      <c r="E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 s="22">
        <f t="shared" si="181"/>
        <v>42056.249999999993</v>
      </c>
      <c r="L2935">
        <v>1462489053</v>
      </c>
      <c r="M2935" s="22">
        <f t="shared" si="182"/>
        <v>42024.956446759257</v>
      </c>
      <c r="N2935" s="22" t="s">
        <v>8756</v>
      </c>
      <c r="O2935" s="24">
        <f t="shared" si="183"/>
        <v>2015</v>
      </c>
      <c r="P2935" t="b">
        <v>0</v>
      </c>
      <c r="Q2935">
        <v>54</v>
      </c>
      <c r="R2935" t="b">
        <v>1</v>
      </c>
      <c r="S2935" t="s">
        <v>8305</v>
      </c>
      <c r="T2935" s="7">
        <f>F2935/Q2935</f>
        <v>47.574074074074076</v>
      </c>
      <c r="U2935" t="s">
        <v>8315</v>
      </c>
      <c r="V2935" t="s">
        <v>8357</v>
      </c>
    </row>
    <row r="2936" spans="1:22" ht="43.2">
      <c r="A2936" s="5">
        <f t="shared" si="180"/>
        <v>1.08</v>
      </c>
      <c r="B2936">
        <v>2934</v>
      </c>
      <c r="C2936" s="3" t="s">
        <v>2934</v>
      </c>
      <c r="D2936" s="3" t="s">
        <v>7044</v>
      </c>
      <c r="E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 s="22">
        <f t="shared" si="181"/>
        <v>42525.748298611106</v>
      </c>
      <c r="L2936">
        <v>1400253364</v>
      </c>
      <c r="M2936" s="22">
        <f t="shared" si="182"/>
        <v>42495.748298611106</v>
      </c>
      <c r="N2936" s="22" t="s">
        <v>9726</v>
      </c>
      <c r="O2936" s="24">
        <f t="shared" si="183"/>
        <v>2016</v>
      </c>
      <c r="P2936" t="b">
        <v>0</v>
      </c>
      <c r="Q2936">
        <v>37</v>
      </c>
      <c r="R2936" t="b">
        <v>1</v>
      </c>
      <c r="S2936" t="s">
        <v>8305</v>
      </c>
      <c r="T2936" s="7">
        <f>F2936/Q2936</f>
        <v>72.972972972972968</v>
      </c>
      <c r="U2936" t="s">
        <v>8315</v>
      </c>
      <c r="V2936" t="s">
        <v>8357</v>
      </c>
    </row>
    <row r="2937" spans="1:22" ht="43.2">
      <c r="A2937" s="5">
        <f t="shared" si="180"/>
        <v>1.0088571428571429</v>
      </c>
      <c r="B2937">
        <v>2935</v>
      </c>
      <c r="C2937" s="3" t="s">
        <v>2935</v>
      </c>
      <c r="D2937" s="3" t="s">
        <v>7045</v>
      </c>
      <c r="E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 s="22">
        <f t="shared" si="181"/>
        <v>41805.427824074075</v>
      </c>
      <c r="L2937">
        <v>1467468008</v>
      </c>
      <c r="M2937" s="22">
        <f t="shared" si="182"/>
        <v>41775.427824074075</v>
      </c>
      <c r="N2937" s="22" t="s">
        <v>9196</v>
      </c>
      <c r="O2937" s="24">
        <f t="shared" si="183"/>
        <v>2014</v>
      </c>
      <c r="P2937" t="b">
        <v>0</v>
      </c>
      <c r="Q2937">
        <v>39</v>
      </c>
      <c r="R2937" t="b">
        <v>1</v>
      </c>
      <c r="S2937" t="s">
        <v>8305</v>
      </c>
      <c r="T2937" s="7">
        <f>F2937/Q2937</f>
        <v>90.538461538461533</v>
      </c>
      <c r="U2937" t="s">
        <v>8315</v>
      </c>
      <c r="V2937" t="s">
        <v>8357</v>
      </c>
    </row>
    <row r="2938" spans="1:22" ht="43.2">
      <c r="A2938" s="5">
        <f t="shared" si="180"/>
        <v>1.28</v>
      </c>
      <c r="B2938">
        <v>2936</v>
      </c>
      <c r="C2938" s="3" t="s">
        <v>2936</v>
      </c>
      <c r="D2938" s="3" t="s">
        <v>7046</v>
      </c>
      <c r="E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 s="22">
        <f t="shared" si="181"/>
        <v>42611.499999999993</v>
      </c>
      <c r="L2938">
        <v>1412091423</v>
      </c>
      <c r="M2938" s="22">
        <f t="shared" si="182"/>
        <v>42553.375092592592</v>
      </c>
      <c r="N2938" s="22" t="s">
        <v>9340</v>
      </c>
      <c r="O2938" s="24">
        <f t="shared" si="183"/>
        <v>2016</v>
      </c>
      <c r="P2938" t="b">
        <v>0</v>
      </c>
      <c r="Q2938">
        <v>34</v>
      </c>
      <c r="R2938" t="b">
        <v>1</v>
      </c>
      <c r="S2938" t="s">
        <v>8305</v>
      </c>
      <c r="T2938" s="7">
        <f>F2938/Q2938</f>
        <v>37.647058823529413</v>
      </c>
      <c r="U2938" t="s">
        <v>8315</v>
      </c>
      <c r="V2938" t="s">
        <v>8357</v>
      </c>
    </row>
    <row r="2939" spans="1:22" ht="28.8">
      <c r="A2939" s="5">
        <f t="shared" si="180"/>
        <v>1.3333333333333333</v>
      </c>
      <c r="B2939">
        <v>2937</v>
      </c>
      <c r="C2939" s="3" t="s">
        <v>2937</v>
      </c>
      <c r="D2939" s="3" t="s">
        <v>7047</v>
      </c>
      <c r="E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 s="22">
        <f t="shared" si="181"/>
        <v>41924.999305555553</v>
      </c>
      <c r="L2939">
        <v>1402657113</v>
      </c>
      <c r="M2939" s="22">
        <f t="shared" si="182"/>
        <v>41912.442395833328</v>
      </c>
      <c r="N2939" s="22" t="s">
        <v>9488</v>
      </c>
      <c r="O2939" s="24">
        <f t="shared" si="183"/>
        <v>2014</v>
      </c>
      <c r="P2939" t="b">
        <v>0</v>
      </c>
      <c r="Q2939">
        <v>55</v>
      </c>
      <c r="R2939" t="b">
        <v>1</v>
      </c>
      <c r="S2939" t="s">
        <v>8305</v>
      </c>
      <c r="T2939" s="7">
        <f>F2939/Q2939</f>
        <v>36.363636363636367</v>
      </c>
      <c r="U2939" t="s">
        <v>8315</v>
      </c>
      <c r="V2939" t="s">
        <v>8357</v>
      </c>
    </row>
    <row r="2940" spans="1:22" ht="43.2">
      <c r="A2940" s="5">
        <f t="shared" si="180"/>
        <v>1.0137499999999999</v>
      </c>
      <c r="B2940">
        <v>2938</v>
      </c>
      <c r="C2940" s="3" t="s">
        <v>2938</v>
      </c>
      <c r="D2940" s="3" t="s">
        <v>7048</v>
      </c>
      <c r="E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 s="22">
        <f t="shared" si="181"/>
        <v>41833.248993055553</v>
      </c>
      <c r="L2940">
        <v>1420044814</v>
      </c>
      <c r="M2940" s="22">
        <f t="shared" si="182"/>
        <v>41803.248993055553</v>
      </c>
      <c r="N2940" s="22" t="s">
        <v>8903</v>
      </c>
      <c r="O2940" s="24">
        <f t="shared" si="183"/>
        <v>2014</v>
      </c>
      <c r="P2940" t="b">
        <v>0</v>
      </c>
      <c r="Q2940">
        <v>32</v>
      </c>
      <c r="R2940" t="b">
        <v>1</v>
      </c>
      <c r="S2940" t="s">
        <v>8305</v>
      </c>
      <c r="T2940" s="7">
        <f>F2940/Q2940</f>
        <v>126.71875</v>
      </c>
      <c r="U2940" t="s">
        <v>8315</v>
      </c>
      <c r="V2940" t="s">
        <v>8357</v>
      </c>
    </row>
    <row r="2941" spans="1:22" ht="43.2">
      <c r="A2941" s="5">
        <f t="shared" si="180"/>
        <v>1.0287500000000001</v>
      </c>
      <c r="B2941">
        <v>2939</v>
      </c>
      <c r="C2941" s="3" t="s">
        <v>2939</v>
      </c>
      <c r="D2941" s="3" t="s">
        <v>7049</v>
      </c>
      <c r="E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 s="22">
        <f t="shared" si="181"/>
        <v>42034.495532407404</v>
      </c>
      <c r="L2941">
        <v>1406316312</v>
      </c>
      <c r="M2941" s="22">
        <f t="shared" si="182"/>
        <v>42004.495532407404</v>
      </c>
      <c r="N2941" s="22" t="s">
        <v>9844</v>
      </c>
      <c r="O2941" s="24">
        <f t="shared" si="183"/>
        <v>2014</v>
      </c>
      <c r="P2941" t="b">
        <v>0</v>
      </c>
      <c r="Q2941">
        <v>25</v>
      </c>
      <c r="R2941" t="b">
        <v>1</v>
      </c>
      <c r="S2941" t="s">
        <v>8305</v>
      </c>
      <c r="T2941" s="7">
        <f>F2941/Q2941</f>
        <v>329.2</v>
      </c>
      <c r="U2941" t="s">
        <v>8315</v>
      </c>
      <c r="V2941" t="s">
        <v>8357</v>
      </c>
    </row>
    <row r="2942" spans="1:22" ht="43.2">
      <c r="A2942" s="5">
        <f t="shared" si="180"/>
        <v>1.0724</v>
      </c>
      <c r="B2942">
        <v>2940</v>
      </c>
      <c r="C2942" s="3" t="s">
        <v>2940</v>
      </c>
      <c r="D2942" s="3" t="s">
        <v>7050</v>
      </c>
      <c r="E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 s="22">
        <f t="shared" si="181"/>
        <v>41878.833333333328</v>
      </c>
      <c r="L2942">
        <v>1418150018</v>
      </c>
      <c r="M2942" s="22">
        <f t="shared" si="182"/>
        <v>41845.60083333333</v>
      </c>
      <c r="N2942" s="22" t="s">
        <v>9195</v>
      </c>
      <c r="O2942" s="24">
        <f t="shared" si="183"/>
        <v>2014</v>
      </c>
      <c r="P2942" t="b">
        <v>0</v>
      </c>
      <c r="Q2942">
        <v>33</v>
      </c>
      <c r="R2942" t="b">
        <v>1</v>
      </c>
      <c r="S2942" t="s">
        <v>8305</v>
      </c>
      <c r="T2942" s="7">
        <f>F2942/Q2942</f>
        <v>81.242424242424249</v>
      </c>
      <c r="U2942" t="s">
        <v>8315</v>
      </c>
      <c r="V2942" t="s">
        <v>8357</v>
      </c>
    </row>
    <row r="2943" spans="1:22" ht="43.2">
      <c r="A2943" s="5">
        <f t="shared" si="180"/>
        <v>4.0000000000000003E-5</v>
      </c>
      <c r="B2943">
        <v>2941</v>
      </c>
      <c r="C2943" s="3" t="s">
        <v>2941</v>
      </c>
      <c r="D2943" s="3" t="s">
        <v>7051</v>
      </c>
      <c r="E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 s="22">
        <f t="shared" si="181"/>
        <v>42022.565023148149</v>
      </c>
      <c r="L2943">
        <v>1422658955</v>
      </c>
      <c r="M2943" s="22">
        <f t="shared" si="182"/>
        <v>41982.565023148149</v>
      </c>
      <c r="N2943" s="22" t="s">
        <v>9715</v>
      </c>
      <c r="O2943" s="24">
        <f t="shared" si="183"/>
        <v>2014</v>
      </c>
      <c r="P2943" t="b">
        <v>0</v>
      </c>
      <c r="Q2943">
        <v>1</v>
      </c>
      <c r="R2943" t="b">
        <v>0</v>
      </c>
      <c r="S2943" t="s">
        <v>8303</v>
      </c>
      <c r="T2943" s="7">
        <f>F2943/Q2943</f>
        <v>1</v>
      </c>
      <c r="U2943" t="s">
        <v>8315</v>
      </c>
      <c r="V2943" t="s">
        <v>8355</v>
      </c>
    </row>
    <row r="2944" spans="1:22" ht="43.2">
      <c r="A2944" s="5">
        <f t="shared" si="180"/>
        <v>0.20424999999999999</v>
      </c>
      <c r="B2944">
        <v>2942</v>
      </c>
      <c r="C2944" s="3" t="s">
        <v>2942</v>
      </c>
      <c r="D2944" s="3" t="s">
        <v>7052</v>
      </c>
      <c r="E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 s="22">
        <f t="shared" si="181"/>
        <v>42064.751793981479</v>
      </c>
      <c r="L2944">
        <v>1448565459</v>
      </c>
      <c r="M2944" s="22">
        <f t="shared" si="182"/>
        <v>42034.751793981479</v>
      </c>
      <c r="N2944" s="22" t="s">
        <v>9238</v>
      </c>
      <c r="O2944" s="24">
        <f t="shared" si="183"/>
        <v>2015</v>
      </c>
      <c r="P2944" t="b">
        <v>0</v>
      </c>
      <c r="Q2944">
        <v>202</v>
      </c>
      <c r="R2944" t="b">
        <v>0</v>
      </c>
      <c r="S2944" t="s">
        <v>8303</v>
      </c>
      <c r="T2944" s="7">
        <f>F2944/Q2944</f>
        <v>202.22772277227722</v>
      </c>
      <c r="U2944" t="s">
        <v>8315</v>
      </c>
      <c r="V2944" t="s">
        <v>8355</v>
      </c>
    </row>
    <row r="2945" spans="1:22" ht="43.2">
      <c r="A2945" s="5">
        <f t="shared" si="180"/>
        <v>0</v>
      </c>
      <c r="B2945">
        <v>2943</v>
      </c>
      <c r="C2945" s="3" t="s">
        <v>2943</v>
      </c>
      <c r="D2945" s="3" t="s">
        <v>7053</v>
      </c>
      <c r="E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 s="22">
        <f t="shared" si="181"/>
        <v>42354.637499999997</v>
      </c>
      <c r="L2945">
        <v>1426302380</v>
      </c>
      <c r="M2945" s="22">
        <f t="shared" si="182"/>
        <v>42334.595590277771</v>
      </c>
      <c r="N2945" s="22" t="s">
        <v>9845</v>
      </c>
      <c r="O2945" s="24">
        <f t="shared" si="183"/>
        <v>2015</v>
      </c>
      <c r="P2945" t="b">
        <v>0</v>
      </c>
      <c r="Q2945">
        <v>0</v>
      </c>
      <c r="R2945" t="b">
        <v>0</v>
      </c>
      <c r="S2945" t="s">
        <v>8303</v>
      </c>
      <c r="T2945" s="7" t="e">
        <f>F2945/Q2945</f>
        <v>#DIV/0!</v>
      </c>
      <c r="U2945" t="s">
        <v>8315</v>
      </c>
      <c r="V2945" t="s">
        <v>8355</v>
      </c>
    </row>
    <row r="2946" spans="1:22" ht="43.2">
      <c r="A2946" s="5">
        <f t="shared" si="180"/>
        <v>0.01</v>
      </c>
      <c r="B2946">
        <v>2944</v>
      </c>
      <c r="C2946" s="3" t="s">
        <v>2944</v>
      </c>
      <c r="D2946" s="3" t="s">
        <v>7054</v>
      </c>
      <c r="E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 s="22">
        <f t="shared" si="181"/>
        <v>42106.921064814807</v>
      </c>
      <c r="L2946">
        <v>1431122198</v>
      </c>
      <c r="M2946" s="22">
        <f t="shared" si="182"/>
        <v>42076.921064814807</v>
      </c>
      <c r="N2946" s="22" t="s">
        <v>9775</v>
      </c>
      <c r="O2946" s="24">
        <f t="shared" si="183"/>
        <v>2015</v>
      </c>
      <c r="P2946" t="b">
        <v>0</v>
      </c>
      <c r="Q2946">
        <v>1</v>
      </c>
      <c r="R2946" t="b">
        <v>0</v>
      </c>
      <c r="S2946" t="s">
        <v>8303</v>
      </c>
      <c r="T2946" s="7">
        <f>F2946/Q2946</f>
        <v>100</v>
      </c>
      <c r="U2946" t="s">
        <v>8315</v>
      </c>
      <c r="V2946" t="s">
        <v>8355</v>
      </c>
    </row>
    <row r="2947" spans="1:22" ht="57.6">
      <c r="A2947" s="5">
        <f t="shared" ref="A2947:A3010" si="184">F2947/E2947</f>
        <v>0</v>
      </c>
      <c r="B2947">
        <v>2945</v>
      </c>
      <c r="C2947" s="3" t="s">
        <v>2945</v>
      </c>
      <c r="D2947" s="3" t="s">
        <v>7055</v>
      </c>
      <c r="E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 s="22">
        <f t="shared" ref="K2947:K3010" si="185">(J2946/86400)+25569+(-5/24)</f>
        <v>42162.705995370365</v>
      </c>
      <c r="L2947">
        <v>1429845660</v>
      </c>
      <c r="M2947" s="22">
        <f t="shared" ref="M2947:M3010" si="186">(L2946/86400)+25569+(-5/24)</f>
        <v>42132.705995370365</v>
      </c>
      <c r="N2947" s="22" t="s">
        <v>9251</v>
      </c>
      <c r="O2947" s="24">
        <f t="shared" si="183"/>
        <v>2015</v>
      </c>
      <c r="P2947" t="b">
        <v>0</v>
      </c>
      <c r="Q2947">
        <v>0</v>
      </c>
      <c r="R2947" t="b">
        <v>0</v>
      </c>
      <c r="S2947" t="s">
        <v>8303</v>
      </c>
      <c r="T2947" s="7" t="e">
        <f>F2947/Q2947</f>
        <v>#DIV/0!</v>
      </c>
      <c r="U2947" t="s">
        <v>8315</v>
      </c>
      <c r="V2947" t="s">
        <v>8355</v>
      </c>
    </row>
    <row r="2948" spans="1:22" ht="43.2">
      <c r="A2948" s="5">
        <f t="shared" si="184"/>
        <v>1E-3</v>
      </c>
      <c r="B2948">
        <v>2946</v>
      </c>
      <c r="C2948" s="3" t="s">
        <v>2946</v>
      </c>
      <c r="D2948" s="3" t="s">
        <v>7056</v>
      </c>
      <c r="E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 s="22">
        <f t="shared" si="185"/>
        <v>42147.931250000001</v>
      </c>
      <c r="L2948">
        <v>1468673092</v>
      </c>
      <c r="M2948" s="22">
        <f t="shared" si="186"/>
        <v>42117.931250000001</v>
      </c>
      <c r="N2948" s="22" t="s">
        <v>8620</v>
      </c>
      <c r="O2948" s="24">
        <f t="shared" ref="O2948:O3011" si="187">YEAR(N2948)</f>
        <v>2015</v>
      </c>
      <c r="P2948" t="b">
        <v>0</v>
      </c>
      <c r="Q2948">
        <v>2</v>
      </c>
      <c r="R2948" t="b">
        <v>0</v>
      </c>
      <c r="S2948" t="s">
        <v>8303</v>
      </c>
      <c r="T2948" s="7">
        <f>F2948/Q2948</f>
        <v>1</v>
      </c>
      <c r="U2948" t="s">
        <v>8315</v>
      </c>
      <c r="V2948" t="s">
        <v>8355</v>
      </c>
    </row>
    <row r="2949" spans="1:22" ht="57.6">
      <c r="A2949" s="5">
        <f t="shared" si="184"/>
        <v>4.2880000000000001E-2</v>
      </c>
      <c r="B2949">
        <v>2947</v>
      </c>
      <c r="C2949" s="3" t="s">
        <v>2947</v>
      </c>
      <c r="D2949" s="3" t="s">
        <v>7057</v>
      </c>
      <c r="E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 s="22">
        <f t="shared" si="185"/>
        <v>42597.322824074072</v>
      </c>
      <c r="L2949">
        <v>1475760567</v>
      </c>
      <c r="M2949" s="22">
        <f t="shared" si="186"/>
        <v>42567.322824074072</v>
      </c>
      <c r="N2949" s="22" t="s">
        <v>9846</v>
      </c>
      <c r="O2949" s="24">
        <f t="shared" si="187"/>
        <v>2016</v>
      </c>
      <c r="P2949" t="b">
        <v>0</v>
      </c>
      <c r="Q2949">
        <v>13</v>
      </c>
      <c r="R2949" t="b">
        <v>0</v>
      </c>
      <c r="S2949" t="s">
        <v>8303</v>
      </c>
      <c r="T2949" s="7">
        <f>F2949/Q2949</f>
        <v>82.461538461538467</v>
      </c>
      <c r="U2949" t="s">
        <v>8315</v>
      </c>
      <c r="V2949" t="s">
        <v>8355</v>
      </c>
    </row>
    <row r="2950" spans="1:22" ht="57.6">
      <c r="A2950" s="5">
        <f t="shared" si="184"/>
        <v>4.8000000000000001E-5</v>
      </c>
      <c r="B2950">
        <v>2948</v>
      </c>
      <c r="C2950" s="3" t="s">
        <v>2948</v>
      </c>
      <c r="D2950" s="3" t="s">
        <v>7058</v>
      </c>
      <c r="E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 s="22">
        <f t="shared" si="185"/>
        <v>42698.507638888885</v>
      </c>
      <c r="L2950">
        <v>1428075293</v>
      </c>
      <c r="M2950" s="22">
        <f t="shared" si="186"/>
        <v>42649.353784722225</v>
      </c>
      <c r="N2950" s="22" t="s">
        <v>8815</v>
      </c>
      <c r="O2950" s="24">
        <f t="shared" si="187"/>
        <v>2016</v>
      </c>
      <c r="P2950" t="b">
        <v>0</v>
      </c>
      <c r="Q2950">
        <v>9</v>
      </c>
      <c r="R2950" t="b">
        <v>0</v>
      </c>
      <c r="S2950" t="s">
        <v>8303</v>
      </c>
      <c r="T2950" s="7">
        <f>F2950/Q2950</f>
        <v>2.6666666666666665</v>
      </c>
      <c r="U2950" t="s">
        <v>8315</v>
      </c>
      <c r="V2950" t="s">
        <v>8355</v>
      </c>
    </row>
    <row r="2951" spans="1:22" ht="43.2">
      <c r="A2951" s="5">
        <f t="shared" si="184"/>
        <v>2.5000000000000001E-2</v>
      </c>
      <c r="B2951">
        <v>2949</v>
      </c>
      <c r="C2951" s="3" t="s">
        <v>2949</v>
      </c>
      <c r="D2951" s="3" t="s">
        <v>7059</v>
      </c>
      <c r="E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 s="22">
        <f t="shared" si="185"/>
        <v>42157.440891203696</v>
      </c>
      <c r="L2951">
        <v>1445370317</v>
      </c>
      <c r="M2951" s="22">
        <f t="shared" si="186"/>
        <v>42097.440891203696</v>
      </c>
      <c r="N2951" s="22" t="s">
        <v>8392</v>
      </c>
      <c r="O2951" s="24">
        <f t="shared" si="187"/>
        <v>2015</v>
      </c>
      <c r="P2951" t="b">
        <v>0</v>
      </c>
      <c r="Q2951">
        <v>2</v>
      </c>
      <c r="R2951" t="b">
        <v>0</v>
      </c>
      <c r="S2951" t="s">
        <v>8303</v>
      </c>
      <c r="T2951" s="7">
        <f>F2951/Q2951</f>
        <v>12.5</v>
      </c>
      <c r="U2951" t="s">
        <v>8315</v>
      </c>
      <c r="V2951" t="s">
        <v>8355</v>
      </c>
    </row>
    <row r="2952" spans="1:22" ht="43.2">
      <c r="A2952" s="5">
        <f t="shared" si="184"/>
        <v>0</v>
      </c>
      <c r="B2952">
        <v>2950</v>
      </c>
      <c r="C2952" s="3" t="s">
        <v>2950</v>
      </c>
      <c r="D2952" s="3" t="s">
        <v>7060</v>
      </c>
      <c r="E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 s="22">
        <f t="shared" si="185"/>
        <v>42327.656446759262</v>
      </c>
      <c r="L2952">
        <v>1450946752</v>
      </c>
      <c r="M2952" s="22">
        <f t="shared" si="186"/>
        <v>42297.61478009259</v>
      </c>
      <c r="N2952" s="22" t="s">
        <v>8687</v>
      </c>
      <c r="O2952" s="24">
        <f t="shared" si="187"/>
        <v>2015</v>
      </c>
      <c r="P2952" t="b">
        <v>0</v>
      </c>
      <c r="Q2952">
        <v>0</v>
      </c>
      <c r="R2952" t="b">
        <v>0</v>
      </c>
      <c r="S2952" t="s">
        <v>8303</v>
      </c>
      <c r="T2952" s="7" t="e">
        <f>F2952/Q2952</f>
        <v>#DIV/0!</v>
      </c>
      <c r="U2952" t="s">
        <v>8315</v>
      </c>
      <c r="V2952" t="s">
        <v>8355</v>
      </c>
    </row>
    <row r="2953" spans="1:22" ht="57.6">
      <c r="A2953" s="5">
        <f t="shared" si="184"/>
        <v>2.1919999999999999E-2</v>
      </c>
      <c r="B2953">
        <v>2951</v>
      </c>
      <c r="C2953" s="3" t="s">
        <v>2951</v>
      </c>
      <c r="D2953" s="3" t="s">
        <v>7061</v>
      </c>
      <c r="E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 s="22">
        <f t="shared" si="185"/>
        <v>42392.156851851854</v>
      </c>
      <c r="L2953">
        <v>1408648573</v>
      </c>
      <c r="M2953" s="22">
        <f t="shared" si="186"/>
        <v>42362.156851851854</v>
      </c>
      <c r="N2953" s="22" t="s">
        <v>9847</v>
      </c>
      <c r="O2953" s="24">
        <f t="shared" si="187"/>
        <v>2015</v>
      </c>
      <c r="P2953" t="b">
        <v>0</v>
      </c>
      <c r="Q2953">
        <v>58</v>
      </c>
      <c r="R2953" t="b">
        <v>0</v>
      </c>
      <c r="S2953" t="s">
        <v>8303</v>
      </c>
      <c r="T2953" s="7">
        <f>F2953/Q2953</f>
        <v>18.896551724137932</v>
      </c>
      <c r="U2953" t="s">
        <v>8315</v>
      </c>
      <c r="V2953" t="s">
        <v>8355</v>
      </c>
    </row>
    <row r="2954" spans="1:22" ht="43.2">
      <c r="A2954" s="5">
        <f t="shared" si="184"/>
        <v>8.0250000000000002E-2</v>
      </c>
      <c r="B2954">
        <v>2952</v>
      </c>
      <c r="C2954" s="3" t="s">
        <v>2952</v>
      </c>
      <c r="D2954" s="3" t="s">
        <v>7062</v>
      </c>
      <c r="E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 s="22">
        <f t="shared" si="185"/>
        <v>41917.594594907401</v>
      </c>
      <c r="L2954">
        <v>1473957239</v>
      </c>
      <c r="M2954" s="22">
        <f t="shared" si="186"/>
        <v>41872.594594907401</v>
      </c>
      <c r="N2954" s="22" t="s">
        <v>9803</v>
      </c>
      <c r="O2954" s="24">
        <f t="shared" si="187"/>
        <v>2014</v>
      </c>
      <c r="P2954" t="b">
        <v>0</v>
      </c>
      <c r="Q2954">
        <v>8</v>
      </c>
      <c r="R2954" t="b">
        <v>0</v>
      </c>
      <c r="S2954" t="s">
        <v>8303</v>
      </c>
      <c r="T2954" s="7">
        <f>F2954/Q2954</f>
        <v>200.625</v>
      </c>
      <c r="U2954" t="s">
        <v>8315</v>
      </c>
      <c r="V2954" t="s">
        <v>8355</v>
      </c>
    </row>
    <row r="2955" spans="1:22" ht="43.2">
      <c r="A2955" s="5">
        <f t="shared" si="184"/>
        <v>1.5125E-3</v>
      </c>
      <c r="B2955">
        <v>2953</v>
      </c>
      <c r="C2955" s="3" t="s">
        <v>2953</v>
      </c>
      <c r="D2955" s="3" t="s">
        <v>7063</v>
      </c>
      <c r="E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 s="22">
        <f t="shared" si="185"/>
        <v>42659.958333333336</v>
      </c>
      <c r="L2955">
        <v>1441738821</v>
      </c>
      <c r="M2955" s="22">
        <f t="shared" si="186"/>
        <v>42628.481932870367</v>
      </c>
      <c r="N2955" s="22" t="s">
        <v>8494</v>
      </c>
      <c r="O2955" s="24">
        <f t="shared" si="187"/>
        <v>2016</v>
      </c>
      <c r="P2955" t="b">
        <v>0</v>
      </c>
      <c r="Q2955">
        <v>3</v>
      </c>
      <c r="R2955" t="b">
        <v>0</v>
      </c>
      <c r="S2955" t="s">
        <v>8303</v>
      </c>
      <c r="T2955" s="7">
        <f>F2955/Q2955</f>
        <v>201.66666666666666</v>
      </c>
      <c r="U2955" t="s">
        <v>8315</v>
      </c>
      <c r="V2955" t="s">
        <v>8355</v>
      </c>
    </row>
    <row r="2956" spans="1:22" ht="43.2">
      <c r="A2956" s="5">
        <f t="shared" si="184"/>
        <v>0</v>
      </c>
      <c r="B2956">
        <v>2954</v>
      </c>
      <c r="C2956" s="3" t="s">
        <v>2954</v>
      </c>
      <c r="D2956" s="3" t="s">
        <v>7064</v>
      </c>
      <c r="E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 s="22">
        <f t="shared" si="185"/>
        <v>42285.583576388883</v>
      </c>
      <c r="L2956">
        <v>1487944803</v>
      </c>
      <c r="M2956" s="22">
        <f t="shared" si="186"/>
        <v>42255.583576388883</v>
      </c>
      <c r="N2956" s="22" t="s">
        <v>8555</v>
      </c>
      <c r="O2956" s="24">
        <f t="shared" si="187"/>
        <v>2015</v>
      </c>
      <c r="P2956" t="b">
        <v>0</v>
      </c>
      <c r="Q2956">
        <v>0</v>
      </c>
      <c r="R2956" t="b">
        <v>0</v>
      </c>
      <c r="S2956" t="s">
        <v>8303</v>
      </c>
      <c r="T2956" s="7" t="e">
        <f>F2956/Q2956</f>
        <v>#DIV/0!</v>
      </c>
      <c r="U2956" t="s">
        <v>8315</v>
      </c>
      <c r="V2956" t="s">
        <v>8355</v>
      </c>
    </row>
    <row r="2957" spans="1:22" ht="28.8">
      <c r="A2957" s="5">
        <f t="shared" si="184"/>
        <v>0.59583333333333333</v>
      </c>
      <c r="B2957">
        <v>2955</v>
      </c>
      <c r="C2957" s="3" t="s">
        <v>2955</v>
      </c>
      <c r="D2957" s="3" t="s">
        <v>7065</v>
      </c>
      <c r="E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 s="22">
        <f t="shared" si="185"/>
        <v>42810.333368055552</v>
      </c>
      <c r="L2957">
        <v>1431884849</v>
      </c>
      <c r="M2957" s="22">
        <f t="shared" si="186"/>
        <v>42790.375034722216</v>
      </c>
      <c r="N2957" s="22" t="s">
        <v>8900</v>
      </c>
      <c r="O2957" s="24">
        <f t="shared" si="187"/>
        <v>2017</v>
      </c>
      <c r="P2957" t="b">
        <v>0</v>
      </c>
      <c r="Q2957">
        <v>11</v>
      </c>
      <c r="R2957" t="b">
        <v>0</v>
      </c>
      <c r="S2957" t="s">
        <v>8303</v>
      </c>
      <c r="T2957" s="7">
        <f>F2957/Q2957</f>
        <v>65</v>
      </c>
      <c r="U2957" t="s">
        <v>8315</v>
      </c>
      <c r="V2957" t="s">
        <v>8355</v>
      </c>
    </row>
    <row r="2958" spans="1:22" ht="43.2">
      <c r="A2958" s="5">
        <f t="shared" si="184"/>
        <v>0.16734177215189874</v>
      </c>
      <c r="B2958">
        <v>2956</v>
      </c>
      <c r="C2958" s="3" t="s">
        <v>2956</v>
      </c>
      <c r="D2958" s="3" t="s">
        <v>7066</v>
      </c>
      <c r="E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 s="22">
        <f t="shared" si="185"/>
        <v>42171.532974537033</v>
      </c>
      <c r="L2958">
        <v>1459810850</v>
      </c>
      <c r="M2958" s="22">
        <f t="shared" si="186"/>
        <v>42141.532974537033</v>
      </c>
      <c r="N2958" s="22" t="s">
        <v>9337</v>
      </c>
      <c r="O2958" s="24">
        <f t="shared" si="187"/>
        <v>2015</v>
      </c>
      <c r="P2958" t="b">
        <v>0</v>
      </c>
      <c r="Q2958">
        <v>20</v>
      </c>
      <c r="R2958" t="b">
        <v>0</v>
      </c>
      <c r="S2958" t="s">
        <v>8303</v>
      </c>
      <c r="T2958" s="7">
        <f>F2958/Q2958</f>
        <v>66.099999999999994</v>
      </c>
      <c r="U2958" t="s">
        <v>8315</v>
      </c>
      <c r="V2958" t="s">
        <v>8355</v>
      </c>
    </row>
    <row r="2959" spans="1:22" ht="43.2">
      <c r="A2959" s="5">
        <f t="shared" si="184"/>
        <v>1.8666666666666668E-2</v>
      </c>
      <c r="B2959">
        <v>2957</v>
      </c>
      <c r="C2959" s="3" t="s">
        <v>2957</v>
      </c>
      <c r="D2959" s="3" t="s">
        <v>7067</v>
      </c>
      <c r="E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 s="22">
        <f t="shared" si="185"/>
        <v>42494.750578703701</v>
      </c>
      <c r="L2959">
        <v>1422317772</v>
      </c>
      <c r="M2959" s="22">
        <f t="shared" si="186"/>
        <v>42464.750578703701</v>
      </c>
      <c r="N2959" s="22" t="s">
        <v>9832</v>
      </c>
      <c r="O2959" s="24">
        <f t="shared" si="187"/>
        <v>2016</v>
      </c>
      <c r="P2959" t="b">
        <v>0</v>
      </c>
      <c r="Q2959">
        <v>3</v>
      </c>
      <c r="R2959" t="b">
        <v>0</v>
      </c>
      <c r="S2959" t="s">
        <v>8303</v>
      </c>
      <c r="T2959" s="7">
        <f>F2959/Q2959</f>
        <v>93.333333333333329</v>
      </c>
      <c r="U2959" t="s">
        <v>8315</v>
      </c>
      <c r="V2959" t="s">
        <v>8355</v>
      </c>
    </row>
    <row r="2960" spans="1:22" ht="43.2">
      <c r="A2960" s="5">
        <f t="shared" si="184"/>
        <v>0</v>
      </c>
      <c r="B2960">
        <v>2958</v>
      </c>
      <c r="C2960" s="3" t="s">
        <v>2958</v>
      </c>
      <c r="D2960" s="3" t="s">
        <v>7068</v>
      </c>
      <c r="E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 s="22">
        <f t="shared" si="185"/>
        <v>42090.761249999996</v>
      </c>
      <c r="L2960">
        <v>1457548917</v>
      </c>
      <c r="M2960" s="22">
        <f t="shared" si="186"/>
        <v>42030.80291666666</v>
      </c>
      <c r="N2960" s="22" t="s">
        <v>9848</v>
      </c>
      <c r="O2960" s="24">
        <f t="shared" si="187"/>
        <v>2015</v>
      </c>
      <c r="P2960" t="b">
        <v>0</v>
      </c>
      <c r="Q2960">
        <v>0</v>
      </c>
      <c r="R2960" t="b">
        <v>0</v>
      </c>
      <c r="S2960" t="s">
        <v>8303</v>
      </c>
      <c r="T2960" s="7" t="e">
        <f>F2960/Q2960</f>
        <v>#DIV/0!</v>
      </c>
      <c r="U2960" t="s">
        <v>8315</v>
      </c>
      <c r="V2960" t="s">
        <v>8355</v>
      </c>
    </row>
    <row r="2961" spans="1:22" ht="43.2">
      <c r="A2961" s="5">
        <f t="shared" si="184"/>
        <v>0</v>
      </c>
      <c r="B2961">
        <v>2959</v>
      </c>
      <c r="C2961" s="3" t="s">
        <v>2959</v>
      </c>
      <c r="D2961" s="3" t="s">
        <v>7069</v>
      </c>
      <c r="E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 s="22">
        <f t="shared" si="185"/>
        <v>42498.529131944444</v>
      </c>
      <c r="L2961">
        <v>1462666325</v>
      </c>
      <c r="M2961" s="22">
        <f t="shared" si="186"/>
        <v>42438.570798611108</v>
      </c>
      <c r="N2961" s="22" t="s">
        <v>8573</v>
      </c>
      <c r="O2961" s="24">
        <f t="shared" si="187"/>
        <v>2016</v>
      </c>
      <c r="P2961" t="b">
        <v>0</v>
      </c>
      <c r="Q2961">
        <v>0</v>
      </c>
      <c r="R2961" t="b">
        <v>0</v>
      </c>
      <c r="S2961" t="s">
        <v>8303</v>
      </c>
      <c r="T2961" s="7" t="e">
        <f>F2961/Q2961</f>
        <v>#DIV/0!</v>
      </c>
      <c r="U2961" t="s">
        <v>8315</v>
      </c>
      <c r="V2961" t="s">
        <v>8355</v>
      </c>
    </row>
    <row r="2962" spans="1:22" ht="43.2">
      <c r="A2962" s="5">
        <f t="shared" si="184"/>
        <v>0</v>
      </c>
      <c r="B2962">
        <v>2960</v>
      </c>
      <c r="C2962" s="3" t="s">
        <v>2960</v>
      </c>
      <c r="D2962" s="3" t="s">
        <v>7070</v>
      </c>
      <c r="E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 s="22">
        <f t="shared" si="185"/>
        <v>42527.800057870372</v>
      </c>
      <c r="L2962">
        <v>1407867023</v>
      </c>
      <c r="M2962" s="22">
        <f t="shared" si="186"/>
        <v>42497.800057870372</v>
      </c>
      <c r="N2962" s="22" t="s">
        <v>9849</v>
      </c>
      <c r="O2962" s="24">
        <f t="shared" si="187"/>
        <v>2016</v>
      </c>
      <c r="P2962" t="b">
        <v>0</v>
      </c>
      <c r="Q2962">
        <v>0</v>
      </c>
      <c r="R2962" t="b">
        <v>0</v>
      </c>
      <c r="S2962" t="s">
        <v>8303</v>
      </c>
      <c r="T2962" s="7" t="e">
        <f>F2962/Q2962</f>
        <v>#DIV/0!</v>
      </c>
      <c r="U2962" t="s">
        <v>8315</v>
      </c>
      <c r="V2962" t="s">
        <v>8355</v>
      </c>
    </row>
    <row r="2963" spans="1:22" ht="43.2">
      <c r="A2963" s="5">
        <f t="shared" si="184"/>
        <v>1.0962000000000001</v>
      </c>
      <c r="B2963">
        <v>2961</v>
      </c>
      <c r="C2963" s="3" t="s">
        <v>2961</v>
      </c>
      <c r="D2963" s="3" t="s">
        <v>7071</v>
      </c>
      <c r="E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 s="22">
        <f t="shared" si="185"/>
        <v>41893.54887731481</v>
      </c>
      <c r="L2963">
        <v>1424927159</v>
      </c>
      <c r="M2963" s="22">
        <f t="shared" si="186"/>
        <v>41863.54887731481</v>
      </c>
      <c r="N2963" s="22" t="s">
        <v>8740</v>
      </c>
      <c r="O2963" s="24">
        <f t="shared" si="187"/>
        <v>2014</v>
      </c>
      <c r="P2963" t="b">
        <v>0</v>
      </c>
      <c r="Q2963">
        <v>108</v>
      </c>
      <c r="R2963" t="b">
        <v>1</v>
      </c>
      <c r="S2963" t="s">
        <v>8271</v>
      </c>
      <c r="T2963" s="7">
        <f>F2963/Q2963</f>
        <v>50.75</v>
      </c>
      <c r="U2963" t="s">
        <v>8315</v>
      </c>
      <c r="V2963" t="s">
        <v>8316</v>
      </c>
    </row>
    <row r="2964" spans="1:22" ht="43.2">
      <c r="A2964" s="5">
        <f t="shared" si="184"/>
        <v>1.218</v>
      </c>
      <c r="B2964">
        <v>2962</v>
      </c>
      <c r="C2964" s="3" t="s">
        <v>2962</v>
      </c>
      <c r="D2964" s="3" t="s">
        <v>7072</v>
      </c>
      <c r="E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 s="22">
        <f t="shared" si="185"/>
        <v>42088.958333333336</v>
      </c>
      <c r="L2964">
        <v>1422769906</v>
      </c>
      <c r="M2964" s="22">
        <f t="shared" si="186"/>
        <v>42061.004155092589</v>
      </c>
      <c r="N2964" s="22" t="s">
        <v>9677</v>
      </c>
      <c r="O2964" s="24">
        <f t="shared" si="187"/>
        <v>2015</v>
      </c>
      <c r="P2964" t="b">
        <v>0</v>
      </c>
      <c r="Q2964">
        <v>20</v>
      </c>
      <c r="R2964" t="b">
        <v>1</v>
      </c>
      <c r="S2964" t="s">
        <v>8271</v>
      </c>
      <c r="T2964" s="7">
        <f>F2964/Q2964</f>
        <v>60.9</v>
      </c>
      <c r="U2964" t="s">
        <v>8315</v>
      </c>
      <c r="V2964" t="s">
        <v>8316</v>
      </c>
    </row>
    <row r="2965" spans="1:22" ht="57.6">
      <c r="A2965" s="5">
        <f t="shared" si="184"/>
        <v>1.0685</v>
      </c>
      <c r="B2965">
        <v>2963</v>
      </c>
      <c r="C2965" s="3" t="s">
        <v>2963</v>
      </c>
      <c r="D2965" s="3" t="s">
        <v>7073</v>
      </c>
      <c r="E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 s="22">
        <f t="shared" si="185"/>
        <v>42064.082638888889</v>
      </c>
      <c r="L2965">
        <v>1433243824</v>
      </c>
      <c r="M2965" s="22">
        <f t="shared" si="186"/>
        <v>42036.035949074074</v>
      </c>
      <c r="N2965" s="22" t="s">
        <v>8760</v>
      </c>
      <c r="O2965" s="24">
        <f t="shared" si="187"/>
        <v>2015</v>
      </c>
      <c r="P2965" t="b">
        <v>0</v>
      </c>
      <c r="Q2965">
        <v>98</v>
      </c>
      <c r="R2965" t="b">
        <v>1</v>
      </c>
      <c r="S2965" t="s">
        <v>8271</v>
      </c>
      <c r="T2965" s="7">
        <f>F2965/Q2965</f>
        <v>109.03061224489795</v>
      </c>
      <c r="U2965" t="s">
        <v>8315</v>
      </c>
      <c r="V2965" t="s">
        <v>8316</v>
      </c>
    </row>
    <row r="2966" spans="1:22" ht="43.2">
      <c r="A2966" s="5">
        <f t="shared" si="184"/>
        <v>1.0071379999999999</v>
      </c>
      <c r="B2966">
        <v>2964</v>
      </c>
      <c r="C2966" s="3" t="s">
        <v>2964</v>
      </c>
      <c r="D2966" s="3" t="s">
        <v>7074</v>
      </c>
      <c r="E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 s="22">
        <f t="shared" si="185"/>
        <v>42187.26185185185</v>
      </c>
      <c r="L2966">
        <v>1404769819</v>
      </c>
      <c r="M2966" s="22">
        <f t="shared" si="186"/>
        <v>42157.26185185185</v>
      </c>
      <c r="N2966" s="22" t="s">
        <v>8831</v>
      </c>
      <c r="O2966" s="24">
        <f t="shared" si="187"/>
        <v>2015</v>
      </c>
      <c r="P2966" t="b">
        <v>0</v>
      </c>
      <c r="Q2966">
        <v>196</v>
      </c>
      <c r="R2966" t="b">
        <v>1</v>
      </c>
      <c r="S2966" t="s">
        <v>8271</v>
      </c>
      <c r="T2966" s="7">
        <f>F2966/Q2966</f>
        <v>25.692295918367346</v>
      </c>
      <c r="U2966" t="s">
        <v>8315</v>
      </c>
      <c r="V2966" t="s">
        <v>8316</v>
      </c>
    </row>
    <row r="2967" spans="1:22" ht="57.6">
      <c r="A2967" s="5">
        <f t="shared" si="184"/>
        <v>1.0900000000000001</v>
      </c>
      <c r="B2967">
        <v>2965</v>
      </c>
      <c r="C2967" s="3" t="s">
        <v>2965</v>
      </c>
      <c r="D2967" s="3" t="s">
        <v>7075</v>
      </c>
      <c r="E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 s="22">
        <f t="shared" si="185"/>
        <v>41857.688888888886</v>
      </c>
      <c r="L2967">
        <v>1433698233</v>
      </c>
      <c r="M2967" s="22">
        <f t="shared" si="186"/>
        <v>41827.701608796291</v>
      </c>
      <c r="N2967" s="22" t="s">
        <v>8780</v>
      </c>
      <c r="O2967" s="24">
        <f t="shared" si="187"/>
        <v>2014</v>
      </c>
      <c r="P2967" t="b">
        <v>0</v>
      </c>
      <c r="Q2967">
        <v>39</v>
      </c>
      <c r="R2967" t="b">
        <v>1</v>
      </c>
      <c r="S2967" t="s">
        <v>8271</v>
      </c>
      <c r="T2967" s="7">
        <f>F2967/Q2967</f>
        <v>41.92307692307692</v>
      </c>
      <c r="U2967" t="s">
        <v>8315</v>
      </c>
      <c r="V2967" t="s">
        <v>8316</v>
      </c>
    </row>
    <row r="2968" spans="1:22" ht="43.2">
      <c r="A2968" s="5">
        <f t="shared" si="184"/>
        <v>1.1363000000000001</v>
      </c>
      <c r="B2968">
        <v>2966</v>
      </c>
      <c r="C2968" s="3" t="s">
        <v>2966</v>
      </c>
      <c r="D2968" s="3" t="s">
        <v>7076</v>
      </c>
      <c r="E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 s="22">
        <f t="shared" si="185"/>
        <v>42192.521215277775</v>
      </c>
      <c r="L2968">
        <v>1439833412</v>
      </c>
      <c r="M2968" s="22">
        <f t="shared" si="186"/>
        <v>42162.521215277775</v>
      </c>
      <c r="N2968" s="22" t="s">
        <v>9850</v>
      </c>
      <c r="O2968" s="24">
        <f t="shared" si="187"/>
        <v>2015</v>
      </c>
      <c r="P2968" t="b">
        <v>0</v>
      </c>
      <c r="Q2968">
        <v>128</v>
      </c>
      <c r="R2968" t="b">
        <v>1</v>
      </c>
      <c r="S2968" t="s">
        <v>8271</v>
      </c>
      <c r="T2968" s="7">
        <f>F2968/Q2968</f>
        <v>88.7734375</v>
      </c>
      <c r="U2968" t="s">
        <v>8315</v>
      </c>
      <c r="V2968" t="s">
        <v>8316</v>
      </c>
    </row>
    <row r="2969" spans="1:22" ht="43.2">
      <c r="A2969" s="5">
        <f t="shared" si="184"/>
        <v>1.1392</v>
      </c>
      <c r="B2969">
        <v>2967</v>
      </c>
      <c r="C2969" s="3" t="s">
        <v>2967</v>
      </c>
      <c r="D2969" s="3" t="s">
        <v>7077</v>
      </c>
      <c r="E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 s="22">
        <f t="shared" si="185"/>
        <v>42263.530231481483</v>
      </c>
      <c r="L2969">
        <v>1423284292</v>
      </c>
      <c r="M2969" s="22">
        <f t="shared" si="186"/>
        <v>42233.530231481483</v>
      </c>
      <c r="N2969" s="22" t="s">
        <v>9772</v>
      </c>
      <c r="O2969" s="24">
        <f t="shared" si="187"/>
        <v>2015</v>
      </c>
      <c r="P2969" t="b">
        <v>0</v>
      </c>
      <c r="Q2969">
        <v>71</v>
      </c>
      <c r="R2969" t="b">
        <v>1</v>
      </c>
      <c r="S2969" t="s">
        <v>8271</v>
      </c>
      <c r="T2969" s="7">
        <f>F2969/Q2969</f>
        <v>80.225352112676063</v>
      </c>
      <c r="U2969" t="s">
        <v>8315</v>
      </c>
      <c r="V2969" t="s">
        <v>8316</v>
      </c>
    </row>
    <row r="2970" spans="1:22" ht="28.8">
      <c r="A2970" s="5">
        <f t="shared" si="184"/>
        <v>1.06</v>
      </c>
      <c r="B2970">
        <v>2968</v>
      </c>
      <c r="C2970" s="3" t="s">
        <v>2968</v>
      </c>
      <c r="D2970" s="3" t="s">
        <v>7078</v>
      </c>
      <c r="E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 s="22">
        <f t="shared" si="185"/>
        <v>42071.947824074072</v>
      </c>
      <c r="L2970">
        <v>1470227660</v>
      </c>
      <c r="M2970" s="22">
        <f t="shared" si="186"/>
        <v>42041.989490740736</v>
      </c>
      <c r="N2970" s="22" t="s">
        <v>9721</v>
      </c>
      <c r="O2970" s="24">
        <f t="shared" si="187"/>
        <v>2015</v>
      </c>
      <c r="P2970" t="b">
        <v>0</v>
      </c>
      <c r="Q2970">
        <v>47</v>
      </c>
      <c r="R2970" t="b">
        <v>1</v>
      </c>
      <c r="S2970" t="s">
        <v>8271</v>
      </c>
      <c r="T2970" s="7">
        <f>F2970/Q2970</f>
        <v>78.936170212765958</v>
      </c>
      <c r="U2970" t="s">
        <v>8315</v>
      </c>
      <c r="V2970" t="s">
        <v>8316</v>
      </c>
    </row>
    <row r="2971" spans="1:22" ht="43.2">
      <c r="A2971" s="5">
        <f t="shared" si="184"/>
        <v>1.625</v>
      </c>
      <c r="B2971">
        <v>2969</v>
      </c>
      <c r="C2971" s="3" t="s">
        <v>2969</v>
      </c>
      <c r="D2971" s="3" t="s">
        <v>7079</v>
      </c>
      <c r="E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 s="22">
        <f t="shared" si="185"/>
        <v>42598.957638888889</v>
      </c>
      <c r="L2971">
        <v>1428087153</v>
      </c>
      <c r="M2971" s="22">
        <f t="shared" si="186"/>
        <v>42585.315509259257</v>
      </c>
      <c r="N2971" s="22" t="s">
        <v>8684</v>
      </c>
      <c r="O2971" s="24">
        <f t="shared" si="187"/>
        <v>2016</v>
      </c>
      <c r="P2971" t="b">
        <v>0</v>
      </c>
      <c r="Q2971">
        <v>17</v>
      </c>
      <c r="R2971" t="b">
        <v>1</v>
      </c>
      <c r="S2971" t="s">
        <v>8271</v>
      </c>
      <c r="T2971" s="7">
        <f>F2971/Q2971</f>
        <v>95.588235294117652</v>
      </c>
      <c r="U2971" t="s">
        <v>8315</v>
      </c>
      <c r="V2971" t="s">
        <v>8316</v>
      </c>
    </row>
    <row r="2972" spans="1:22" ht="43.2">
      <c r="A2972" s="5">
        <f t="shared" si="184"/>
        <v>1.06</v>
      </c>
      <c r="B2972">
        <v>2970</v>
      </c>
      <c r="C2972" s="3" t="s">
        <v>2970</v>
      </c>
      <c r="D2972" s="3" t="s">
        <v>7080</v>
      </c>
      <c r="E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 s="22">
        <f t="shared" si="185"/>
        <v>42127.743750000001</v>
      </c>
      <c r="L2972">
        <v>1403107451</v>
      </c>
      <c r="M2972" s="22">
        <f t="shared" si="186"/>
        <v>42097.578159722216</v>
      </c>
      <c r="N2972" s="22" t="s">
        <v>8392</v>
      </c>
      <c r="O2972" s="24">
        <f t="shared" si="187"/>
        <v>2015</v>
      </c>
      <c r="P2972" t="b">
        <v>0</v>
      </c>
      <c r="Q2972">
        <v>91</v>
      </c>
      <c r="R2972" t="b">
        <v>1</v>
      </c>
      <c r="S2972" t="s">
        <v>8271</v>
      </c>
      <c r="T2972" s="7">
        <f>F2972/Q2972</f>
        <v>69.890109890109883</v>
      </c>
      <c r="U2972" t="s">
        <v>8315</v>
      </c>
      <c r="V2972" t="s">
        <v>8316</v>
      </c>
    </row>
    <row r="2973" spans="1:22" ht="43.2">
      <c r="A2973" s="5">
        <f t="shared" si="184"/>
        <v>1.0015624999999999</v>
      </c>
      <c r="B2973">
        <v>2971</v>
      </c>
      <c r="C2973" s="3" t="s">
        <v>2971</v>
      </c>
      <c r="D2973" s="3" t="s">
        <v>7081</v>
      </c>
      <c r="E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 s="22">
        <f t="shared" si="185"/>
        <v>41838.461238425924</v>
      </c>
      <c r="L2973">
        <v>1406908078</v>
      </c>
      <c r="M2973" s="22">
        <f t="shared" si="186"/>
        <v>41808.461238425924</v>
      </c>
      <c r="N2973" s="22" t="s">
        <v>9755</v>
      </c>
      <c r="O2973" s="24">
        <f t="shared" si="187"/>
        <v>2014</v>
      </c>
      <c r="P2973" t="b">
        <v>0</v>
      </c>
      <c r="Q2973">
        <v>43</v>
      </c>
      <c r="R2973" t="b">
        <v>1</v>
      </c>
      <c r="S2973" t="s">
        <v>8271</v>
      </c>
      <c r="T2973" s="7">
        <f>F2973/Q2973</f>
        <v>74.534883720930239</v>
      </c>
      <c r="U2973" t="s">
        <v>8315</v>
      </c>
      <c r="V2973" t="s">
        <v>8316</v>
      </c>
    </row>
    <row r="2974" spans="1:22" ht="28.8">
      <c r="A2974" s="5">
        <f t="shared" si="184"/>
        <v>1.0535000000000001</v>
      </c>
      <c r="B2974">
        <v>2972</v>
      </c>
      <c r="C2974" s="3" t="s">
        <v>2972</v>
      </c>
      <c r="D2974" s="3" t="s">
        <v>7082</v>
      </c>
      <c r="E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 s="22">
        <f t="shared" si="185"/>
        <v>41882.449976851851</v>
      </c>
      <c r="L2974">
        <v>1479609520</v>
      </c>
      <c r="M2974" s="22">
        <f t="shared" si="186"/>
        <v>41852.449976851851</v>
      </c>
      <c r="N2974" s="22" t="s">
        <v>9242</v>
      </c>
      <c r="O2974" s="24">
        <f t="shared" si="187"/>
        <v>2014</v>
      </c>
      <c r="P2974" t="b">
        <v>0</v>
      </c>
      <c r="Q2974">
        <v>17</v>
      </c>
      <c r="R2974" t="b">
        <v>1</v>
      </c>
      <c r="S2974" t="s">
        <v>8271</v>
      </c>
      <c r="T2974" s="7">
        <f>F2974/Q2974</f>
        <v>123.94117647058823</v>
      </c>
      <c r="U2974" t="s">
        <v>8315</v>
      </c>
      <c r="V2974" t="s">
        <v>8316</v>
      </c>
    </row>
    <row r="2975" spans="1:22" ht="43.2">
      <c r="A2975" s="5">
        <f t="shared" si="184"/>
        <v>1.748</v>
      </c>
      <c r="B2975">
        <v>2973</v>
      </c>
      <c r="C2975" s="3" t="s">
        <v>2973</v>
      </c>
      <c r="D2975" s="3" t="s">
        <v>7083</v>
      </c>
      <c r="E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 s="22">
        <f t="shared" si="185"/>
        <v>42708.833333333336</v>
      </c>
      <c r="L2975">
        <v>1449171508</v>
      </c>
      <c r="M2975" s="22">
        <f t="shared" si="186"/>
        <v>42693.90185185185</v>
      </c>
      <c r="N2975" s="22" t="s">
        <v>9821</v>
      </c>
      <c r="O2975" s="24">
        <f t="shared" si="187"/>
        <v>2016</v>
      </c>
      <c r="P2975" t="b">
        <v>0</v>
      </c>
      <c r="Q2975">
        <v>33</v>
      </c>
      <c r="R2975" t="b">
        <v>1</v>
      </c>
      <c r="S2975" t="s">
        <v>8271</v>
      </c>
      <c r="T2975" s="7">
        <f>F2975/Q2975</f>
        <v>264.84848484848487</v>
      </c>
      <c r="U2975" t="s">
        <v>8315</v>
      </c>
      <c r="V2975" t="s">
        <v>8316</v>
      </c>
    </row>
    <row r="2976" spans="1:22" ht="57.6">
      <c r="A2976" s="5">
        <f t="shared" si="184"/>
        <v>1.02</v>
      </c>
      <c r="B2976">
        <v>2974</v>
      </c>
      <c r="C2976" s="3" t="s">
        <v>2974</v>
      </c>
      <c r="D2976" s="3" t="s">
        <v>7084</v>
      </c>
      <c r="E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 s="22">
        <f t="shared" si="185"/>
        <v>42369.958333333336</v>
      </c>
      <c r="L2976">
        <v>1409275671</v>
      </c>
      <c r="M2976" s="22">
        <f t="shared" si="186"/>
        <v>42341.610046296293</v>
      </c>
      <c r="N2976" s="22" t="s">
        <v>8578</v>
      </c>
      <c r="O2976" s="24">
        <f t="shared" si="187"/>
        <v>2015</v>
      </c>
      <c r="P2976" t="b">
        <v>0</v>
      </c>
      <c r="Q2976">
        <v>87</v>
      </c>
      <c r="R2976" t="b">
        <v>1</v>
      </c>
      <c r="S2976" t="s">
        <v>8271</v>
      </c>
      <c r="T2976" s="7">
        <f>F2976/Q2976</f>
        <v>58.620689655172413</v>
      </c>
      <c r="U2976" t="s">
        <v>8315</v>
      </c>
      <c r="V2976" t="s">
        <v>8316</v>
      </c>
    </row>
    <row r="2977" spans="1:22" ht="43.2">
      <c r="A2977" s="5">
        <f t="shared" si="184"/>
        <v>1.00125</v>
      </c>
      <c r="B2977">
        <v>2975</v>
      </c>
      <c r="C2977" s="3" t="s">
        <v>2975</v>
      </c>
      <c r="D2977" s="3" t="s">
        <v>7085</v>
      </c>
      <c r="E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 s="22">
        <f t="shared" si="185"/>
        <v>41907.857638888883</v>
      </c>
      <c r="L2977">
        <v>1414599886</v>
      </c>
      <c r="M2977" s="22">
        <f t="shared" si="186"/>
        <v>41879.852673611109</v>
      </c>
      <c r="N2977" s="22" t="s">
        <v>9514</v>
      </c>
      <c r="O2977" s="24">
        <f t="shared" si="187"/>
        <v>2014</v>
      </c>
      <c r="P2977" t="b">
        <v>0</v>
      </c>
      <c r="Q2977">
        <v>113</v>
      </c>
      <c r="R2977" t="b">
        <v>1</v>
      </c>
      <c r="S2977" t="s">
        <v>8271</v>
      </c>
      <c r="T2977" s="7">
        <f>F2977/Q2977</f>
        <v>70.884955752212392</v>
      </c>
      <c r="U2977" t="s">
        <v>8315</v>
      </c>
      <c r="V2977" t="s">
        <v>8316</v>
      </c>
    </row>
    <row r="2978" spans="1:22" ht="43.2">
      <c r="A2978" s="5">
        <f t="shared" si="184"/>
        <v>1.7142857142857142</v>
      </c>
      <c r="B2978">
        <v>2976</v>
      </c>
      <c r="C2978" s="3" t="s">
        <v>2976</v>
      </c>
      <c r="D2978" s="3" t="s">
        <v>7086</v>
      </c>
      <c r="E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 s="22">
        <f t="shared" si="185"/>
        <v>41969.916666666664</v>
      </c>
      <c r="L2978">
        <v>1456421530</v>
      </c>
      <c r="M2978" s="22">
        <f t="shared" si="186"/>
        <v>41941.475532407407</v>
      </c>
      <c r="N2978" s="22" t="s">
        <v>9348</v>
      </c>
      <c r="O2978" s="24">
        <f t="shared" si="187"/>
        <v>2014</v>
      </c>
      <c r="P2978" t="b">
        <v>0</v>
      </c>
      <c r="Q2978">
        <v>14</v>
      </c>
      <c r="R2978" t="b">
        <v>1</v>
      </c>
      <c r="S2978" t="s">
        <v>8271</v>
      </c>
      <c r="T2978" s="7">
        <f>F2978/Q2978</f>
        <v>8.5714285714285712</v>
      </c>
      <c r="U2978" t="s">
        <v>8315</v>
      </c>
      <c r="V2978" t="s">
        <v>8316</v>
      </c>
    </row>
    <row r="2979" spans="1:22" ht="57.6">
      <c r="A2979" s="5">
        <f t="shared" si="184"/>
        <v>1.1356666666666666</v>
      </c>
      <c r="B2979">
        <v>2977</v>
      </c>
      <c r="C2979" s="3" t="s">
        <v>2977</v>
      </c>
      <c r="D2979" s="3" t="s">
        <v>7087</v>
      </c>
      <c r="E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 s="22">
        <f t="shared" si="185"/>
        <v>42442.291666666664</v>
      </c>
      <c r="L2979">
        <v>1421960934</v>
      </c>
      <c r="M2979" s="22">
        <f t="shared" si="186"/>
        <v>42425.522337962961</v>
      </c>
      <c r="N2979" s="22" t="s">
        <v>8703</v>
      </c>
      <c r="O2979" s="24">
        <f t="shared" si="187"/>
        <v>2016</v>
      </c>
      <c r="P2979" t="b">
        <v>0</v>
      </c>
      <c r="Q2979">
        <v>30</v>
      </c>
      <c r="R2979" t="b">
        <v>1</v>
      </c>
      <c r="S2979" t="s">
        <v>8271</v>
      </c>
      <c r="T2979" s="7">
        <f>F2979/Q2979</f>
        <v>113.56666666666666</v>
      </c>
      <c r="U2979" t="s">
        <v>8315</v>
      </c>
      <c r="V2979" t="s">
        <v>8316</v>
      </c>
    </row>
    <row r="2980" spans="1:22" ht="57.6">
      <c r="A2980" s="5">
        <f t="shared" si="184"/>
        <v>1.2946666666666666</v>
      </c>
      <c r="B2980">
        <v>2978</v>
      </c>
      <c r="C2980" s="3" t="s">
        <v>2978</v>
      </c>
      <c r="D2980" s="3" t="s">
        <v>7088</v>
      </c>
      <c r="E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 s="22">
        <f t="shared" si="185"/>
        <v>42085.884722222218</v>
      </c>
      <c r="L2980">
        <v>1412954547</v>
      </c>
      <c r="M2980" s="22">
        <f t="shared" si="186"/>
        <v>42026.672847222224</v>
      </c>
      <c r="N2980" s="22" t="s">
        <v>9494</v>
      </c>
      <c r="O2980" s="24">
        <f t="shared" si="187"/>
        <v>2015</v>
      </c>
      <c r="P2980" t="b">
        <v>0</v>
      </c>
      <c r="Q2980">
        <v>16</v>
      </c>
      <c r="R2980" t="b">
        <v>1</v>
      </c>
      <c r="S2980" t="s">
        <v>8271</v>
      </c>
      <c r="T2980" s="7">
        <f>F2980/Q2980</f>
        <v>60.6875</v>
      </c>
      <c r="U2980" t="s">
        <v>8315</v>
      </c>
      <c r="V2980" t="s">
        <v>8316</v>
      </c>
    </row>
    <row r="2981" spans="1:22" ht="43.2">
      <c r="A2981" s="5">
        <f t="shared" si="184"/>
        <v>1.014</v>
      </c>
      <c r="B2981">
        <v>2979</v>
      </c>
      <c r="C2981" s="3" t="s">
        <v>2979</v>
      </c>
      <c r="D2981" s="3" t="s">
        <v>7089</v>
      </c>
      <c r="E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 s="22">
        <f t="shared" si="185"/>
        <v>41932.040972222218</v>
      </c>
      <c r="L2981">
        <v>1419104823</v>
      </c>
      <c r="M2981" s="22">
        <f t="shared" si="186"/>
        <v>41922.432256944441</v>
      </c>
      <c r="N2981" s="22" t="s">
        <v>8922</v>
      </c>
      <c r="O2981" s="24">
        <f t="shared" si="187"/>
        <v>2014</v>
      </c>
      <c r="P2981" t="b">
        <v>0</v>
      </c>
      <c r="Q2981">
        <v>46</v>
      </c>
      <c r="R2981" t="b">
        <v>1</v>
      </c>
      <c r="S2981" t="s">
        <v>8271</v>
      </c>
      <c r="T2981" s="7">
        <f>F2981/Q2981</f>
        <v>110.21739130434783</v>
      </c>
      <c r="U2981" t="s">
        <v>8315</v>
      </c>
      <c r="V2981" t="s">
        <v>8316</v>
      </c>
    </row>
    <row r="2982" spans="1:22" ht="43.2">
      <c r="A2982" s="5">
        <f t="shared" si="184"/>
        <v>1.0916666666666666</v>
      </c>
      <c r="B2982">
        <v>2980</v>
      </c>
      <c r="C2982" s="3" t="s">
        <v>2980</v>
      </c>
      <c r="D2982" s="3" t="s">
        <v>7090</v>
      </c>
      <c r="E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 s="22">
        <f t="shared" si="185"/>
        <v>42010.041666666664</v>
      </c>
      <c r="L2982">
        <v>1438639130</v>
      </c>
      <c r="M2982" s="22">
        <f t="shared" si="186"/>
        <v>41993.616006944438</v>
      </c>
      <c r="N2982" s="22" t="s">
        <v>9719</v>
      </c>
      <c r="O2982" s="24">
        <f t="shared" si="187"/>
        <v>2014</v>
      </c>
      <c r="P2982" t="b">
        <v>0</v>
      </c>
      <c r="Q2982">
        <v>24</v>
      </c>
      <c r="R2982" t="b">
        <v>1</v>
      </c>
      <c r="S2982" t="s">
        <v>8271</v>
      </c>
      <c r="T2982" s="7">
        <f>F2982/Q2982</f>
        <v>136.45833333333334</v>
      </c>
      <c r="U2982" t="s">
        <v>8315</v>
      </c>
      <c r="V2982" t="s">
        <v>8316</v>
      </c>
    </row>
    <row r="2983" spans="1:22" ht="57.6">
      <c r="A2983" s="5">
        <f t="shared" si="184"/>
        <v>1.28925</v>
      </c>
      <c r="B2983">
        <v>2981</v>
      </c>
      <c r="C2983" s="3" t="s">
        <v>2981</v>
      </c>
      <c r="D2983" s="3" t="s">
        <v>7091</v>
      </c>
      <c r="E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 s="22">
        <f t="shared" si="185"/>
        <v>42239.874999999993</v>
      </c>
      <c r="L2983">
        <v>1439126756</v>
      </c>
      <c r="M2983" s="22">
        <f t="shared" si="186"/>
        <v>42219.70752314815</v>
      </c>
      <c r="N2983" s="22" t="s">
        <v>9406</v>
      </c>
      <c r="O2983" s="24">
        <f t="shared" si="187"/>
        <v>2015</v>
      </c>
      <c r="P2983" t="b">
        <v>1</v>
      </c>
      <c r="Q2983">
        <v>97</v>
      </c>
      <c r="R2983" t="b">
        <v>1</v>
      </c>
      <c r="S2983" t="s">
        <v>8303</v>
      </c>
      <c r="T2983" s="7">
        <f>F2983/Q2983</f>
        <v>53.164948453608247</v>
      </c>
      <c r="U2983" t="s">
        <v>8315</v>
      </c>
      <c r="V2983" t="s">
        <v>8355</v>
      </c>
    </row>
    <row r="2984" spans="1:22" ht="28.8">
      <c r="A2984" s="5">
        <f t="shared" si="184"/>
        <v>1.0206</v>
      </c>
      <c r="B2984">
        <v>2982</v>
      </c>
      <c r="C2984" s="3" t="s">
        <v>2982</v>
      </c>
      <c r="D2984" s="3" t="s">
        <v>7092</v>
      </c>
      <c r="E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 s="22">
        <f t="shared" si="185"/>
        <v>42270.351342592585</v>
      </c>
      <c r="L2984">
        <v>1452616143</v>
      </c>
      <c r="M2984" s="22">
        <f t="shared" si="186"/>
        <v>42225.351342592585</v>
      </c>
      <c r="N2984" s="22" t="s">
        <v>9851</v>
      </c>
      <c r="O2984" s="24">
        <f t="shared" si="187"/>
        <v>2015</v>
      </c>
      <c r="P2984" t="b">
        <v>1</v>
      </c>
      <c r="Q2984">
        <v>59</v>
      </c>
      <c r="R2984" t="b">
        <v>1</v>
      </c>
      <c r="S2984" t="s">
        <v>8303</v>
      </c>
      <c r="T2984" s="7">
        <f>F2984/Q2984</f>
        <v>86.491525423728817</v>
      </c>
      <c r="U2984" t="s">
        <v>8315</v>
      </c>
      <c r="V2984" t="s">
        <v>8355</v>
      </c>
    </row>
    <row r="2985" spans="1:22" ht="43.2">
      <c r="A2985" s="5">
        <f t="shared" si="184"/>
        <v>1.465395775862069</v>
      </c>
      <c r="B2985">
        <v>2983</v>
      </c>
      <c r="C2985" s="3" t="s">
        <v>2983</v>
      </c>
      <c r="D2985" s="3" t="s">
        <v>7093</v>
      </c>
      <c r="E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 s="22">
        <f t="shared" si="185"/>
        <v>42411.478506944441</v>
      </c>
      <c r="L2985">
        <v>1410534636</v>
      </c>
      <c r="M2985" s="22">
        <f t="shared" si="186"/>
        <v>42381.478506944441</v>
      </c>
      <c r="N2985" s="22" t="s">
        <v>9674</v>
      </c>
      <c r="O2985" s="24">
        <f t="shared" si="187"/>
        <v>2016</v>
      </c>
      <c r="P2985" t="b">
        <v>1</v>
      </c>
      <c r="Q2985">
        <v>1095</v>
      </c>
      <c r="R2985" t="b">
        <v>1</v>
      </c>
      <c r="S2985" t="s">
        <v>8303</v>
      </c>
      <c r="T2985" s="7">
        <f>F2985/Q2985</f>
        <v>155.23827397260274</v>
      </c>
      <c r="U2985" t="s">
        <v>8315</v>
      </c>
      <c r="V2985" t="s">
        <v>8355</v>
      </c>
    </row>
    <row r="2986" spans="1:22" ht="57.6">
      <c r="A2986" s="5">
        <f t="shared" si="184"/>
        <v>1.00352</v>
      </c>
      <c r="B2986">
        <v>2984</v>
      </c>
      <c r="C2986" s="3" t="s">
        <v>2984</v>
      </c>
      <c r="D2986" s="3" t="s">
        <v>7094</v>
      </c>
      <c r="E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 s="22">
        <f t="shared" si="185"/>
        <v>41954.465694444443</v>
      </c>
      <c r="L2986">
        <v>1469428881</v>
      </c>
      <c r="M2986" s="22">
        <f t="shared" si="186"/>
        <v>41894.424027777779</v>
      </c>
      <c r="N2986" s="22" t="s">
        <v>8676</v>
      </c>
      <c r="O2986" s="24">
        <f t="shared" si="187"/>
        <v>2014</v>
      </c>
      <c r="P2986" t="b">
        <v>1</v>
      </c>
      <c r="Q2986">
        <v>218</v>
      </c>
      <c r="R2986" t="b">
        <v>1</v>
      </c>
      <c r="S2986" t="s">
        <v>8303</v>
      </c>
      <c r="T2986" s="7">
        <f>F2986/Q2986</f>
        <v>115.08256880733946</v>
      </c>
      <c r="U2986" t="s">
        <v>8315</v>
      </c>
      <c r="V2986" t="s">
        <v>8355</v>
      </c>
    </row>
    <row r="2987" spans="1:22" ht="57.6">
      <c r="A2987" s="5">
        <f t="shared" si="184"/>
        <v>1.2164999999999999</v>
      </c>
      <c r="B2987">
        <v>2985</v>
      </c>
      <c r="C2987" s="3" t="s">
        <v>2985</v>
      </c>
      <c r="D2987" s="3" t="s">
        <v>7095</v>
      </c>
      <c r="E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 s="22">
        <f t="shared" si="185"/>
        <v>42606.070381944439</v>
      </c>
      <c r="L2987">
        <v>1476228128</v>
      </c>
      <c r="M2987" s="22">
        <f t="shared" si="186"/>
        <v>42576.070381944439</v>
      </c>
      <c r="N2987" s="22" t="s">
        <v>8707</v>
      </c>
      <c r="O2987" s="24">
        <f t="shared" si="187"/>
        <v>2016</v>
      </c>
      <c r="P2987" t="b">
        <v>0</v>
      </c>
      <c r="Q2987">
        <v>111</v>
      </c>
      <c r="R2987" t="b">
        <v>1</v>
      </c>
      <c r="S2987" t="s">
        <v>8303</v>
      </c>
      <c r="T2987" s="7">
        <f>F2987/Q2987</f>
        <v>109.5945945945946</v>
      </c>
      <c r="U2987" t="s">
        <v>8315</v>
      </c>
      <c r="V2987" t="s">
        <v>8355</v>
      </c>
    </row>
    <row r="2988" spans="1:22" ht="43.2">
      <c r="A2988" s="5">
        <f t="shared" si="184"/>
        <v>1.0549999999999999</v>
      </c>
      <c r="B2988">
        <v>2986</v>
      </c>
      <c r="C2988" s="3" t="s">
        <v>2986</v>
      </c>
      <c r="D2988" s="3" t="s">
        <v>7096</v>
      </c>
      <c r="E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 s="22">
        <f t="shared" si="185"/>
        <v>42673.958333333336</v>
      </c>
      <c r="L2988">
        <v>1456920006</v>
      </c>
      <c r="M2988" s="22">
        <f t="shared" si="186"/>
        <v>42654.765370370369</v>
      </c>
      <c r="N2988" s="22" t="s">
        <v>9604</v>
      </c>
      <c r="O2988" s="24">
        <f t="shared" si="187"/>
        <v>2016</v>
      </c>
      <c r="P2988" t="b">
        <v>0</v>
      </c>
      <c r="Q2988">
        <v>56</v>
      </c>
      <c r="R2988" t="b">
        <v>1</v>
      </c>
      <c r="S2988" t="s">
        <v>8303</v>
      </c>
      <c r="T2988" s="7">
        <f>F2988/Q2988</f>
        <v>45.214285714285715</v>
      </c>
      <c r="U2988" t="s">
        <v>8315</v>
      </c>
      <c r="V2988" t="s">
        <v>8355</v>
      </c>
    </row>
    <row r="2989" spans="1:22" ht="57.6">
      <c r="A2989" s="5">
        <f t="shared" si="184"/>
        <v>1.1040080000000001</v>
      </c>
      <c r="B2989">
        <v>2987</v>
      </c>
      <c r="C2989" s="3" t="s">
        <v>2987</v>
      </c>
      <c r="D2989" s="3" t="s">
        <v>7097</v>
      </c>
      <c r="E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 s="22">
        <f t="shared" si="185"/>
        <v>42491.250069444439</v>
      </c>
      <c r="L2989">
        <v>1473837751</v>
      </c>
      <c r="M2989" s="22">
        <f t="shared" si="186"/>
        <v>42431.29173611111</v>
      </c>
      <c r="N2989" s="22" t="s">
        <v>9852</v>
      </c>
      <c r="O2989" s="24">
        <f t="shared" si="187"/>
        <v>2016</v>
      </c>
      <c r="P2989" t="b">
        <v>0</v>
      </c>
      <c r="Q2989">
        <v>265</v>
      </c>
      <c r="R2989" t="b">
        <v>1</v>
      </c>
      <c r="S2989" t="s">
        <v>8303</v>
      </c>
      <c r="T2989" s="7">
        <f>F2989/Q2989</f>
        <v>104.15169811320754</v>
      </c>
      <c r="U2989" t="s">
        <v>8315</v>
      </c>
      <c r="V2989" t="s">
        <v>8355</v>
      </c>
    </row>
    <row r="2990" spans="1:22" ht="43.2">
      <c r="A2990" s="5">
        <f t="shared" si="184"/>
        <v>1</v>
      </c>
      <c r="B2990">
        <v>2988</v>
      </c>
      <c r="C2990" s="3" t="s">
        <v>2988</v>
      </c>
      <c r="D2990" s="3" t="s">
        <v>7098</v>
      </c>
      <c r="E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 s="22">
        <f t="shared" si="185"/>
        <v>42655.791666666664</v>
      </c>
      <c r="L2990">
        <v>1463820081</v>
      </c>
      <c r="M2990" s="22">
        <f t="shared" si="186"/>
        <v>42627.098969907405</v>
      </c>
      <c r="N2990" s="22" t="s">
        <v>9498</v>
      </c>
      <c r="O2990" s="24">
        <f t="shared" si="187"/>
        <v>2016</v>
      </c>
      <c r="P2990" t="b">
        <v>0</v>
      </c>
      <c r="Q2990">
        <v>28</v>
      </c>
      <c r="R2990" t="b">
        <v>1</v>
      </c>
      <c r="S2990" t="s">
        <v>8303</v>
      </c>
      <c r="T2990" s="7">
        <f>F2990/Q2990</f>
        <v>35.714285714285715</v>
      </c>
      <c r="U2990" t="s">
        <v>8315</v>
      </c>
      <c r="V2990" t="s">
        <v>8355</v>
      </c>
    </row>
    <row r="2991" spans="1:22">
      <c r="A2991" s="5">
        <f t="shared" si="184"/>
        <v>1.76535</v>
      </c>
      <c r="B2991">
        <v>2989</v>
      </c>
      <c r="C2991" s="3" t="s">
        <v>2989</v>
      </c>
      <c r="D2991" s="3" t="s">
        <v>7099</v>
      </c>
      <c r="E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 s="22">
        <f t="shared" si="185"/>
        <v>42541.153715277775</v>
      </c>
      <c r="L2991">
        <v>1448756962</v>
      </c>
      <c r="M2991" s="22">
        <f t="shared" si="186"/>
        <v>42511.153715277775</v>
      </c>
      <c r="N2991" s="22" t="s">
        <v>9853</v>
      </c>
      <c r="O2991" s="24">
        <f t="shared" si="187"/>
        <v>2016</v>
      </c>
      <c r="P2991" t="b">
        <v>0</v>
      </c>
      <c r="Q2991">
        <v>364</v>
      </c>
      <c r="R2991" t="b">
        <v>1</v>
      </c>
      <c r="S2991" t="s">
        <v>8303</v>
      </c>
      <c r="T2991" s="7">
        <f>F2991/Q2991</f>
        <v>96.997252747252745</v>
      </c>
      <c r="U2991" t="s">
        <v>8315</v>
      </c>
      <c r="V2991" t="s">
        <v>8355</v>
      </c>
    </row>
    <row r="2992" spans="1:22" ht="43.2">
      <c r="A2992" s="5">
        <f t="shared" si="184"/>
        <v>1</v>
      </c>
      <c r="B2992">
        <v>2990</v>
      </c>
      <c r="C2992" s="3" t="s">
        <v>2990</v>
      </c>
      <c r="D2992" s="3" t="s">
        <v>7100</v>
      </c>
      <c r="E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 s="22">
        <f t="shared" si="185"/>
        <v>42358.999305555553</v>
      </c>
      <c r="L2992">
        <v>1449150420</v>
      </c>
      <c r="M2992" s="22">
        <f t="shared" si="186"/>
        <v>42336.812060185184</v>
      </c>
      <c r="N2992" s="22" t="s">
        <v>9854</v>
      </c>
      <c r="O2992" s="24">
        <f t="shared" si="187"/>
        <v>2015</v>
      </c>
      <c r="P2992" t="b">
        <v>0</v>
      </c>
      <c r="Q2992">
        <v>27</v>
      </c>
      <c r="R2992" t="b">
        <v>1</v>
      </c>
      <c r="S2992" t="s">
        <v>8303</v>
      </c>
      <c r="T2992" s="7">
        <f>F2992/Q2992</f>
        <v>370.37037037037038</v>
      </c>
      <c r="U2992" t="s">
        <v>8315</v>
      </c>
      <c r="V2992" t="s">
        <v>8355</v>
      </c>
    </row>
    <row r="2993" spans="1:22" ht="43.2">
      <c r="A2993" s="5">
        <f t="shared" si="184"/>
        <v>1.0329411764705883</v>
      </c>
      <c r="B2993">
        <v>2991</v>
      </c>
      <c r="C2993" s="3" t="s">
        <v>2991</v>
      </c>
      <c r="D2993" s="3" t="s">
        <v>7101</v>
      </c>
      <c r="E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 s="22">
        <f t="shared" si="185"/>
        <v>42376.365972222215</v>
      </c>
      <c r="L2993">
        <v>1483646730</v>
      </c>
      <c r="M2993" s="22">
        <f t="shared" si="186"/>
        <v>42341.365972222215</v>
      </c>
      <c r="N2993" s="22" t="s">
        <v>8578</v>
      </c>
      <c r="O2993" s="24">
        <f t="shared" si="187"/>
        <v>2015</v>
      </c>
      <c r="P2993" t="b">
        <v>0</v>
      </c>
      <c r="Q2993">
        <v>93</v>
      </c>
      <c r="R2993" t="b">
        <v>1</v>
      </c>
      <c r="S2993" t="s">
        <v>8303</v>
      </c>
      <c r="T2993" s="7">
        <f>F2993/Q2993</f>
        <v>94.408602150537632</v>
      </c>
      <c r="U2993" t="s">
        <v>8315</v>
      </c>
      <c r="V2993" t="s">
        <v>8355</v>
      </c>
    </row>
    <row r="2994" spans="1:22" ht="43.2">
      <c r="A2994" s="5">
        <f t="shared" si="184"/>
        <v>1.0449999999999999</v>
      </c>
      <c r="B2994">
        <v>2992</v>
      </c>
      <c r="C2994" s="3" t="s">
        <v>2992</v>
      </c>
      <c r="D2994" s="3" t="s">
        <v>7102</v>
      </c>
      <c r="E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 s="22">
        <f t="shared" si="185"/>
        <v>42762.628819444442</v>
      </c>
      <c r="L2994">
        <v>1473445510</v>
      </c>
      <c r="M2994" s="22">
        <f t="shared" si="186"/>
        <v>42740.628819444442</v>
      </c>
      <c r="N2994" s="22" t="s">
        <v>9126</v>
      </c>
      <c r="O2994" s="24">
        <f t="shared" si="187"/>
        <v>2017</v>
      </c>
      <c r="P2994" t="b">
        <v>0</v>
      </c>
      <c r="Q2994">
        <v>64</v>
      </c>
      <c r="R2994" t="b">
        <v>1</v>
      </c>
      <c r="S2994" t="s">
        <v>8303</v>
      </c>
      <c r="T2994" s="7">
        <f>F2994/Q2994</f>
        <v>48.984375</v>
      </c>
      <c r="U2994" t="s">
        <v>8315</v>
      </c>
      <c r="V2994" t="s">
        <v>8355</v>
      </c>
    </row>
    <row r="2995" spans="1:22">
      <c r="A2995" s="5">
        <f t="shared" si="184"/>
        <v>1.0029999999999999</v>
      </c>
      <c r="B2995">
        <v>2993</v>
      </c>
      <c r="C2995" s="3" t="s">
        <v>2993</v>
      </c>
      <c r="D2995" s="3" t="s">
        <v>7103</v>
      </c>
      <c r="E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 s="22">
        <f t="shared" si="185"/>
        <v>42652.559143518512</v>
      </c>
      <c r="L2995">
        <v>1453406867</v>
      </c>
      <c r="M2995" s="22">
        <f t="shared" si="186"/>
        <v>42622.559143518512</v>
      </c>
      <c r="N2995" s="22" t="s">
        <v>9350</v>
      </c>
      <c r="O2995" s="24">
        <f t="shared" si="187"/>
        <v>2016</v>
      </c>
      <c r="P2995" t="b">
        <v>0</v>
      </c>
      <c r="Q2995">
        <v>22</v>
      </c>
      <c r="R2995" t="b">
        <v>1</v>
      </c>
      <c r="S2995" t="s">
        <v>8303</v>
      </c>
      <c r="T2995" s="7">
        <f>F2995/Q2995</f>
        <v>45.590909090909093</v>
      </c>
      <c r="U2995" t="s">
        <v>8315</v>
      </c>
      <c r="V2995" t="s">
        <v>8355</v>
      </c>
    </row>
    <row r="2996" spans="1:22" ht="43.2">
      <c r="A2996" s="5">
        <f t="shared" si="184"/>
        <v>4.577466666666667</v>
      </c>
      <c r="B2996">
        <v>2994</v>
      </c>
      <c r="C2996" s="3" t="s">
        <v>2994</v>
      </c>
      <c r="D2996" s="3" t="s">
        <v>7104</v>
      </c>
      <c r="E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 s="22">
        <f t="shared" si="185"/>
        <v>42420.63040509259</v>
      </c>
      <c r="L2996">
        <v>1409743772</v>
      </c>
      <c r="M2996" s="22">
        <f t="shared" si="186"/>
        <v>42390.63040509259</v>
      </c>
      <c r="N2996" s="22" t="s">
        <v>9855</v>
      </c>
      <c r="O2996" s="24">
        <f t="shared" si="187"/>
        <v>2016</v>
      </c>
      <c r="P2996" t="b">
        <v>0</v>
      </c>
      <c r="Q2996">
        <v>59</v>
      </c>
      <c r="R2996" t="b">
        <v>1</v>
      </c>
      <c r="S2996" t="s">
        <v>8303</v>
      </c>
      <c r="T2996" s="7">
        <f>F2996/Q2996</f>
        <v>23.275254237288134</v>
      </c>
      <c r="U2996" t="s">
        <v>8315</v>
      </c>
      <c r="V2996" t="s">
        <v>8355</v>
      </c>
    </row>
    <row r="2997" spans="1:22" ht="43.2">
      <c r="A2997" s="5">
        <f t="shared" si="184"/>
        <v>1.0496000000000001</v>
      </c>
      <c r="B2997">
        <v>2995</v>
      </c>
      <c r="C2997" s="3" t="s">
        <v>2995</v>
      </c>
      <c r="D2997" s="3" t="s">
        <v>7105</v>
      </c>
      <c r="E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 s="22">
        <f t="shared" si="185"/>
        <v>41915.270509259259</v>
      </c>
      <c r="L2997">
        <v>1482249471</v>
      </c>
      <c r="M2997" s="22">
        <f t="shared" si="186"/>
        <v>41885.270509259259</v>
      </c>
      <c r="N2997" s="22" t="s">
        <v>9200</v>
      </c>
      <c r="O2997" s="24">
        <f t="shared" si="187"/>
        <v>2014</v>
      </c>
      <c r="P2997" t="b">
        <v>0</v>
      </c>
      <c r="Q2997">
        <v>249</v>
      </c>
      <c r="R2997" t="b">
        <v>1</v>
      </c>
      <c r="S2997" t="s">
        <v>8303</v>
      </c>
      <c r="T2997" s="7">
        <f>F2997/Q2997</f>
        <v>63.2289156626506</v>
      </c>
      <c r="U2997" t="s">
        <v>8315</v>
      </c>
      <c r="V2997" t="s">
        <v>8355</v>
      </c>
    </row>
    <row r="2998" spans="1:22" ht="28.8">
      <c r="A2998" s="5">
        <f t="shared" si="184"/>
        <v>1.7194285714285715</v>
      </c>
      <c r="B2998">
        <v>2996</v>
      </c>
      <c r="C2998" s="3" t="s">
        <v>2996</v>
      </c>
      <c r="D2998" s="3" t="s">
        <v>7106</v>
      </c>
      <c r="E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 s="22">
        <f t="shared" si="185"/>
        <v>42754.456840277773</v>
      </c>
      <c r="L2998">
        <v>1427493240</v>
      </c>
      <c r="M2998" s="22">
        <f t="shared" si="186"/>
        <v>42724.456840277773</v>
      </c>
      <c r="N2998" s="22" t="s">
        <v>8830</v>
      </c>
      <c r="O2998" s="24">
        <f t="shared" si="187"/>
        <v>2016</v>
      </c>
      <c r="P2998" t="b">
        <v>0</v>
      </c>
      <c r="Q2998">
        <v>392</v>
      </c>
      <c r="R2998" t="b">
        <v>1</v>
      </c>
      <c r="S2998" t="s">
        <v>8303</v>
      </c>
      <c r="T2998" s="7">
        <f>F2998/Q2998</f>
        <v>153.5204081632653</v>
      </c>
      <c r="U2998" t="s">
        <v>8315</v>
      </c>
      <c r="V2998" t="s">
        <v>8355</v>
      </c>
    </row>
    <row r="2999" spans="1:22" ht="43.2">
      <c r="A2999" s="5">
        <f t="shared" si="184"/>
        <v>1.0373000000000001</v>
      </c>
      <c r="B2999">
        <v>2997</v>
      </c>
      <c r="C2999" s="3" t="s">
        <v>2997</v>
      </c>
      <c r="D2999" s="3" t="s">
        <v>7107</v>
      </c>
      <c r="E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 s="22">
        <f t="shared" si="185"/>
        <v>42150.704166666663</v>
      </c>
      <c r="L2999">
        <v>1486661793</v>
      </c>
      <c r="M2999" s="22">
        <f t="shared" si="186"/>
        <v>42090.704166666663</v>
      </c>
      <c r="N2999" s="22" t="s">
        <v>8927</v>
      </c>
      <c r="O2999" s="24">
        <f t="shared" si="187"/>
        <v>2015</v>
      </c>
      <c r="P2999" t="b">
        <v>0</v>
      </c>
      <c r="Q2999">
        <v>115</v>
      </c>
      <c r="R2999" t="b">
        <v>1</v>
      </c>
      <c r="S2999" t="s">
        <v>8303</v>
      </c>
      <c r="T2999" s="7">
        <f>F2999/Q2999</f>
        <v>90.2</v>
      </c>
      <c r="U2999" t="s">
        <v>8315</v>
      </c>
      <c r="V2999" t="s">
        <v>8355</v>
      </c>
    </row>
    <row r="3000" spans="1:22" ht="43.2">
      <c r="A3000" s="5">
        <f t="shared" si="184"/>
        <v>1.0302899999999999</v>
      </c>
      <c r="B3000">
        <v>2998</v>
      </c>
      <c r="C3000" s="3" t="s">
        <v>2998</v>
      </c>
      <c r="D3000" s="3" t="s">
        <v>7108</v>
      </c>
      <c r="E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 s="22">
        <f t="shared" si="185"/>
        <v>42792.999305555553</v>
      </c>
      <c r="L3000">
        <v>1400474329</v>
      </c>
      <c r="M3000" s="22">
        <f t="shared" si="186"/>
        <v>42775.525381944441</v>
      </c>
      <c r="N3000" s="22" t="s">
        <v>8665</v>
      </c>
      <c r="O3000" s="24">
        <f t="shared" si="187"/>
        <v>2017</v>
      </c>
      <c r="P3000" t="b">
        <v>0</v>
      </c>
      <c r="Q3000">
        <v>433</v>
      </c>
      <c r="R3000" t="b">
        <v>1</v>
      </c>
      <c r="S3000" t="s">
        <v>8303</v>
      </c>
      <c r="T3000" s="7">
        <f>F3000/Q3000</f>
        <v>118.97113163972287</v>
      </c>
      <c r="U3000" t="s">
        <v>8315</v>
      </c>
      <c r="V3000" t="s">
        <v>8355</v>
      </c>
    </row>
    <row r="3001" spans="1:22" ht="43.2">
      <c r="A3001" s="5">
        <f t="shared" si="184"/>
        <v>1.1888888888888889</v>
      </c>
      <c r="B3001">
        <v>2999</v>
      </c>
      <c r="C3001" s="3" t="s">
        <v>2999</v>
      </c>
      <c r="D3001" s="3" t="s">
        <v>7109</v>
      </c>
      <c r="E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 s="22">
        <f t="shared" si="185"/>
        <v>41805.975694444445</v>
      </c>
      <c r="L3001">
        <v>1487094360</v>
      </c>
      <c r="M3001" s="22">
        <f t="shared" si="186"/>
        <v>41777.985289351847</v>
      </c>
      <c r="N3001" s="22" t="s">
        <v>9856</v>
      </c>
      <c r="O3001" s="24">
        <f t="shared" si="187"/>
        <v>2014</v>
      </c>
      <c r="P3001" t="b">
        <v>0</v>
      </c>
      <c r="Q3001">
        <v>20</v>
      </c>
      <c r="R3001" t="b">
        <v>1</v>
      </c>
      <c r="S3001" t="s">
        <v>8303</v>
      </c>
      <c r="T3001" s="7">
        <f>F3001/Q3001</f>
        <v>80.25</v>
      </c>
      <c r="U3001" t="s">
        <v>8315</v>
      </c>
      <c r="V3001" t="s">
        <v>8355</v>
      </c>
    </row>
    <row r="3002" spans="1:22" ht="43.2">
      <c r="A3002" s="5">
        <f t="shared" si="184"/>
        <v>1</v>
      </c>
      <c r="B3002">
        <v>3000</v>
      </c>
      <c r="C3002" s="3" t="s">
        <v>3000</v>
      </c>
      <c r="D3002" s="3" t="s">
        <v>7110</v>
      </c>
      <c r="E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 s="22">
        <f t="shared" si="185"/>
        <v>42794.874999999993</v>
      </c>
      <c r="L3002">
        <v>1484682670</v>
      </c>
      <c r="M3002" s="22">
        <f t="shared" si="186"/>
        <v>42780.531944444439</v>
      </c>
      <c r="N3002" s="22" t="s">
        <v>9150</v>
      </c>
      <c r="O3002" s="24">
        <f t="shared" si="187"/>
        <v>2017</v>
      </c>
      <c r="P3002" t="b">
        <v>0</v>
      </c>
      <c r="Q3002">
        <v>8</v>
      </c>
      <c r="R3002" t="b">
        <v>1</v>
      </c>
      <c r="S3002" t="s">
        <v>8303</v>
      </c>
      <c r="T3002" s="7">
        <f>F3002/Q3002</f>
        <v>62.5</v>
      </c>
      <c r="U3002" t="s">
        <v>8315</v>
      </c>
      <c r="V3002" t="s">
        <v>8355</v>
      </c>
    </row>
    <row r="3003" spans="1:22" ht="43.2">
      <c r="A3003" s="5">
        <f t="shared" si="184"/>
        <v>3.1869988910451896</v>
      </c>
      <c r="B3003">
        <v>3001</v>
      </c>
      <c r="C3003" s="3" t="s">
        <v>3001</v>
      </c>
      <c r="D3003" s="3" t="s">
        <v>7111</v>
      </c>
      <c r="E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 s="22">
        <f t="shared" si="185"/>
        <v>42766.541666666664</v>
      </c>
      <c r="L3003">
        <v>1465853382</v>
      </c>
      <c r="M3003" s="22">
        <f t="shared" si="186"/>
        <v>42752.61886574074</v>
      </c>
      <c r="N3003" s="22" t="s">
        <v>8828</v>
      </c>
      <c r="O3003" s="24">
        <f t="shared" si="187"/>
        <v>2017</v>
      </c>
      <c r="P3003" t="b">
        <v>0</v>
      </c>
      <c r="Q3003">
        <v>175</v>
      </c>
      <c r="R3003" t="b">
        <v>1</v>
      </c>
      <c r="S3003" t="s">
        <v>8303</v>
      </c>
      <c r="T3003" s="7">
        <f>F3003/Q3003</f>
        <v>131.37719999999999</v>
      </c>
      <c r="U3003" t="s">
        <v>8315</v>
      </c>
      <c r="V3003" t="s">
        <v>8355</v>
      </c>
    </row>
    <row r="3004" spans="1:22" ht="28.8">
      <c r="A3004" s="5">
        <f t="shared" si="184"/>
        <v>1.0850614285714286</v>
      </c>
      <c r="B3004">
        <v>3002</v>
      </c>
      <c r="C3004" s="3" t="s">
        <v>3002</v>
      </c>
      <c r="D3004" s="3" t="s">
        <v>7112</v>
      </c>
      <c r="E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 s="22">
        <f t="shared" si="185"/>
        <v>42564.687291666669</v>
      </c>
      <c r="L3004">
        <v>1353960252</v>
      </c>
      <c r="M3004" s="22">
        <f t="shared" si="186"/>
        <v>42534.687291666669</v>
      </c>
      <c r="N3004" s="22" t="s">
        <v>8837</v>
      </c>
      <c r="O3004" s="24">
        <f t="shared" si="187"/>
        <v>2016</v>
      </c>
      <c r="P3004" t="b">
        <v>0</v>
      </c>
      <c r="Q3004">
        <v>104</v>
      </c>
      <c r="R3004" t="b">
        <v>1</v>
      </c>
      <c r="S3004" t="s">
        <v>8303</v>
      </c>
      <c r="T3004" s="7">
        <f>F3004/Q3004</f>
        <v>73.032980769230775</v>
      </c>
      <c r="U3004" t="s">
        <v>8315</v>
      </c>
      <c r="V3004" t="s">
        <v>8355</v>
      </c>
    </row>
    <row r="3005" spans="1:22" ht="43.2">
      <c r="A3005" s="5">
        <f t="shared" si="184"/>
        <v>1.0116666666666667</v>
      </c>
      <c r="B3005">
        <v>3003</v>
      </c>
      <c r="C3005" s="3" t="s">
        <v>3003</v>
      </c>
      <c r="D3005" s="3" t="s">
        <v>7113</v>
      </c>
      <c r="E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 s="22">
        <f t="shared" si="185"/>
        <v>41269.627916666665</v>
      </c>
      <c r="L3005">
        <v>1454098976</v>
      </c>
      <c r="M3005" s="22">
        <f t="shared" si="186"/>
        <v>41239.627916666665</v>
      </c>
      <c r="N3005" s="22" t="s">
        <v>9857</v>
      </c>
      <c r="O3005" s="24">
        <f t="shared" si="187"/>
        <v>2012</v>
      </c>
      <c r="P3005" t="b">
        <v>0</v>
      </c>
      <c r="Q3005">
        <v>17</v>
      </c>
      <c r="R3005" t="b">
        <v>1</v>
      </c>
      <c r="S3005" t="s">
        <v>8303</v>
      </c>
      <c r="T3005" s="7">
        <f>F3005/Q3005</f>
        <v>178.52941176470588</v>
      </c>
      <c r="U3005" t="s">
        <v>8315</v>
      </c>
      <c r="V3005" t="s">
        <v>8355</v>
      </c>
    </row>
    <row r="3006" spans="1:22" ht="57.6">
      <c r="A3006" s="5">
        <f t="shared" si="184"/>
        <v>1.12815</v>
      </c>
      <c r="B3006">
        <v>3004</v>
      </c>
      <c r="C3006" s="3" t="s">
        <v>3004</v>
      </c>
      <c r="D3006" s="3" t="s">
        <v>7114</v>
      </c>
      <c r="E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 s="22">
        <f t="shared" si="185"/>
        <v>42430.040972222218</v>
      </c>
      <c r="L3006">
        <v>1413493724</v>
      </c>
      <c r="M3006" s="22">
        <f t="shared" si="186"/>
        <v>42398.640925925924</v>
      </c>
      <c r="N3006" s="22" t="s">
        <v>9858</v>
      </c>
      <c r="O3006" s="24">
        <f t="shared" si="187"/>
        <v>2016</v>
      </c>
      <c r="P3006" t="b">
        <v>0</v>
      </c>
      <c r="Q3006">
        <v>277</v>
      </c>
      <c r="R3006" t="b">
        <v>1</v>
      </c>
      <c r="S3006" t="s">
        <v>8303</v>
      </c>
      <c r="T3006" s="7">
        <f>F3006/Q3006</f>
        <v>162.90974729241879</v>
      </c>
      <c r="U3006" t="s">
        <v>8315</v>
      </c>
      <c r="V3006" t="s">
        <v>8355</v>
      </c>
    </row>
    <row r="3007" spans="1:22" ht="43.2">
      <c r="A3007" s="5">
        <f t="shared" si="184"/>
        <v>1.2049622641509434</v>
      </c>
      <c r="B3007">
        <v>3005</v>
      </c>
      <c r="C3007" s="3" t="s">
        <v>3005</v>
      </c>
      <c r="D3007" s="3" t="s">
        <v>7115</v>
      </c>
      <c r="E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 s="22">
        <f t="shared" si="185"/>
        <v>41958.714398148142</v>
      </c>
      <c r="L3007">
        <v>1410019905</v>
      </c>
      <c r="M3007" s="22">
        <f t="shared" si="186"/>
        <v>41928.672731481478</v>
      </c>
      <c r="N3007" s="22" t="s">
        <v>8395</v>
      </c>
      <c r="O3007" s="24">
        <f t="shared" si="187"/>
        <v>2014</v>
      </c>
      <c r="P3007" t="b">
        <v>0</v>
      </c>
      <c r="Q3007">
        <v>118</v>
      </c>
      <c r="R3007" t="b">
        <v>1</v>
      </c>
      <c r="S3007" t="s">
        <v>8303</v>
      </c>
      <c r="T3007" s="7">
        <f>F3007/Q3007</f>
        <v>108.24237288135593</v>
      </c>
      <c r="U3007" t="s">
        <v>8315</v>
      </c>
      <c r="V3007" t="s">
        <v>8355</v>
      </c>
    </row>
    <row r="3008" spans="1:22" ht="28.8">
      <c r="A3008" s="5">
        <f t="shared" si="184"/>
        <v>1.0774999999999999</v>
      </c>
      <c r="B3008">
        <v>3006</v>
      </c>
      <c r="C3008" s="3" t="s">
        <v>3006</v>
      </c>
      <c r="D3008" s="3" t="s">
        <v>7116</v>
      </c>
      <c r="E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 s="22">
        <f t="shared" si="185"/>
        <v>41918.466493055552</v>
      </c>
      <c r="L3008">
        <v>1415988591</v>
      </c>
      <c r="M3008" s="22">
        <f t="shared" si="186"/>
        <v>41888.466493055552</v>
      </c>
      <c r="N3008" s="22" t="s">
        <v>9344</v>
      </c>
      <c r="O3008" s="24">
        <f t="shared" si="187"/>
        <v>2014</v>
      </c>
      <c r="P3008" t="b">
        <v>0</v>
      </c>
      <c r="Q3008">
        <v>97</v>
      </c>
      <c r="R3008" t="b">
        <v>1</v>
      </c>
      <c r="S3008" t="s">
        <v>8303</v>
      </c>
      <c r="T3008" s="7">
        <f>F3008/Q3008</f>
        <v>88.865979381443296</v>
      </c>
      <c r="U3008" t="s">
        <v>8315</v>
      </c>
      <c r="V3008" t="s">
        <v>8355</v>
      </c>
    </row>
    <row r="3009" spans="1:22" ht="28.8">
      <c r="A3009" s="5">
        <f t="shared" si="184"/>
        <v>1.8</v>
      </c>
      <c r="B3009">
        <v>3007</v>
      </c>
      <c r="C3009" s="3" t="s">
        <v>3007</v>
      </c>
      <c r="D3009" s="3" t="s">
        <v>7117</v>
      </c>
      <c r="E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 s="22">
        <f t="shared" si="185"/>
        <v>41987.54850694444</v>
      </c>
      <c r="L3009">
        <v>1428124283</v>
      </c>
      <c r="M3009" s="22">
        <f t="shared" si="186"/>
        <v>41957.54850694444</v>
      </c>
      <c r="N3009" s="22" t="s">
        <v>9859</v>
      </c>
      <c r="O3009" s="24">
        <f t="shared" si="187"/>
        <v>2014</v>
      </c>
      <c r="P3009" t="b">
        <v>0</v>
      </c>
      <c r="Q3009">
        <v>20</v>
      </c>
      <c r="R3009" t="b">
        <v>1</v>
      </c>
      <c r="S3009" t="s">
        <v>8303</v>
      </c>
      <c r="T3009" s="7">
        <f>F3009/Q3009</f>
        <v>54</v>
      </c>
      <c r="U3009" t="s">
        <v>8315</v>
      </c>
      <c r="V3009" t="s">
        <v>8355</v>
      </c>
    </row>
    <row r="3010" spans="1:22" ht="43.2">
      <c r="A3010" s="5">
        <f t="shared" si="184"/>
        <v>1.0116666666666667</v>
      </c>
      <c r="B3010">
        <v>3008</v>
      </c>
      <c r="C3010" s="3" t="s">
        <v>3008</v>
      </c>
      <c r="D3010" s="3" t="s">
        <v>7118</v>
      </c>
      <c r="E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 s="22">
        <f t="shared" si="185"/>
        <v>42119.007905092592</v>
      </c>
      <c r="L3010">
        <v>1450760719</v>
      </c>
      <c r="M3010" s="22">
        <f t="shared" si="186"/>
        <v>42098.007905092592</v>
      </c>
      <c r="N3010" s="22" t="s">
        <v>8403</v>
      </c>
      <c r="O3010" s="24">
        <f t="shared" si="187"/>
        <v>2015</v>
      </c>
      <c r="P3010" t="b">
        <v>0</v>
      </c>
      <c r="Q3010">
        <v>26</v>
      </c>
      <c r="R3010" t="b">
        <v>1</v>
      </c>
      <c r="S3010" t="s">
        <v>8303</v>
      </c>
      <c r="T3010" s="7">
        <f>F3010/Q3010</f>
        <v>116.73076923076923</v>
      </c>
      <c r="U3010" t="s">
        <v>8315</v>
      </c>
      <c r="V3010" t="s">
        <v>8355</v>
      </c>
    </row>
    <row r="3011" spans="1:22" ht="43.2">
      <c r="A3011" s="5">
        <f t="shared" ref="A3011:A3074" si="188">F3011/E3011</f>
        <v>1.19756</v>
      </c>
      <c r="B3011">
        <v>3009</v>
      </c>
      <c r="C3011" s="3" t="s">
        <v>3009</v>
      </c>
      <c r="D3011" s="3" t="s">
        <v>7119</v>
      </c>
      <c r="E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 s="22">
        <f t="shared" ref="K3011:K3074" si="189">(J3010/86400)+25569+(-5/24)</f>
        <v>42390.003692129627</v>
      </c>
      <c r="L3011">
        <v>1414417240</v>
      </c>
      <c r="M3011" s="22">
        <f t="shared" ref="M3011:M3074" si="190">(L3010/86400)+25569+(-5/24)</f>
        <v>42360.003692129627</v>
      </c>
      <c r="N3011" s="22" t="s">
        <v>8440</v>
      </c>
      <c r="O3011" s="24">
        <f t="shared" si="187"/>
        <v>2015</v>
      </c>
      <c r="P3011" t="b">
        <v>0</v>
      </c>
      <c r="Q3011">
        <v>128</v>
      </c>
      <c r="R3011" t="b">
        <v>1</v>
      </c>
      <c r="S3011" t="s">
        <v>8303</v>
      </c>
      <c r="T3011" s="7">
        <f>F3011/Q3011</f>
        <v>233.8984375</v>
      </c>
      <c r="U3011" t="s">
        <v>8315</v>
      </c>
      <c r="V3011" t="s">
        <v>8355</v>
      </c>
    </row>
    <row r="3012" spans="1:22" ht="43.2">
      <c r="A3012" s="5">
        <f t="shared" si="188"/>
        <v>1.58</v>
      </c>
      <c r="B3012">
        <v>3010</v>
      </c>
      <c r="C3012" s="3" t="s">
        <v>3010</v>
      </c>
      <c r="D3012" s="3" t="s">
        <v>7120</v>
      </c>
      <c r="E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 s="22">
        <f t="shared" si="189"/>
        <v>41969.403240740743</v>
      </c>
      <c r="L3012">
        <v>1419364719</v>
      </c>
      <c r="M3012" s="22">
        <f t="shared" si="190"/>
        <v>41939.361574074072</v>
      </c>
      <c r="N3012" s="22" t="s">
        <v>8539</v>
      </c>
      <c r="O3012" s="24">
        <f t="shared" ref="O3012:O3075" si="191">YEAR(N3012)</f>
        <v>2014</v>
      </c>
      <c r="P3012" t="b">
        <v>0</v>
      </c>
      <c r="Q3012">
        <v>15</v>
      </c>
      <c r="R3012" t="b">
        <v>1</v>
      </c>
      <c r="S3012" t="s">
        <v>8303</v>
      </c>
      <c r="T3012" s="7">
        <f>F3012/Q3012</f>
        <v>158</v>
      </c>
      <c r="U3012" t="s">
        <v>8315</v>
      </c>
      <c r="V3012" t="s">
        <v>8355</v>
      </c>
    </row>
    <row r="3013" spans="1:22" ht="43.2">
      <c r="A3013" s="5">
        <f t="shared" si="188"/>
        <v>1.2366666666666666</v>
      </c>
      <c r="B3013">
        <v>3011</v>
      </c>
      <c r="C3013" s="3" t="s">
        <v>3011</v>
      </c>
      <c r="D3013" s="3" t="s">
        <v>7121</v>
      </c>
      <c r="E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 s="22">
        <f t="shared" si="189"/>
        <v>42056.624062499999</v>
      </c>
      <c r="L3013">
        <v>1448536516</v>
      </c>
      <c r="M3013" s="22">
        <f t="shared" si="190"/>
        <v>41996.624062499999</v>
      </c>
      <c r="N3013" s="22" t="s">
        <v>9860</v>
      </c>
      <c r="O3013" s="24">
        <f t="shared" si="191"/>
        <v>2014</v>
      </c>
      <c r="P3013" t="b">
        <v>0</v>
      </c>
      <c r="Q3013">
        <v>25</v>
      </c>
      <c r="R3013" t="b">
        <v>1</v>
      </c>
      <c r="S3013" t="s">
        <v>8303</v>
      </c>
      <c r="T3013" s="7">
        <f>F3013/Q3013</f>
        <v>14.84</v>
      </c>
      <c r="U3013" t="s">
        <v>8315</v>
      </c>
      <c r="V3013" t="s">
        <v>8355</v>
      </c>
    </row>
    <row r="3014" spans="1:22" ht="43.2">
      <c r="A3014" s="5">
        <f t="shared" si="188"/>
        <v>1.1712499999999999</v>
      </c>
      <c r="B3014">
        <v>3012</v>
      </c>
      <c r="C3014" s="3" t="s">
        <v>3012</v>
      </c>
      <c r="D3014" s="3" t="s">
        <v>7122</v>
      </c>
      <c r="E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 s="22">
        <f t="shared" si="189"/>
        <v>42361.749305555553</v>
      </c>
      <c r="L3014">
        <v>1421772730</v>
      </c>
      <c r="M3014" s="22">
        <f t="shared" si="190"/>
        <v>42334.260601851849</v>
      </c>
      <c r="N3014" s="22" t="s">
        <v>9845</v>
      </c>
      <c r="O3014" s="24">
        <f t="shared" si="191"/>
        <v>2015</v>
      </c>
      <c r="P3014" t="b">
        <v>0</v>
      </c>
      <c r="Q3014">
        <v>55</v>
      </c>
      <c r="R3014" t="b">
        <v>1</v>
      </c>
      <c r="S3014" t="s">
        <v>8303</v>
      </c>
      <c r="T3014" s="7">
        <f>F3014/Q3014</f>
        <v>85.181818181818187</v>
      </c>
      <c r="U3014" t="s">
        <v>8315</v>
      </c>
      <c r="V3014" t="s">
        <v>8355</v>
      </c>
    </row>
    <row r="3015" spans="1:22" ht="43.2">
      <c r="A3015" s="5">
        <f t="shared" si="188"/>
        <v>1.5696000000000001</v>
      </c>
      <c r="B3015">
        <v>3013</v>
      </c>
      <c r="C3015" s="3" t="s">
        <v>3013</v>
      </c>
      <c r="D3015" s="3" t="s">
        <v>7123</v>
      </c>
      <c r="E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 s="22">
        <f t="shared" si="189"/>
        <v>42045.494560185187</v>
      </c>
      <c r="L3015">
        <v>1432325049</v>
      </c>
      <c r="M3015" s="22">
        <f t="shared" si="190"/>
        <v>42024.494560185187</v>
      </c>
      <c r="N3015" s="22" t="s">
        <v>8756</v>
      </c>
      <c r="O3015" s="24">
        <f t="shared" si="191"/>
        <v>2015</v>
      </c>
      <c r="P3015" t="b">
        <v>0</v>
      </c>
      <c r="Q3015">
        <v>107</v>
      </c>
      <c r="R3015" t="b">
        <v>1</v>
      </c>
      <c r="S3015" t="s">
        <v>8303</v>
      </c>
      <c r="T3015" s="7">
        <f>F3015/Q3015</f>
        <v>146.69158878504672</v>
      </c>
      <c r="U3015" t="s">
        <v>8315</v>
      </c>
      <c r="V3015" t="s">
        <v>8355</v>
      </c>
    </row>
    <row r="3016" spans="1:22" ht="43.2">
      <c r="A3016" s="5">
        <f t="shared" si="188"/>
        <v>1.13104</v>
      </c>
      <c r="B3016">
        <v>3014</v>
      </c>
      <c r="C3016" s="3" t="s">
        <v>3014</v>
      </c>
      <c r="D3016" s="3" t="s">
        <v>7124</v>
      </c>
      <c r="E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 s="22">
        <f t="shared" si="189"/>
        <v>42176.627881944441</v>
      </c>
      <c r="L3016">
        <v>1412737080</v>
      </c>
      <c r="M3016" s="22">
        <f t="shared" si="190"/>
        <v>42146.627881944441</v>
      </c>
      <c r="N3016" s="22" t="s">
        <v>9861</v>
      </c>
      <c r="O3016" s="24">
        <f t="shared" si="191"/>
        <v>2015</v>
      </c>
      <c r="P3016" t="b">
        <v>0</v>
      </c>
      <c r="Q3016">
        <v>557</v>
      </c>
      <c r="R3016" t="b">
        <v>1</v>
      </c>
      <c r="S3016" t="s">
        <v>8303</v>
      </c>
      <c r="T3016" s="7">
        <f>F3016/Q3016</f>
        <v>50.764811490125673</v>
      </c>
      <c r="U3016" t="s">
        <v>8315</v>
      </c>
      <c r="V3016" t="s">
        <v>8355</v>
      </c>
    </row>
    <row r="3017" spans="1:22" ht="43.2">
      <c r="A3017" s="5">
        <f t="shared" si="188"/>
        <v>1.0317647058823529</v>
      </c>
      <c r="B3017">
        <v>3015</v>
      </c>
      <c r="C3017" s="3" t="s">
        <v>3015</v>
      </c>
      <c r="D3017" s="3" t="s">
        <v>7125</v>
      </c>
      <c r="E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 s="22">
        <f t="shared" si="189"/>
        <v>41948</v>
      </c>
      <c r="L3017">
        <v>1401125238</v>
      </c>
      <c r="M3017" s="22">
        <f t="shared" si="190"/>
        <v>41919.915277777771</v>
      </c>
      <c r="N3017" s="22" t="s">
        <v>8754</v>
      </c>
      <c r="O3017" s="24">
        <f t="shared" si="191"/>
        <v>2014</v>
      </c>
      <c r="P3017" t="b">
        <v>0</v>
      </c>
      <c r="Q3017">
        <v>40</v>
      </c>
      <c r="R3017" t="b">
        <v>1</v>
      </c>
      <c r="S3017" t="s">
        <v>8303</v>
      </c>
      <c r="T3017" s="7">
        <f>F3017/Q3017</f>
        <v>87.7</v>
      </c>
      <c r="U3017" t="s">
        <v>8315</v>
      </c>
      <c r="V3017" t="s">
        <v>8355</v>
      </c>
    </row>
    <row r="3018" spans="1:22" ht="57.6">
      <c r="A3018" s="5">
        <f t="shared" si="188"/>
        <v>1.0261176470588236</v>
      </c>
      <c r="B3018">
        <v>3016</v>
      </c>
      <c r="C3018" s="3" t="s">
        <v>3016</v>
      </c>
      <c r="D3018" s="3" t="s">
        <v>7126</v>
      </c>
      <c r="E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 s="22">
        <f t="shared" si="189"/>
        <v>41800.958333333328</v>
      </c>
      <c r="L3018">
        <v>1400504952</v>
      </c>
      <c r="M3018" s="22">
        <f t="shared" si="190"/>
        <v>41785.518958333334</v>
      </c>
      <c r="N3018" s="22" t="s">
        <v>8610</v>
      </c>
      <c r="O3018" s="24">
        <f t="shared" si="191"/>
        <v>2014</v>
      </c>
      <c r="P3018" t="b">
        <v>0</v>
      </c>
      <c r="Q3018">
        <v>36</v>
      </c>
      <c r="R3018" t="b">
        <v>1</v>
      </c>
      <c r="S3018" t="s">
        <v>8303</v>
      </c>
      <c r="T3018" s="7">
        <f>F3018/Q3018</f>
        <v>242.27777777777777</v>
      </c>
      <c r="U3018" t="s">
        <v>8315</v>
      </c>
      <c r="V3018" t="s">
        <v>8355</v>
      </c>
    </row>
    <row r="3019" spans="1:22" ht="43.2">
      <c r="A3019" s="5">
        <f t="shared" si="188"/>
        <v>1.0584090909090909</v>
      </c>
      <c r="B3019">
        <v>3017</v>
      </c>
      <c r="C3019" s="3" t="s">
        <v>3017</v>
      </c>
      <c r="D3019" s="3" t="s">
        <v>7127</v>
      </c>
      <c r="E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 s="22">
        <f t="shared" si="189"/>
        <v>41838.339722222219</v>
      </c>
      <c r="L3019">
        <v>1405974243</v>
      </c>
      <c r="M3019" s="22">
        <f t="shared" si="190"/>
        <v>41778.339722222219</v>
      </c>
      <c r="N3019" s="22" t="s">
        <v>8496</v>
      </c>
      <c r="O3019" s="24">
        <f t="shared" si="191"/>
        <v>2014</v>
      </c>
      <c r="P3019" t="b">
        <v>0</v>
      </c>
      <c r="Q3019">
        <v>159</v>
      </c>
      <c r="R3019" t="b">
        <v>1</v>
      </c>
      <c r="S3019" t="s">
        <v>8303</v>
      </c>
      <c r="T3019" s="7">
        <f>F3019/Q3019</f>
        <v>146.44654088050314</v>
      </c>
      <c r="U3019" t="s">
        <v>8315</v>
      </c>
      <c r="V3019" t="s">
        <v>8355</v>
      </c>
    </row>
    <row r="3020" spans="1:22" ht="43.2">
      <c r="A3020" s="5">
        <f t="shared" si="188"/>
        <v>1.0071428571428571</v>
      </c>
      <c r="B3020">
        <v>3018</v>
      </c>
      <c r="C3020" s="3" t="s">
        <v>3018</v>
      </c>
      <c r="D3020" s="3" t="s">
        <v>7128</v>
      </c>
      <c r="E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 s="22">
        <f t="shared" si="189"/>
        <v>41871.641701388886</v>
      </c>
      <c r="L3020">
        <v>1433747376</v>
      </c>
      <c r="M3020" s="22">
        <f t="shared" si="190"/>
        <v>41841.641701388886</v>
      </c>
      <c r="N3020" s="22" t="s">
        <v>8402</v>
      </c>
      <c r="O3020" s="24">
        <f t="shared" si="191"/>
        <v>2014</v>
      </c>
      <c r="P3020" t="b">
        <v>0</v>
      </c>
      <c r="Q3020">
        <v>41</v>
      </c>
      <c r="R3020" t="b">
        <v>1</v>
      </c>
      <c r="S3020" t="s">
        <v>8303</v>
      </c>
      <c r="T3020" s="7">
        <f>F3020/Q3020</f>
        <v>103.17073170731707</v>
      </c>
      <c r="U3020" t="s">
        <v>8315</v>
      </c>
      <c r="V3020" t="s">
        <v>8355</v>
      </c>
    </row>
    <row r="3021" spans="1:22" ht="43.2">
      <c r="A3021" s="5">
        <f t="shared" si="188"/>
        <v>1.2123333333333333</v>
      </c>
      <c r="B3021">
        <v>3019</v>
      </c>
      <c r="C3021" s="3" t="s">
        <v>3019</v>
      </c>
      <c r="D3021" s="3" t="s">
        <v>7129</v>
      </c>
      <c r="E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 s="22">
        <f t="shared" si="189"/>
        <v>42205.708333333336</v>
      </c>
      <c r="L3021">
        <v>1398801620</v>
      </c>
      <c r="M3021" s="22">
        <f t="shared" si="190"/>
        <v>42163.09</v>
      </c>
      <c r="N3021" s="22" t="s">
        <v>8692</v>
      </c>
      <c r="O3021" s="24">
        <f t="shared" si="191"/>
        <v>2015</v>
      </c>
      <c r="P3021" t="b">
        <v>0</v>
      </c>
      <c r="Q3021">
        <v>226</v>
      </c>
      <c r="R3021" t="b">
        <v>1</v>
      </c>
      <c r="S3021" t="s">
        <v>8303</v>
      </c>
      <c r="T3021" s="7">
        <f>F3021/Q3021</f>
        <v>80.464601769911511</v>
      </c>
      <c r="U3021" t="s">
        <v>8315</v>
      </c>
      <c r="V3021" t="s">
        <v>8355</v>
      </c>
    </row>
    <row r="3022" spans="1:22" ht="43.2">
      <c r="A3022" s="5">
        <f t="shared" si="188"/>
        <v>1.0057142857142858</v>
      </c>
      <c r="B3022">
        <v>3020</v>
      </c>
      <c r="C3022" s="3" t="s">
        <v>3020</v>
      </c>
      <c r="D3022" s="3" t="s">
        <v>7130</v>
      </c>
      <c r="E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 s="22">
        <f t="shared" si="189"/>
        <v>41785.916666666664</v>
      </c>
      <c r="L3022">
        <v>1434399533</v>
      </c>
      <c r="M3022" s="22">
        <f t="shared" si="190"/>
        <v>41758.625231481477</v>
      </c>
      <c r="N3022" s="22" t="s">
        <v>9819</v>
      </c>
      <c r="O3022" s="24">
        <f t="shared" si="191"/>
        <v>2014</v>
      </c>
      <c r="P3022" t="b">
        <v>0</v>
      </c>
      <c r="Q3022">
        <v>30</v>
      </c>
      <c r="R3022" t="b">
        <v>1</v>
      </c>
      <c r="S3022" t="s">
        <v>8303</v>
      </c>
      <c r="T3022" s="7">
        <f>F3022/Q3022</f>
        <v>234.66666666666666</v>
      </c>
      <c r="U3022" t="s">
        <v>8315</v>
      </c>
      <c r="V3022" t="s">
        <v>8355</v>
      </c>
    </row>
    <row r="3023" spans="1:22" ht="43.2">
      <c r="A3023" s="5">
        <f t="shared" si="188"/>
        <v>1.1602222222222223</v>
      </c>
      <c r="B3023">
        <v>3021</v>
      </c>
      <c r="C3023" s="3" t="s">
        <v>3021</v>
      </c>
      <c r="D3023" s="3" t="s">
        <v>7131</v>
      </c>
      <c r="E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 s="22">
        <f t="shared" si="189"/>
        <v>42230.638113425921</v>
      </c>
      <c r="L3023">
        <v>1476715869</v>
      </c>
      <c r="M3023" s="22">
        <f t="shared" si="190"/>
        <v>42170.638113425921</v>
      </c>
      <c r="N3023" s="22" t="s">
        <v>9235</v>
      </c>
      <c r="O3023" s="24">
        <f t="shared" si="191"/>
        <v>2015</v>
      </c>
      <c r="P3023" t="b">
        <v>0</v>
      </c>
      <c r="Q3023">
        <v>103</v>
      </c>
      <c r="R3023" t="b">
        <v>1</v>
      </c>
      <c r="S3023" t="s">
        <v>8303</v>
      </c>
      <c r="T3023" s="7">
        <f>F3023/Q3023</f>
        <v>50.689320388349515</v>
      </c>
      <c r="U3023" t="s">
        <v>8315</v>
      </c>
      <c r="V3023" t="s">
        <v>8355</v>
      </c>
    </row>
    <row r="3024" spans="1:22" ht="43.2">
      <c r="A3024" s="5">
        <f t="shared" si="188"/>
        <v>1.0087999999999999</v>
      </c>
      <c r="B3024">
        <v>3022</v>
      </c>
      <c r="C3024" s="3" t="s">
        <v>3022</v>
      </c>
      <c r="D3024" s="3" t="s">
        <v>7132</v>
      </c>
      <c r="E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 s="22">
        <f t="shared" si="189"/>
        <v>42696.040972222218</v>
      </c>
      <c r="L3024">
        <v>1468450409</v>
      </c>
      <c r="M3024" s="22">
        <f t="shared" si="190"/>
        <v>42660.410520833328</v>
      </c>
      <c r="N3024" s="22" t="s">
        <v>9124</v>
      </c>
      <c r="O3024" s="24">
        <f t="shared" si="191"/>
        <v>2016</v>
      </c>
      <c r="P3024" t="b">
        <v>0</v>
      </c>
      <c r="Q3024">
        <v>62</v>
      </c>
      <c r="R3024" t="b">
        <v>1</v>
      </c>
      <c r="S3024" t="s">
        <v>8303</v>
      </c>
      <c r="T3024" s="7">
        <f>F3024/Q3024</f>
        <v>162.70967741935485</v>
      </c>
      <c r="U3024" t="s">
        <v>8315</v>
      </c>
      <c r="V3024" t="s">
        <v>8355</v>
      </c>
    </row>
    <row r="3025" spans="1:22" ht="57.6">
      <c r="A3025" s="5">
        <f t="shared" si="188"/>
        <v>1.03</v>
      </c>
      <c r="B3025">
        <v>3023</v>
      </c>
      <c r="C3025" s="3" t="s">
        <v>3023</v>
      </c>
      <c r="D3025" s="3" t="s">
        <v>7133</v>
      </c>
      <c r="E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 s="22">
        <f t="shared" si="189"/>
        <v>42609.745474537034</v>
      </c>
      <c r="L3025">
        <v>1430151186</v>
      </c>
      <c r="M3025" s="22">
        <f t="shared" si="190"/>
        <v>42564.745474537034</v>
      </c>
      <c r="N3025" s="22" t="s">
        <v>9656</v>
      </c>
      <c r="O3025" s="24">
        <f t="shared" si="191"/>
        <v>2016</v>
      </c>
      <c r="P3025" t="b">
        <v>0</v>
      </c>
      <c r="Q3025">
        <v>6</v>
      </c>
      <c r="R3025" t="b">
        <v>1</v>
      </c>
      <c r="S3025" t="s">
        <v>8303</v>
      </c>
      <c r="T3025" s="7">
        <f>F3025/Q3025</f>
        <v>120.16666666666667</v>
      </c>
      <c r="U3025" t="s">
        <v>8315</v>
      </c>
      <c r="V3025" t="s">
        <v>8355</v>
      </c>
    </row>
    <row r="3026" spans="1:22" ht="43.2">
      <c r="A3026" s="5">
        <f t="shared" si="188"/>
        <v>2.4641999999999999</v>
      </c>
      <c r="B3026">
        <v>3024</v>
      </c>
      <c r="C3026" s="3" t="s">
        <v>3024</v>
      </c>
      <c r="D3026" s="3" t="s">
        <v>7134</v>
      </c>
      <c r="E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 s="22">
        <f t="shared" si="189"/>
        <v>42166.467430555553</v>
      </c>
      <c r="L3026">
        <v>1346975475</v>
      </c>
      <c r="M3026" s="22">
        <f t="shared" si="190"/>
        <v>42121.467430555553</v>
      </c>
      <c r="N3026" s="22" t="s">
        <v>8898</v>
      </c>
      <c r="O3026" s="24">
        <f t="shared" si="191"/>
        <v>2015</v>
      </c>
      <c r="P3026" t="b">
        <v>0</v>
      </c>
      <c r="Q3026">
        <v>182</v>
      </c>
      <c r="R3026" t="b">
        <v>1</v>
      </c>
      <c r="S3026" t="s">
        <v>8303</v>
      </c>
      <c r="T3026" s="7">
        <f>F3026/Q3026</f>
        <v>67.697802197802204</v>
      </c>
      <c r="U3026" t="s">
        <v>8315</v>
      </c>
      <c r="V3026" t="s">
        <v>8355</v>
      </c>
    </row>
    <row r="3027" spans="1:22" ht="43.2">
      <c r="A3027" s="5">
        <f t="shared" si="188"/>
        <v>3.0219999999999998</v>
      </c>
      <c r="B3027">
        <v>3025</v>
      </c>
      <c r="C3027" s="3" t="s">
        <v>3025</v>
      </c>
      <c r="D3027" s="3" t="s">
        <v>7135</v>
      </c>
      <c r="E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 s="22">
        <f t="shared" si="189"/>
        <v>41188.785590277774</v>
      </c>
      <c r="L3027">
        <v>1399032813</v>
      </c>
      <c r="M3027" s="22">
        <f t="shared" si="190"/>
        <v>41158.785590277774</v>
      </c>
      <c r="N3027" s="22" t="s">
        <v>9862</v>
      </c>
      <c r="O3027" s="24">
        <f t="shared" si="191"/>
        <v>2012</v>
      </c>
      <c r="P3027" t="b">
        <v>0</v>
      </c>
      <c r="Q3027">
        <v>145</v>
      </c>
      <c r="R3027" t="b">
        <v>1</v>
      </c>
      <c r="S3027" t="s">
        <v>8303</v>
      </c>
      <c r="T3027" s="7">
        <f>F3027/Q3027</f>
        <v>52.103448275862071</v>
      </c>
      <c r="U3027" t="s">
        <v>8315</v>
      </c>
      <c r="V3027" t="s">
        <v>8355</v>
      </c>
    </row>
    <row r="3028" spans="1:22" ht="57.6">
      <c r="A3028" s="5">
        <f t="shared" si="188"/>
        <v>1.4333333333333333</v>
      </c>
      <c r="B3028">
        <v>3026</v>
      </c>
      <c r="C3028" s="3" t="s">
        <v>3026</v>
      </c>
      <c r="D3028" s="3" t="s">
        <v>7136</v>
      </c>
      <c r="E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 s="22">
        <f t="shared" si="189"/>
        <v>41789.458333333328</v>
      </c>
      <c r="L3028">
        <v>1487329292</v>
      </c>
      <c r="M3028" s="22">
        <f t="shared" si="190"/>
        <v>41761.301076388889</v>
      </c>
      <c r="N3028" s="22" t="s">
        <v>8794</v>
      </c>
      <c r="O3028" s="24">
        <f t="shared" si="191"/>
        <v>2014</v>
      </c>
      <c r="P3028" t="b">
        <v>0</v>
      </c>
      <c r="Q3028">
        <v>25</v>
      </c>
      <c r="R3028" t="b">
        <v>1</v>
      </c>
      <c r="S3028" t="s">
        <v>8303</v>
      </c>
      <c r="T3028" s="7">
        <f>F3028/Q3028</f>
        <v>51.6</v>
      </c>
      <c r="U3028" t="s">
        <v>8315</v>
      </c>
      <c r="V3028" t="s">
        <v>8355</v>
      </c>
    </row>
    <row r="3029" spans="1:22" ht="43.2">
      <c r="A3029" s="5">
        <f t="shared" si="188"/>
        <v>1.3144</v>
      </c>
      <c r="B3029">
        <v>3027</v>
      </c>
      <c r="C3029" s="3" t="s">
        <v>3027</v>
      </c>
      <c r="D3029" s="3" t="s">
        <v>7137</v>
      </c>
      <c r="E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 s="22">
        <f t="shared" si="189"/>
        <v>42797.251064814809</v>
      </c>
      <c r="L3029">
        <v>1424278451</v>
      </c>
      <c r="M3029" s="22">
        <f t="shared" si="190"/>
        <v>42783.251064814809</v>
      </c>
      <c r="N3029" s="22" t="s">
        <v>9474</v>
      </c>
      <c r="O3029" s="24">
        <f t="shared" si="191"/>
        <v>2017</v>
      </c>
      <c r="P3029" t="b">
        <v>0</v>
      </c>
      <c r="Q3029">
        <v>320</v>
      </c>
      <c r="R3029" t="b">
        <v>1</v>
      </c>
      <c r="S3029" t="s">
        <v>8303</v>
      </c>
      <c r="T3029" s="7">
        <f>F3029/Q3029</f>
        <v>164.3</v>
      </c>
      <c r="U3029" t="s">
        <v>8315</v>
      </c>
      <c r="V3029" t="s">
        <v>8355</v>
      </c>
    </row>
    <row r="3030" spans="1:22" ht="28.8">
      <c r="A3030" s="5">
        <f t="shared" si="188"/>
        <v>1.6801999999999999</v>
      </c>
      <c r="B3030">
        <v>3028</v>
      </c>
      <c r="C3030" s="3" t="s">
        <v>3028</v>
      </c>
      <c r="D3030" s="3" t="s">
        <v>7138</v>
      </c>
      <c r="E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 s="22">
        <f t="shared" si="189"/>
        <v>42083.454293981478</v>
      </c>
      <c r="L3030">
        <v>1468650025</v>
      </c>
      <c r="M3030" s="22">
        <f t="shared" si="190"/>
        <v>42053.49596064815</v>
      </c>
      <c r="N3030" s="22" t="s">
        <v>9863</v>
      </c>
      <c r="O3030" s="24">
        <f t="shared" si="191"/>
        <v>2015</v>
      </c>
      <c r="P3030" t="b">
        <v>0</v>
      </c>
      <c r="Q3030">
        <v>99</v>
      </c>
      <c r="R3030" t="b">
        <v>1</v>
      </c>
      <c r="S3030" t="s">
        <v>8303</v>
      </c>
      <c r="T3030" s="7">
        <f>F3030/Q3030</f>
        <v>84.858585858585855</v>
      </c>
      <c r="U3030" t="s">
        <v>8315</v>
      </c>
      <c r="V3030" t="s">
        <v>8355</v>
      </c>
    </row>
    <row r="3031" spans="1:22" ht="43.2">
      <c r="A3031" s="5">
        <f t="shared" si="188"/>
        <v>1.0967666666666667</v>
      </c>
      <c r="B3031">
        <v>3029</v>
      </c>
      <c r="C3031" s="3" t="s">
        <v>3029</v>
      </c>
      <c r="D3031" s="3" t="s">
        <v>7139</v>
      </c>
      <c r="E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 s="22">
        <f t="shared" si="189"/>
        <v>42597.055844907409</v>
      </c>
      <c r="L3031">
        <v>1413824447</v>
      </c>
      <c r="M3031" s="22">
        <f t="shared" si="190"/>
        <v>42567.055844907409</v>
      </c>
      <c r="N3031" s="22" t="s">
        <v>9846</v>
      </c>
      <c r="O3031" s="24">
        <f t="shared" si="191"/>
        <v>2016</v>
      </c>
      <c r="P3031" t="b">
        <v>0</v>
      </c>
      <c r="Q3031">
        <v>348</v>
      </c>
      <c r="R3031" t="b">
        <v>1</v>
      </c>
      <c r="S3031" t="s">
        <v>8303</v>
      </c>
      <c r="T3031" s="7">
        <f>F3031/Q3031</f>
        <v>94.548850574712645</v>
      </c>
      <c r="U3031" t="s">
        <v>8315</v>
      </c>
      <c r="V3031" t="s">
        <v>8355</v>
      </c>
    </row>
    <row r="3032" spans="1:22" ht="43.2">
      <c r="A3032" s="5">
        <f t="shared" si="188"/>
        <v>1.0668571428571429</v>
      </c>
      <c r="B3032">
        <v>3030</v>
      </c>
      <c r="C3032" s="3" t="s">
        <v>3030</v>
      </c>
      <c r="D3032" s="3" t="s">
        <v>7140</v>
      </c>
      <c r="E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 s="22">
        <f t="shared" si="189"/>
        <v>41960.982638888883</v>
      </c>
      <c r="L3032">
        <v>1439834171</v>
      </c>
      <c r="M3032" s="22">
        <f t="shared" si="190"/>
        <v>41932.500543981478</v>
      </c>
      <c r="N3032" s="22" t="s">
        <v>8415</v>
      </c>
      <c r="O3032" s="24">
        <f t="shared" si="191"/>
        <v>2014</v>
      </c>
      <c r="P3032" t="b">
        <v>0</v>
      </c>
      <c r="Q3032">
        <v>41</v>
      </c>
      <c r="R3032" t="b">
        <v>1</v>
      </c>
      <c r="S3032" t="s">
        <v>8303</v>
      </c>
      <c r="T3032" s="7">
        <f>F3032/Q3032</f>
        <v>45.536585365853661</v>
      </c>
      <c r="U3032" t="s">
        <v>8315</v>
      </c>
      <c r="V3032" t="s">
        <v>8355</v>
      </c>
    </row>
    <row r="3033" spans="1:22" ht="72">
      <c r="A3033" s="5">
        <f t="shared" si="188"/>
        <v>1</v>
      </c>
      <c r="B3033">
        <v>3031</v>
      </c>
      <c r="C3033" s="3" t="s">
        <v>3031</v>
      </c>
      <c r="D3033" s="3" t="s">
        <v>7141</v>
      </c>
      <c r="E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 s="22">
        <f t="shared" si="189"/>
        <v>42263.5390162037</v>
      </c>
      <c r="L3033">
        <v>1471295447</v>
      </c>
      <c r="M3033" s="22">
        <f t="shared" si="190"/>
        <v>42233.5390162037</v>
      </c>
      <c r="N3033" s="22" t="s">
        <v>9772</v>
      </c>
      <c r="O3033" s="24">
        <f t="shared" si="191"/>
        <v>2015</v>
      </c>
      <c r="P3033" t="b">
        <v>0</v>
      </c>
      <c r="Q3033">
        <v>29</v>
      </c>
      <c r="R3033" t="b">
        <v>1</v>
      </c>
      <c r="S3033" t="s">
        <v>8303</v>
      </c>
      <c r="T3033" s="7">
        <f>F3033/Q3033</f>
        <v>51.724137931034484</v>
      </c>
      <c r="U3033" t="s">
        <v>8315</v>
      </c>
      <c r="V3033" t="s">
        <v>8355</v>
      </c>
    </row>
    <row r="3034" spans="1:22" ht="43.2">
      <c r="A3034" s="5">
        <f t="shared" si="188"/>
        <v>1.272</v>
      </c>
      <c r="B3034">
        <v>3032</v>
      </c>
      <c r="C3034" s="3" t="s">
        <v>3032</v>
      </c>
      <c r="D3034" s="3" t="s">
        <v>7142</v>
      </c>
      <c r="E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 s="22">
        <f t="shared" si="189"/>
        <v>42657.674155092587</v>
      </c>
      <c r="L3034">
        <v>1439341459</v>
      </c>
      <c r="M3034" s="22">
        <f t="shared" si="190"/>
        <v>42597.674155092587</v>
      </c>
      <c r="N3034" s="22" t="s">
        <v>9173</v>
      </c>
      <c r="O3034" s="24">
        <f t="shared" si="191"/>
        <v>2016</v>
      </c>
      <c r="P3034" t="b">
        <v>0</v>
      </c>
      <c r="Q3034">
        <v>25</v>
      </c>
      <c r="R3034" t="b">
        <v>1</v>
      </c>
      <c r="S3034" t="s">
        <v>8303</v>
      </c>
      <c r="T3034" s="7">
        <f>F3034/Q3034</f>
        <v>50.88</v>
      </c>
      <c r="U3034" t="s">
        <v>8315</v>
      </c>
      <c r="V3034" t="s">
        <v>8355</v>
      </c>
    </row>
    <row r="3035" spans="1:22" ht="43.2">
      <c r="A3035" s="5">
        <f t="shared" si="188"/>
        <v>1.4653333333333334</v>
      </c>
      <c r="B3035">
        <v>3033</v>
      </c>
      <c r="C3035" s="3" t="s">
        <v>3033</v>
      </c>
      <c r="D3035" s="3" t="s">
        <v>7143</v>
      </c>
      <c r="E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 s="22">
        <f t="shared" si="189"/>
        <v>42257.836331018516</v>
      </c>
      <c r="L3035">
        <v>1468895925</v>
      </c>
      <c r="M3035" s="22">
        <f t="shared" si="190"/>
        <v>42227.836331018516</v>
      </c>
      <c r="N3035" s="22" t="s">
        <v>9741</v>
      </c>
      <c r="O3035" s="24">
        <f t="shared" si="191"/>
        <v>2015</v>
      </c>
      <c r="P3035" t="b">
        <v>0</v>
      </c>
      <c r="Q3035">
        <v>23</v>
      </c>
      <c r="R3035" t="b">
        <v>1</v>
      </c>
      <c r="S3035" t="s">
        <v>8303</v>
      </c>
      <c r="T3035" s="7">
        <f>F3035/Q3035</f>
        <v>191.13043478260869</v>
      </c>
      <c r="U3035" t="s">
        <v>8315</v>
      </c>
      <c r="V3035" t="s">
        <v>8355</v>
      </c>
    </row>
    <row r="3036" spans="1:22" ht="72">
      <c r="A3036" s="5">
        <f t="shared" si="188"/>
        <v>1.1253599999999999</v>
      </c>
      <c r="B3036">
        <v>3034</v>
      </c>
      <c r="C3036" s="3" t="s">
        <v>3034</v>
      </c>
      <c r="D3036" s="3" t="s">
        <v>7144</v>
      </c>
      <c r="E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 s="22">
        <f t="shared" si="189"/>
        <v>42599.901909722219</v>
      </c>
      <c r="L3036">
        <v>1475326255</v>
      </c>
      <c r="M3036" s="22">
        <f t="shared" si="190"/>
        <v>42569.901909722219</v>
      </c>
      <c r="N3036" s="22" t="s">
        <v>9314</v>
      </c>
      <c r="O3036" s="24">
        <f t="shared" si="191"/>
        <v>2016</v>
      </c>
      <c r="P3036" t="b">
        <v>0</v>
      </c>
      <c r="Q3036">
        <v>1260</v>
      </c>
      <c r="R3036" t="b">
        <v>1</v>
      </c>
      <c r="S3036" t="s">
        <v>8303</v>
      </c>
      <c r="T3036" s="7">
        <f>F3036/Q3036</f>
        <v>89.314285714285717</v>
      </c>
      <c r="U3036" t="s">
        <v>8315</v>
      </c>
      <c r="V3036" t="s">
        <v>8355</v>
      </c>
    </row>
    <row r="3037" spans="1:22" ht="28.8">
      <c r="A3037" s="5">
        <f t="shared" si="188"/>
        <v>1.0878684000000001</v>
      </c>
      <c r="B3037">
        <v>3035</v>
      </c>
      <c r="C3037" s="3" t="s">
        <v>3035</v>
      </c>
      <c r="D3037" s="3" t="s">
        <v>7145</v>
      </c>
      <c r="E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 s="22">
        <f t="shared" si="189"/>
        <v>42674.957638888889</v>
      </c>
      <c r="L3037">
        <v>1365082009</v>
      </c>
      <c r="M3037" s="22">
        <f t="shared" si="190"/>
        <v>42644.327025462961</v>
      </c>
      <c r="N3037" s="22" t="s">
        <v>9673</v>
      </c>
      <c r="O3037" s="24">
        <f t="shared" si="191"/>
        <v>2016</v>
      </c>
      <c r="P3037" t="b">
        <v>0</v>
      </c>
      <c r="Q3037">
        <v>307</v>
      </c>
      <c r="R3037" t="b">
        <v>1</v>
      </c>
      <c r="S3037" t="s">
        <v>8303</v>
      </c>
      <c r="T3037" s="7">
        <f>F3037/Q3037</f>
        <v>88.588631921824103</v>
      </c>
      <c r="U3037" t="s">
        <v>8315</v>
      </c>
      <c r="V3037" t="s">
        <v>8355</v>
      </c>
    </row>
    <row r="3038" spans="1:22" ht="43.2">
      <c r="A3038" s="5">
        <f t="shared" si="188"/>
        <v>1.26732</v>
      </c>
      <c r="B3038">
        <v>3036</v>
      </c>
      <c r="C3038" s="3" t="s">
        <v>3036</v>
      </c>
      <c r="D3038" s="3" t="s">
        <v>7146</v>
      </c>
      <c r="E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 s="22">
        <f t="shared" si="189"/>
        <v>41398.351956018516</v>
      </c>
      <c r="L3038">
        <v>1373568644</v>
      </c>
      <c r="M3038" s="22">
        <f t="shared" si="190"/>
        <v>41368.351956018516</v>
      </c>
      <c r="N3038" s="22" t="s">
        <v>9067</v>
      </c>
      <c r="O3038" s="24">
        <f t="shared" si="191"/>
        <v>2013</v>
      </c>
      <c r="P3038" t="b">
        <v>0</v>
      </c>
      <c r="Q3038">
        <v>329</v>
      </c>
      <c r="R3038" t="b">
        <v>1</v>
      </c>
      <c r="S3038" t="s">
        <v>8303</v>
      </c>
      <c r="T3038" s="7">
        <f>F3038/Q3038</f>
        <v>96.300911854103347</v>
      </c>
      <c r="U3038" t="s">
        <v>8315</v>
      </c>
      <c r="V3038" t="s">
        <v>8355</v>
      </c>
    </row>
    <row r="3039" spans="1:22" ht="57.6">
      <c r="A3039" s="5">
        <f t="shared" si="188"/>
        <v>2.1320000000000001</v>
      </c>
      <c r="B3039">
        <v>3037</v>
      </c>
      <c r="C3039" s="3" t="s">
        <v>3037</v>
      </c>
      <c r="D3039" s="3" t="s">
        <v>7147</v>
      </c>
      <c r="E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 s="22">
        <f t="shared" si="189"/>
        <v>41502.290972222218</v>
      </c>
      <c r="L3039">
        <v>1279574773</v>
      </c>
      <c r="M3039" s="22">
        <f t="shared" si="190"/>
        <v>41466.576898148145</v>
      </c>
      <c r="N3039" s="22" t="s">
        <v>8809</v>
      </c>
      <c r="O3039" s="24">
        <f t="shared" si="191"/>
        <v>2013</v>
      </c>
      <c r="P3039" t="b">
        <v>0</v>
      </c>
      <c r="Q3039">
        <v>32</v>
      </c>
      <c r="R3039" t="b">
        <v>1</v>
      </c>
      <c r="S3039" t="s">
        <v>8303</v>
      </c>
      <c r="T3039" s="7">
        <f>F3039/Q3039</f>
        <v>33.3125</v>
      </c>
      <c r="U3039" t="s">
        <v>8315</v>
      </c>
      <c r="V3039" t="s">
        <v>8355</v>
      </c>
    </row>
    <row r="3040" spans="1:22" ht="43.2">
      <c r="A3040" s="5">
        <f t="shared" si="188"/>
        <v>1.0049999999999999</v>
      </c>
      <c r="B3040">
        <v>3038</v>
      </c>
      <c r="C3040" s="3" t="s">
        <v>3038</v>
      </c>
      <c r="D3040" s="3" t="s">
        <v>7148</v>
      </c>
      <c r="E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 s="22">
        <f t="shared" si="189"/>
        <v>40452.999305555553</v>
      </c>
      <c r="L3040">
        <v>1451887397</v>
      </c>
      <c r="M3040" s="22">
        <f t="shared" si="190"/>
        <v>40378.684872685182</v>
      </c>
      <c r="N3040" s="22" t="s">
        <v>9864</v>
      </c>
      <c r="O3040" s="24">
        <f t="shared" si="191"/>
        <v>2010</v>
      </c>
      <c r="P3040" t="b">
        <v>0</v>
      </c>
      <c r="Q3040">
        <v>27</v>
      </c>
      <c r="R3040" t="b">
        <v>1</v>
      </c>
      <c r="S3040" t="s">
        <v>8303</v>
      </c>
      <c r="T3040" s="7">
        <f>F3040/Q3040</f>
        <v>37.222222222222221</v>
      </c>
      <c r="U3040" t="s">
        <v>8315</v>
      </c>
      <c r="V3040" t="s">
        <v>8355</v>
      </c>
    </row>
    <row r="3041" spans="1:22" ht="43.2">
      <c r="A3041" s="5">
        <f t="shared" si="188"/>
        <v>1.0871389999999999</v>
      </c>
      <c r="B3041">
        <v>3039</v>
      </c>
      <c r="C3041" s="3" t="s">
        <v>3039</v>
      </c>
      <c r="D3041" s="3" t="s">
        <v>7149</v>
      </c>
      <c r="E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 s="22">
        <f t="shared" si="189"/>
        <v>42433.043946759259</v>
      </c>
      <c r="L3041">
        <v>1386011038</v>
      </c>
      <c r="M3041" s="22">
        <f t="shared" si="190"/>
        <v>42373.043946759259</v>
      </c>
      <c r="N3041" s="22" t="s">
        <v>9127</v>
      </c>
      <c r="O3041" s="24">
        <f t="shared" si="191"/>
        <v>2016</v>
      </c>
      <c r="P3041" t="b">
        <v>0</v>
      </c>
      <c r="Q3041">
        <v>236</v>
      </c>
      <c r="R3041" t="b">
        <v>1</v>
      </c>
      <c r="S3041" t="s">
        <v>8303</v>
      </c>
      <c r="T3041" s="7">
        <f>F3041/Q3041</f>
        <v>92.130423728813554</v>
      </c>
      <c r="U3041" t="s">
        <v>8315</v>
      </c>
      <c r="V3041" t="s">
        <v>8355</v>
      </c>
    </row>
    <row r="3042" spans="1:22" ht="43.2">
      <c r="A3042" s="5">
        <f t="shared" si="188"/>
        <v>1.075</v>
      </c>
      <c r="B3042">
        <v>3040</v>
      </c>
      <c r="C3042" s="3" t="s">
        <v>3040</v>
      </c>
      <c r="D3042" s="3" t="s">
        <v>7150</v>
      </c>
      <c r="E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 s="22">
        <f t="shared" si="189"/>
        <v>41637.124305555553</v>
      </c>
      <c r="L3042">
        <v>1434999621</v>
      </c>
      <c r="M3042" s="22">
        <f t="shared" si="190"/>
        <v>41610.586087962962</v>
      </c>
      <c r="N3042" s="22" t="s">
        <v>9865</v>
      </c>
      <c r="O3042" s="24">
        <f t="shared" si="191"/>
        <v>2013</v>
      </c>
      <c r="P3042" t="b">
        <v>0</v>
      </c>
      <c r="Q3042">
        <v>42</v>
      </c>
      <c r="R3042" t="b">
        <v>1</v>
      </c>
      <c r="S3042" t="s">
        <v>8303</v>
      </c>
      <c r="T3042" s="7">
        <f>F3042/Q3042</f>
        <v>76.785714285714292</v>
      </c>
      <c r="U3042" t="s">
        <v>8315</v>
      </c>
      <c r="V3042" t="s">
        <v>8355</v>
      </c>
    </row>
    <row r="3043" spans="1:22" ht="28.8">
      <c r="A3043" s="5">
        <f t="shared" si="188"/>
        <v>1.1048192771084338</v>
      </c>
      <c r="B3043">
        <v>3041</v>
      </c>
      <c r="C3043" s="3" t="s">
        <v>3041</v>
      </c>
      <c r="D3043" s="3" t="s">
        <v>7151</v>
      </c>
      <c r="E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 s="22">
        <f t="shared" si="189"/>
        <v>42181.749999999993</v>
      </c>
      <c r="L3043">
        <v>1450731048</v>
      </c>
      <c r="M3043" s="22">
        <f t="shared" si="190"/>
        <v>42177.583576388883</v>
      </c>
      <c r="N3043" s="22" t="s">
        <v>8739</v>
      </c>
      <c r="O3043" s="24">
        <f t="shared" si="191"/>
        <v>2015</v>
      </c>
      <c r="P3043" t="b">
        <v>0</v>
      </c>
      <c r="Q3043">
        <v>95</v>
      </c>
      <c r="R3043" t="b">
        <v>1</v>
      </c>
      <c r="S3043" t="s">
        <v>8303</v>
      </c>
      <c r="T3043" s="7">
        <f>F3043/Q3043</f>
        <v>96.526315789473685</v>
      </c>
      <c r="U3043" t="s">
        <v>8315</v>
      </c>
      <c r="V3043" t="s">
        <v>8355</v>
      </c>
    </row>
    <row r="3044" spans="1:22" ht="57.6">
      <c r="A3044" s="5">
        <f t="shared" si="188"/>
        <v>1.28</v>
      </c>
      <c r="B3044">
        <v>3042</v>
      </c>
      <c r="C3044" s="3" t="s">
        <v>3042</v>
      </c>
      <c r="D3044" s="3" t="s">
        <v>7152</v>
      </c>
      <c r="E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 s="22">
        <f t="shared" si="189"/>
        <v>42389.660277777781</v>
      </c>
      <c r="L3044">
        <v>1441557047</v>
      </c>
      <c r="M3044" s="22">
        <f t="shared" si="190"/>
        <v>42359.660277777781</v>
      </c>
      <c r="N3044" s="22" t="s">
        <v>9834</v>
      </c>
      <c r="O3044" s="24">
        <f t="shared" si="191"/>
        <v>2015</v>
      </c>
      <c r="P3044" t="b">
        <v>0</v>
      </c>
      <c r="Q3044">
        <v>37</v>
      </c>
      <c r="R3044" t="b">
        <v>1</v>
      </c>
      <c r="S3044" t="s">
        <v>8303</v>
      </c>
      <c r="T3044" s="7">
        <f>F3044/Q3044</f>
        <v>51.891891891891895</v>
      </c>
      <c r="U3044" t="s">
        <v>8315</v>
      </c>
      <c r="V3044" t="s">
        <v>8355</v>
      </c>
    </row>
    <row r="3045" spans="1:22" ht="43.2">
      <c r="A3045" s="5">
        <f t="shared" si="188"/>
        <v>1.1000666666666667</v>
      </c>
      <c r="B3045">
        <v>3043</v>
      </c>
      <c r="C3045" s="3" t="s">
        <v>3043</v>
      </c>
      <c r="D3045" s="3" t="s">
        <v>7153</v>
      </c>
      <c r="E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 s="22">
        <f t="shared" si="189"/>
        <v>42283.479710648149</v>
      </c>
      <c r="L3045">
        <v>1426815699</v>
      </c>
      <c r="M3045" s="22">
        <f t="shared" si="190"/>
        <v>42253.479710648149</v>
      </c>
      <c r="N3045" s="22" t="s">
        <v>9866</v>
      </c>
      <c r="O3045" s="24">
        <f t="shared" si="191"/>
        <v>2015</v>
      </c>
      <c r="P3045" t="b">
        <v>0</v>
      </c>
      <c r="Q3045">
        <v>128</v>
      </c>
      <c r="R3045" t="b">
        <v>1</v>
      </c>
      <c r="S3045" t="s">
        <v>8303</v>
      </c>
      <c r="T3045" s="7">
        <f>F3045/Q3045</f>
        <v>128.9140625</v>
      </c>
      <c r="U3045" t="s">
        <v>8315</v>
      </c>
      <c r="V3045" t="s">
        <v>8355</v>
      </c>
    </row>
    <row r="3046" spans="1:22" ht="43.2">
      <c r="A3046" s="5">
        <f t="shared" si="188"/>
        <v>1.0934166666666667</v>
      </c>
      <c r="B3046">
        <v>3044</v>
      </c>
      <c r="C3046" s="3" t="s">
        <v>3044</v>
      </c>
      <c r="D3046" s="3" t="s">
        <v>7154</v>
      </c>
      <c r="E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 s="22">
        <f t="shared" si="189"/>
        <v>42109.909722222219</v>
      </c>
      <c r="L3046">
        <v>1453137998</v>
      </c>
      <c r="M3046" s="22">
        <f t="shared" si="190"/>
        <v>42082.862256944441</v>
      </c>
      <c r="N3046" s="22" t="s">
        <v>8875</v>
      </c>
      <c r="O3046" s="24">
        <f t="shared" si="191"/>
        <v>2015</v>
      </c>
      <c r="P3046" t="b">
        <v>0</v>
      </c>
      <c r="Q3046">
        <v>156</v>
      </c>
      <c r="R3046" t="b">
        <v>1</v>
      </c>
      <c r="S3046" t="s">
        <v>8303</v>
      </c>
      <c r="T3046" s="7">
        <f>F3046/Q3046</f>
        <v>84.108974358974365</v>
      </c>
      <c r="U3046" t="s">
        <v>8315</v>
      </c>
      <c r="V3046" t="s">
        <v>8355</v>
      </c>
    </row>
    <row r="3047" spans="1:22" ht="43.2">
      <c r="A3047" s="5">
        <f t="shared" si="188"/>
        <v>1.3270650000000002</v>
      </c>
      <c r="B3047">
        <v>3045</v>
      </c>
      <c r="C3047" s="3" t="s">
        <v>3045</v>
      </c>
      <c r="D3047" s="3" t="s">
        <v>7155</v>
      </c>
      <c r="E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 s="22">
        <f t="shared" si="189"/>
        <v>42402.518495370365</v>
      </c>
      <c r="L3047">
        <v>1406087055</v>
      </c>
      <c r="M3047" s="22">
        <f t="shared" si="190"/>
        <v>42387.518495370365</v>
      </c>
      <c r="N3047" s="22" t="s">
        <v>9306</v>
      </c>
      <c r="O3047" s="24">
        <f t="shared" si="191"/>
        <v>2016</v>
      </c>
      <c r="P3047" t="b">
        <v>0</v>
      </c>
      <c r="Q3047">
        <v>64</v>
      </c>
      <c r="R3047" t="b">
        <v>1</v>
      </c>
      <c r="S3047" t="s">
        <v>8303</v>
      </c>
      <c r="T3047" s="7">
        <f>F3047/Q3047</f>
        <v>82.941562500000003</v>
      </c>
      <c r="U3047" t="s">
        <v>8315</v>
      </c>
      <c r="V3047" t="s">
        <v>8355</v>
      </c>
    </row>
    <row r="3048" spans="1:22" ht="57.6">
      <c r="A3048" s="5">
        <f t="shared" si="188"/>
        <v>1.9084810126582279</v>
      </c>
      <c r="B3048">
        <v>3046</v>
      </c>
      <c r="C3048" s="3" t="s">
        <v>3046</v>
      </c>
      <c r="D3048" s="3" t="s">
        <v>7156</v>
      </c>
      <c r="E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 s="22">
        <f t="shared" si="189"/>
        <v>41872.947395833333</v>
      </c>
      <c r="L3048">
        <v>1407784586</v>
      </c>
      <c r="M3048" s="22">
        <f t="shared" si="190"/>
        <v>41842.947395833333</v>
      </c>
      <c r="N3048" s="22" t="s">
        <v>8398</v>
      </c>
      <c r="O3048" s="24">
        <f t="shared" si="191"/>
        <v>2014</v>
      </c>
      <c r="P3048" t="b">
        <v>0</v>
      </c>
      <c r="Q3048">
        <v>58</v>
      </c>
      <c r="R3048" t="b">
        <v>1</v>
      </c>
      <c r="S3048" t="s">
        <v>8303</v>
      </c>
      <c r="T3048" s="7">
        <f>F3048/Q3048</f>
        <v>259.94827586206895</v>
      </c>
      <c r="U3048" t="s">
        <v>8315</v>
      </c>
      <c r="V3048" t="s">
        <v>8355</v>
      </c>
    </row>
    <row r="3049" spans="1:22" ht="43.2">
      <c r="A3049" s="5">
        <f t="shared" si="188"/>
        <v>1.49</v>
      </c>
      <c r="B3049">
        <v>3047</v>
      </c>
      <c r="C3049" s="3" t="s">
        <v>3047</v>
      </c>
      <c r="D3049" s="3" t="s">
        <v>7157</v>
      </c>
      <c r="E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 s="22">
        <f t="shared" si="189"/>
        <v>41891.994444444441</v>
      </c>
      <c r="L3049">
        <v>1457999054</v>
      </c>
      <c r="M3049" s="22">
        <f t="shared" si="190"/>
        <v>41862.59474537037</v>
      </c>
      <c r="N3049" s="22" t="s">
        <v>9867</v>
      </c>
      <c r="O3049" s="24">
        <f t="shared" si="191"/>
        <v>2014</v>
      </c>
      <c r="P3049" t="b">
        <v>0</v>
      </c>
      <c r="Q3049">
        <v>20</v>
      </c>
      <c r="R3049" t="b">
        <v>1</v>
      </c>
      <c r="S3049" t="s">
        <v>8303</v>
      </c>
      <c r="T3049" s="7">
        <f>F3049/Q3049</f>
        <v>37.25</v>
      </c>
      <c r="U3049" t="s">
        <v>8315</v>
      </c>
      <c r="V3049" t="s">
        <v>8355</v>
      </c>
    </row>
    <row r="3050" spans="1:22" ht="43.2">
      <c r="A3050" s="5">
        <f t="shared" si="188"/>
        <v>1.6639999999999999</v>
      </c>
      <c r="B3050">
        <v>3048</v>
      </c>
      <c r="C3050" s="3" t="s">
        <v>3048</v>
      </c>
      <c r="D3050" s="3" t="s">
        <v>7158</v>
      </c>
      <c r="E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 s="22">
        <f t="shared" si="189"/>
        <v>42487.344444444439</v>
      </c>
      <c r="L3050">
        <v>1417556262</v>
      </c>
      <c r="M3050" s="22">
        <f t="shared" si="190"/>
        <v>42443.780717592592</v>
      </c>
      <c r="N3050" s="22" t="s">
        <v>9868</v>
      </c>
      <c r="O3050" s="24">
        <f t="shared" si="191"/>
        <v>2016</v>
      </c>
      <c r="P3050" t="b">
        <v>0</v>
      </c>
      <c r="Q3050">
        <v>47</v>
      </c>
      <c r="R3050" t="b">
        <v>1</v>
      </c>
      <c r="S3050" t="s">
        <v>8303</v>
      </c>
      <c r="T3050" s="7">
        <f>F3050/Q3050</f>
        <v>177.02127659574469</v>
      </c>
      <c r="U3050" t="s">
        <v>8315</v>
      </c>
      <c r="V3050" t="s">
        <v>8355</v>
      </c>
    </row>
    <row r="3051" spans="1:22" ht="57.6">
      <c r="A3051" s="5">
        <f t="shared" si="188"/>
        <v>1.0666666666666667</v>
      </c>
      <c r="B3051">
        <v>3049</v>
      </c>
      <c r="C3051" s="3" t="s">
        <v>3049</v>
      </c>
      <c r="D3051" s="3" t="s">
        <v>7159</v>
      </c>
      <c r="E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 s="22">
        <f t="shared" si="189"/>
        <v>42004.681944444441</v>
      </c>
      <c r="L3051">
        <v>1431649255</v>
      </c>
      <c r="M3051" s="22">
        <f t="shared" si="190"/>
        <v>41975.692847222221</v>
      </c>
      <c r="N3051" s="22" t="s">
        <v>8858</v>
      </c>
      <c r="O3051" s="24">
        <f t="shared" si="191"/>
        <v>2014</v>
      </c>
      <c r="P3051" t="b">
        <v>0</v>
      </c>
      <c r="Q3051">
        <v>54</v>
      </c>
      <c r="R3051" t="b">
        <v>1</v>
      </c>
      <c r="S3051" t="s">
        <v>8303</v>
      </c>
      <c r="T3051" s="7">
        <f>F3051/Q3051</f>
        <v>74.074074074074076</v>
      </c>
      <c r="U3051" t="s">
        <v>8315</v>
      </c>
      <c r="V3051" t="s">
        <v>8355</v>
      </c>
    </row>
    <row r="3052" spans="1:22" ht="28.8">
      <c r="A3052" s="5">
        <f t="shared" si="188"/>
        <v>1.06</v>
      </c>
      <c r="B3052">
        <v>3050</v>
      </c>
      <c r="C3052" s="3" t="s">
        <v>3050</v>
      </c>
      <c r="D3052" s="3" t="s">
        <v>7160</v>
      </c>
      <c r="E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 s="22">
        <f t="shared" si="189"/>
        <v>42168.806192129625</v>
      </c>
      <c r="L3052">
        <v>1459828960</v>
      </c>
      <c r="M3052" s="22">
        <f t="shared" si="190"/>
        <v>42138.806192129625</v>
      </c>
      <c r="N3052" s="22" t="s">
        <v>8864</v>
      </c>
      <c r="O3052" s="24">
        <f t="shared" si="191"/>
        <v>2015</v>
      </c>
      <c r="P3052" t="b">
        <v>0</v>
      </c>
      <c r="Q3052">
        <v>9</v>
      </c>
      <c r="R3052" t="b">
        <v>1</v>
      </c>
      <c r="S3052" t="s">
        <v>8303</v>
      </c>
      <c r="T3052" s="7">
        <f>F3052/Q3052</f>
        <v>70.666666666666671</v>
      </c>
      <c r="U3052" t="s">
        <v>8315</v>
      </c>
      <c r="V3052" t="s">
        <v>8355</v>
      </c>
    </row>
    <row r="3053" spans="1:22" ht="57.6">
      <c r="A3053" s="5">
        <f t="shared" si="188"/>
        <v>0.23628571428571429</v>
      </c>
      <c r="B3053">
        <v>3051</v>
      </c>
      <c r="C3053" s="3" t="s">
        <v>3051</v>
      </c>
      <c r="D3053" s="3" t="s">
        <v>7161</v>
      </c>
      <c r="E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 s="22">
        <f t="shared" si="189"/>
        <v>42494.960185185184</v>
      </c>
      <c r="L3053">
        <v>1483955945</v>
      </c>
      <c r="M3053" s="22">
        <f t="shared" si="190"/>
        <v>42464.960185185184</v>
      </c>
      <c r="N3053" s="22" t="s">
        <v>9832</v>
      </c>
      <c r="O3053" s="24">
        <f t="shared" si="191"/>
        <v>2016</v>
      </c>
      <c r="P3053" t="b">
        <v>1</v>
      </c>
      <c r="Q3053">
        <v>35</v>
      </c>
      <c r="R3053" t="b">
        <v>0</v>
      </c>
      <c r="S3053" t="s">
        <v>8303</v>
      </c>
      <c r="T3053" s="7">
        <f>F3053/Q3053</f>
        <v>23.62857142857143</v>
      </c>
      <c r="U3053" t="s">
        <v>8315</v>
      </c>
      <c r="V3053" t="s">
        <v>8355</v>
      </c>
    </row>
    <row r="3054" spans="1:22" ht="43.2">
      <c r="A3054" s="5">
        <f t="shared" si="188"/>
        <v>1.5E-3</v>
      </c>
      <c r="B3054">
        <v>3052</v>
      </c>
      <c r="C3054" s="3" t="s">
        <v>3052</v>
      </c>
      <c r="D3054" s="3" t="s">
        <v>7162</v>
      </c>
      <c r="E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 s="22">
        <f t="shared" si="189"/>
        <v>42774.207696759258</v>
      </c>
      <c r="L3054">
        <v>1430237094</v>
      </c>
      <c r="M3054" s="22">
        <f t="shared" si="190"/>
        <v>42744.207696759258</v>
      </c>
      <c r="N3054" s="22" t="s">
        <v>9773</v>
      </c>
      <c r="O3054" s="24">
        <f t="shared" si="191"/>
        <v>2017</v>
      </c>
      <c r="P3054" t="b">
        <v>0</v>
      </c>
      <c r="Q3054">
        <v>2</v>
      </c>
      <c r="R3054" t="b">
        <v>0</v>
      </c>
      <c r="S3054" t="s">
        <v>8303</v>
      </c>
      <c r="T3054" s="7">
        <f>F3054/Q3054</f>
        <v>37.5</v>
      </c>
      <c r="U3054" t="s">
        <v>8315</v>
      </c>
      <c r="V3054" t="s">
        <v>8355</v>
      </c>
    </row>
    <row r="3055" spans="1:22" ht="57.6">
      <c r="A3055" s="5">
        <f t="shared" si="188"/>
        <v>4.0000000000000001E-3</v>
      </c>
      <c r="B3055">
        <v>3053</v>
      </c>
      <c r="C3055" s="3" t="s">
        <v>3053</v>
      </c>
      <c r="D3055" s="3" t="s">
        <v>7163</v>
      </c>
      <c r="E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 s="22">
        <f t="shared" si="189"/>
        <v>42152.457638888889</v>
      </c>
      <c r="L3055">
        <v>1407781013</v>
      </c>
      <c r="M3055" s="22">
        <f t="shared" si="190"/>
        <v>42122.461736111109</v>
      </c>
      <c r="N3055" s="22" t="s">
        <v>9199</v>
      </c>
      <c r="O3055" s="24">
        <f t="shared" si="191"/>
        <v>2015</v>
      </c>
      <c r="P3055" t="b">
        <v>0</v>
      </c>
      <c r="Q3055">
        <v>3</v>
      </c>
      <c r="R3055" t="b">
        <v>0</v>
      </c>
      <c r="S3055" t="s">
        <v>8303</v>
      </c>
      <c r="T3055" s="7">
        <f>F3055/Q3055</f>
        <v>13.333333333333334</v>
      </c>
      <c r="U3055" t="s">
        <v>8315</v>
      </c>
      <c r="V3055" t="s">
        <v>8355</v>
      </c>
    </row>
    <row r="3056" spans="1:22" ht="43.2">
      <c r="A3056" s="5">
        <f t="shared" si="188"/>
        <v>0</v>
      </c>
      <c r="B3056">
        <v>3054</v>
      </c>
      <c r="C3056" s="3" t="s">
        <v>3054</v>
      </c>
      <c r="D3056" s="3" t="s">
        <v>7164</v>
      </c>
      <c r="E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 s="22">
        <f t="shared" si="189"/>
        <v>41913.957638888889</v>
      </c>
      <c r="L3056">
        <v>1422043154</v>
      </c>
      <c r="M3056" s="22">
        <f t="shared" si="190"/>
        <v>41862.553391203699</v>
      </c>
      <c r="N3056" s="22" t="s">
        <v>9867</v>
      </c>
      <c r="O3056" s="24">
        <f t="shared" si="191"/>
        <v>2014</v>
      </c>
      <c r="P3056" t="b">
        <v>0</v>
      </c>
      <c r="Q3056">
        <v>0</v>
      </c>
      <c r="R3056" t="b">
        <v>0</v>
      </c>
      <c r="S3056" t="s">
        <v>8303</v>
      </c>
      <c r="T3056" s="7" t="e">
        <f>F3056/Q3056</f>
        <v>#DIV/0!</v>
      </c>
      <c r="U3056" t="s">
        <v>8315</v>
      </c>
      <c r="V3056" t="s">
        <v>8355</v>
      </c>
    </row>
    <row r="3057" spans="1:22" ht="43.2">
      <c r="A3057" s="5">
        <f t="shared" si="188"/>
        <v>5.0000000000000002E-5</v>
      </c>
      <c r="B3057">
        <v>3055</v>
      </c>
      <c r="C3057" s="3" t="s">
        <v>3055</v>
      </c>
      <c r="D3057" s="3" t="s">
        <v>7165</v>
      </c>
      <c r="E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 s="22">
        <f t="shared" si="189"/>
        <v>42064.836111111108</v>
      </c>
      <c r="L3057">
        <v>1415660390</v>
      </c>
      <c r="M3057" s="22">
        <f t="shared" si="190"/>
        <v>42027.624467592592</v>
      </c>
      <c r="N3057" s="22" t="s">
        <v>9232</v>
      </c>
      <c r="O3057" s="24">
        <f t="shared" si="191"/>
        <v>2015</v>
      </c>
      <c r="P3057" t="b">
        <v>0</v>
      </c>
      <c r="Q3057">
        <v>1</v>
      </c>
      <c r="R3057" t="b">
        <v>0</v>
      </c>
      <c r="S3057" t="s">
        <v>8303</v>
      </c>
      <c r="T3057" s="7">
        <f>F3057/Q3057</f>
        <v>1</v>
      </c>
      <c r="U3057" t="s">
        <v>8315</v>
      </c>
      <c r="V3057" t="s">
        <v>8355</v>
      </c>
    </row>
    <row r="3058" spans="1:22" ht="43.2">
      <c r="A3058" s="5">
        <f t="shared" si="188"/>
        <v>0</v>
      </c>
      <c r="B3058">
        <v>3056</v>
      </c>
      <c r="C3058" s="3" t="s">
        <v>3056</v>
      </c>
      <c r="D3058" s="3" t="s">
        <v>7166</v>
      </c>
      <c r="E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 s="22">
        <f t="shared" si="189"/>
        <v>42013.749884259254</v>
      </c>
      <c r="L3058">
        <v>1406819784</v>
      </c>
      <c r="M3058" s="22">
        <f t="shared" si="190"/>
        <v>41953.749884259254</v>
      </c>
      <c r="N3058" s="22" t="s">
        <v>9789</v>
      </c>
      <c r="O3058" s="24">
        <f t="shared" si="191"/>
        <v>2014</v>
      </c>
      <c r="P3058" t="b">
        <v>0</v>
      </c>
      <c r="Q3058">
        <v>0</v>
      </c>
      <c r="R3058" t="b">
        <v>0</v>
      </c>
      <c r="S3058" t="s">
        <v>8303</v>
      </c>
      <c r="T3058" s="7" t="e">
        <f>F3058/Q3058</f>
        <v>#DIV/0!</v>
      </c>
      <c r="U3058" t="s">
        <v>8315</v>
      </c>
      <c r="V3058" t="s">
        <v>8355</v>
      </c>
    </row>
    <row r="3059" spans="1:22" ht="43.2">
      <c r="A3059" s="5">
        <f t="shared" si="188"/>
        <v>0</v>
      </c>
      <c r="B3059">
        <v>3057</v>
      </c>
      <c r="C3059" s="3" t="s">
        <v>3057</v>
      </c>
      <c r="D3059" s="3" t="s">
        <v>7167</v>
      </c>
      <c r="E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 s="22">
        <f t="shared" si="189"/>
        <v>41911.428055555552</v>
      </c>
      <c r="L3059">
        <v>1457105811</v>
      </c>
      <c r="M3059" s="22">
        <f t="shared" si="190"/>
        <v>41851.428055555552</v>
      </c>
      <c r="N3059" s="22" t="s">
        <v>9169</v>
      </c>
      <c r="O3059" s="24">
        <f t="shared" si="191"/>
        <v>2014</v>
      </c>
      <c r="P3059" t="b">
        <v>0</v>
      </c>
      <c r="Q3059">
        <v>0</v>
      </c>
      <c r="R3059" t="b">
        <v>0</v>
      </c>
      <c r="S3059" t="s">
        <v>8303</v>
      </c>
      <c r="T3059" s="7" t="e">
        <f>F3059/Q3059</f>
        <v>#DIV/0!</v>
      </c>
      <c r="U3059" t="s">
        <v>8315</v>
      </c>
      <c r="V3059" t="s">
        <v>8355</v>
      </c>
    </row>
    <row r="3060" spans="1:22" ht="57.6">
      <c r="A3060" s="5">
        <f t="shared" si="188"/>
        <v>1.6666666666666666E-4</v>
      </c>
      <c r="B3060">
        <v>3058</v>
      </c>
      <c r="C3060" s="3" t="s">
        <v>3058</v>
      </c>
      <c r="D3060" s="3" t="s">
        <v>7168</v>
      </c>
      <c r="E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 s="22">
        <f t="shared" si="189"/>
        <v>42463.400590277779</v>
      </c>
      <c r="L3060">
        <v>1459414740</v>
      </c>
      <c r="M3060" s="22">
        <f t="shared" si="190"/>
        <v>42433.442256944443</v>
      </c>
      <c r="N3060" s="22" t="s">
        <v>8838</v>
      </c>
      <c r="O3060" s="24">
        <f t="shared" si="191"/>
        <v>2016</v>
      </c>
      <c r="P3060" t="b">
        <v>0</v>
      </c>
      <c r="Q3060">
        <v>3</v>
      </c>
      <c r="R3060" t="b">
        <v>0</v>
      </c>
      <c r="S3060" t="s">
        <v>8303</v>
      </c>
      <c r="T3060" s="7">
        <f>F3060/Q3060</f>
        <v>1</v>
      </c>
      <c r="U3060" t="s">
        <v>8315</v>
      </c>
      <c r="V3060" t="s">
        <v>8355</v>
      </c>
    </row>
    <row r="3061" spans="1:22" ht="43.2">
      <c r="A3061" s="5">
        <f t="shared" si="188"/>
        <v>3.0066666666666665E-2</v>
      </c>
      <c r="B3061">
        <v>3059</v>
      </c>
      <c r="C3061" s="3" t="s">
        <v>3059</v>
      </c>
      <c r="D3061" s="3" t="s">
        <v>7169</v>
      </c>
      <c r="E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 s="22">
        <f t="shared" si="189"/>
        <v>42510.165972222218</v>
      </c>
      <c r="L3061">
        <v>1404944846</v>
      </c>
      <c r="M3061" s="22">
        <f t="shared" si="190"/>
        <v>42460.165972222218</v>
      </c>
      <c r="N3061" s="22" t="s">
        <v>9487</v>
      </c>
      <c r="O3061" s="24">
        <f t="shared" si="191"/>
        <v>2016</v>
      </c>
      <c r="P3061" t="b">
        <v>0</v>
      </c>
      <c r="Q3061">
        <v>11</v>
      </c>
      <c r="R3061" t="b">
        <v>0</v>
      </c>
      <c r="S3061" t="s">
        <v>8303</v>
      </c>
      <c r="T3061" s="7">
        <f>F3061/Q3061</f>
        <v>41</v>
      </c>
      <c r="U3061" t="s">
        <v>8315</v>
      </c>
      <c r="V3061" t="s">
        <v>8355</v>
      </c>
    </row>
    <row r="3062" spans="1:22" ht="28.8">
      <c r="A3062" s="5">
        <f t="shared" si="188"/>
        <v>1.5227272727272728E-3</v>
      </c>
      <c r="B3062">
        <v>3060</v>
      </c>
      <c r="C3062" s="3" t="s">
        <v>3060</v>
      </c>
      <c r="D3062" s="3" t="s">
        <v>7170</v>
      </c>
      <c r="E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 s="22">
        <f t="shared" si="189"/>
        <v>41859.727384259255</v>
      </c>
      <c r="L3062">
        <v>1440830134</v>
      </c>
      <c r="M3062" s="22">
        <f t="shared" si="190"/>
        <v>41829.727384259255</v>
      </c>
      <c r="N3062" s="22" t="s">
        <v>8969</v>
      </c>
      <c r="O3062" s="24">
        <f t="shared" si="191"/>
        <v>2014</v>
      </c>
      <c r="P3062" t="b">
        <v>0</v>
      </c>
      <c r="Q3062">
        <v>6</v>
      </c>
      <c r="R3062" t="b">
        <v>0</v>
      </c>
      <c r="S3062" t="s">
        <v>8303</v>
      </c>
      <c r="T3062" s="7">
        <f>F3062/Q3062</f>
        <v>55.833333333333336</v>
      </c>
      <c r="U3062" t="s">
        <v>8315</v>
      </c>
      <c r="V3062" t="s">
        <v>8355</v>
      </c>
    </row>
    <row r="3063" spans="1:22">
      <c r="A3063" s="5">
        <f t="shared" si="188"/>
        <v>0</v>
      </c>
      <c r="B3063">
        <v>3061</v>
      </c>
      <c r="C3063" s="3" t="s">
        <v>3061</v>
      </c>
      <c r="D3063" s="3" t="s">
        <v>7171</v>
      </c>
      <c r="E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 s="22">
        <f t="shared" si="189"/>
        <v>42275.066365740735</v>
      </c>
      <c r="L3063">
        <v>1405363748</v>
      </c>
      <c r="M3063" s="22">
        <f t="shared" si="190"/>
        <v>42245.066365740735</v>
      </c>
      <c r="N3063" s="22" t="s">
        <v>9842</v>
      </c>
      <c r="O3063" s="24">
        <f t="shared" si="191"/>
        <v>2015</v>
      </c>
      <c r="P3063" t="b">
        <v>0</v>
      </c>
      <c r="Q3063">
        <v>0</v>
      </c>
      <c r="R3063" t="b">
        <v>0</v>
      </c>
      <c r="S3063" t="s">
        <v>8303</v>
      </c>
      <c r="T3063" s="7" t="e">
        <f>F3063/Q3063</f>
        <v>#DIV/0!</v>
      </c>
      <c r="U3063" t="s">
        <v>8315</v>
      </c>
      <c r="V3063" t="s">
        <v>8355</v>
      </c>
    </row>
    <row r="3064" spans="1:22" ht="43.2">
      <c r="A3064" s="5">
        <f t="shared" si="188"/>
        <v>0.66839999999999999</v>
      </c>
      <c r="B3064">
        <v>3062</v>
      </c>
      <c r="C3064" s="3" t="s">
        <v>3062</v>
      </c>
      <c r="D3064" s="3" t="s">
        <v>7172</v>
      </c>
      <c r="E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 s="22">
        <f t="shared" si="189"/>
        <v>41864.575787037036</v>
      </c>
      <c r="L3064">
        <v>1441111892</v>
      </c>
      <c r="M3064" s="22">
        <f t="shared" si="190"/>
        <v>41834.575787037036</v>
      </c>
      <c r="N3064" s="22" t="s">
        <v>8524</v>
      </c>
      <c r="O3064" s="24">
        <f t="shared" si="191"/>
        <v>2014</v>
      </c>
      <c r="P3064" t="b">
        <v>0</v>
      </c>
      <c r="Q3064">
        <v>67</v>
      </c>
      <c r="R3064" t="b">
        <v>0</v>
      </c>
      <c r="S3064" t="s">
        <v>8303</v>
      </c>
      <c r="T3064" s="7">
        <f>F3064/Q3064</f>
        <v>99.761194029850742</v>
      </c>
      <c r="U3064" t="s">
        <v>8315</v>
      </c>
      <c r="V3064" t="s">
        <v>8355</v>
      </c>
    </row>
    <row r="3065" spans="1:22" ht="43.2">
      <c r="A3065" s="5">
        <f t="shared" si="188"/>
        <v>0.19566666666666666</v>
      </c>
      <c r="B3065">
        <v>3063</v>
      </c>
      <c r="C3065" s="3" t="s">
        <v>3063</v>
      </c>
      <c r="D3065" s="3" t="s">
        <v>7173</v>
      </c>
      <c r="E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 s="22">
        <f t="shared" si="189"/>
        <v>42277.541666666664</v>
      </c>
      <c r="L3065">
        <v>1474150138</v>
      </c>
      <c r="M3065" s="22">
        <f t="shared" si="190"/>
        <v>42248.3274537037</v>
      </c>
      <c r="N3065" s="22" t="s">
        <v>8557</v>
      </c>
      <c r="O3065" s="24">
        <f t="shared" si="191"/>
        <v>2015</v>
      </c>
      <c r="P3065" t="b">
        <v>0</v>
      </c>
      <c r="Q3065">
        <v>23</v>
      </c>
      <c r="R3065" t="b">
        <v>0</v>
      </c>
      <c r="S3065" t="s">
        <v>8303</v>
      </c>
      <c r="T3065" s="7">
        <f>F3065/Q3065</f>
        <v>25.521739130434781</v>
      </c>
      <c r="U3065" t="s">
        <v>8315</v>
      </c>
      <c r="V3065" t="s">
        <v>8355</v>
      </c>
    </row>
    <row r="3066" spans="1:22" ht="28.8">
      <c r="A3066" s="5">
        <f t="shared" si="188"/>
        <v>0.11294666666666667</v>
      </c>
      <c r="B3066">
        <v>3064</v>
      </c>
      <c r="C3066" s="3" t="s">
        <v>3064</v>
      </c>
      <c r="D3066" s="3" t="s">
        <v>7174</v>
      </c>
      <c r="E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 s="22">
        <f t="shared" si="189"/>
        <v>42665.714560185188</v>
      </c>
      <c r="L3066">
        <v>1445483246</v>
      </c>
      <c r="M3066" s="22">
        <f t="shared" si="190"/>
        <v>42630.714560185188</v>
      </c>
      <c r="N3066" s="22" t="s">
        <v>9869</v>
      </c>
      <c r="O3066" s="24">
        <f t="shared" si="191"/>
        <v>2016</v>
      </c>
      <c r="P3066" t="b">
        <v>0</v>
      </c>
      <c r="Q3066">
        <v>72</v>
      </c>
      <c r="R3066" t="b">
        <v>0</v>
      </c>
      <c r="S3066" t="s">
        <v>8303</v>
      </c>
      <c r="T3066" s="7">
        <f>F3066/Q3066</f>
        <v>117.65277777777777</v>
      </c>
      <c r="U3066" t="s">
        <v>8315</v>
      </c>
      <c r="V3066" t="s">
        <v>8355</v>
      </c>
    </row>
    <row r="3067" spans="1:22" ht="43.2">
      <c r="A3067" s="5">
        <f t="shared" si="188"/>
        <v>4.0000000000000002E-4</v>
      </c>
      <c r="B3067">
        <v>3065</v>
      </c>
      <c r="C3067" s="3" t="s">
        <v>3065</v>
      </c>
      <c r="D3067" s="3" t="s">
        <v>7175</v>
      </c>
      <c r="E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 s="22">
        <f t="shared" si="189"/>
        <v>42330.082638888889</v>
      </c>
      <c r="L3067">
        <v>1404523172</v>
      </c>
      <c r="M3067" s="22">
        <f t="shared" si="190"/>
        <v>42298.9218287037</v>
      </c>
      <c r="N3067" s="22" t="s">
        <v>9246</v>
      </c>
      <c r="O3067" s="24">
        <f t="shared" si="191"/>
        <v>2015</v>
      </c>
      <c r="P3067" t="b">
        <v>0</v>
      </c>
      <c r="Q3067">
        <v>2</v>
      </c>
      <c r="R3067" t="b">
        <v>0</v>
      </c>
      <c r="S3067" t="s">
        <v>8303</v>
      </c>
      <c r="T3067" s="7">
        <f>F3067/Q3067</f>
        <v>5</v>
      </c>
      <c r="U3067" t="s">
        <v>8315</v>
      </c>
      <c r="V3067" t="s">
        <v>8355</v>
      </c>
    </row>
    <row r="3068" spans="1:22" ht="43.2">
      <c r="A3068" s="5">
        <f t="shared" si="188"/>
        <v>0.11985714285714286</v>
      </c>
      <c r="B3068">
        <v>3066</v>
      </c>
      <c r="C3068" s="3" t="s">
        <v>3066</v>
      </c>
      <c r="D3068" s="3" t="s">
        <v>7176</v>
      </c>
      <c r="E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 s="22">
        <f t="shared" si="189"/>
        <v>41849.846898148149</v>
      </c>
      <c r="L3068">
        <v>1465536537</v>
      </c>
      <c r="M3068" s="22">
        <f t="shared" si="190"/>
        <v>41824.846898148149</v>
      </c>
      <c r="N3068" s="22" t="s">
        <v>9502</v>
      </c>
      <c r="O3068" s="24">
        <f t="shared" si="191"/>
        <v>2014</v>
      </c>
      <c r="P3068" t="b">
        <v>0</v>
      </c>
      <c r="Q3068">
        <v>15</v>
      </c>
      <c r="R3068" t="b">
        <v>0</v>
      </c>
      <c r="S3068" t="s">
        <v>8303</v>
      </c>
      <c r="T3068" s="7">
        <f>F3068/Q3068</f>
        <v>2796.6666666666665</v>
      </c>
      <c r="U3068" t="s">
        <v>8315</v>
      </c>
      <c r="V3068" t="s">
        <v>8355</v>
      </c>
    </row>
    <row r="3069" spans="1:22" ht="43.2">
      <c r="A3069" s="5">
        <f t="shared" si="188"/>
        <v>2.5000000000000001E-2</v>
      </c>
      <c r="B3069">
        <v>3067</v>
      </c>
      <c r="C3069" s="3" t="s">
        <v>3067</v>
      </c>
      <c r="D3069" s="3" t="s">
        <v>7177</v>
      </c>
      <c r="E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 s="22">
        <f t="shared" si="189"/>
        <v>42561.020104166666</v>
      </c>
      <c r="L3069">
        <v>1439245879</v>
      </c>
      <c r="M3069" s="22">
        <f t="shared" si="190"/>
        <v>42531.020104166666</v>
      </c>
      <c r="N3069" s="22" t="s">
        <v>9870</v>
      </c>
      <c r="O3069" s="24">
        <f t="shared" si="191"/>
        <v>2016</v>
      </c>
      <c r="P3069" t="b">
        <v>0</v>
      </c>
      <c r="Q3069">
        <v>1</v>
      </c>
      <c r="R3069" t="b">
        <v>0</v>
      </c>
      <c r="S3069" t="s">
        <v>8303</v>
      </c>
      <c r="T3069" s="7">
        <f>F3069/Q3069</f>
        <v>200</v>
      </c>
      <c r="U3069" t="s">
        <v>8315</v>
      </c>
      <c r="V3069" t="s">
        <v>8355</v>
      </c>
    </row>
    <row r="3070" spans="1:22" ht="43.2">
      <c r="A3070" s="5">
        <f t="shared" si="188"/>
        <v>6.9999999999999999E-4</v>
      </c>
      <c r="B3070">
        <v>3068</v>
      </c>
      <c r="C3070" s="3" t="s">
        <v>3068</v>
      </c>
      <c r="D3070" s="3" t="s">
        <v>7178</v>
      </c>
      <c r="E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 s="22">
        <f t="shared" si="189"/>
        <v>42256.730081018519</v>
      </c>
      <c r="L3070">
        <v>1442421352</v>
      </c>
      <c r="M3070" s="22">
        <f t="shared" si="190"/>
        <v>42226.730081018519</v>
      </c>
      <c r="N3070" s="22" t="s">
        <v>8988</v>
      </c>
      <c r="O3070" s="24">
        <f t="shared" si="191"/>
        <v>2015</v>
      </c>
      <c r="P3070" t="b">
        <v>0</v>
      </c>
      <c r="Q3070">
        <v>2</v>
      </c>
      <c r="R3070" t="b">
        <v>0</v>
      </c>
      <c r="S3070" t="s">
        <v>8303</v>
      </c>
      <c r="T3070" s="7">
        <f>F3070/Q3070</f>
        <v>87.5</v>
      </c>
      <c r="U3070" t="s">
        <v>8315</v>
      </c>
      <c r="V3070" t="s">
        <v>8355</v>
      </c>
    </row>
    <row r="3071" spans="1:22" ht="43.2">
      <c r="A3071" s="5">
        <f t="shared" si="188"/>
        <v>0.14099999999999999</v>
      </c>
      <c r="B3071">
        <v>3069</v>
      </c>
      <c r="C3071" s="3" t="s">
        <v>3069</v>
      </c>
      <c r="D3071" s="3" t="s">
        <v>7179</v>
      </c>
      <c r="E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 s="22">
        <f t="shared" si="189"/>
        <v>42293.483240740738</v>
      </c>
      <c r="L3071">
        <v>1415995234</v>
      </c>
      <c r="M3071" s="22">
        <f t="shared" si="190"/>
        <v>42263.483240740738</v>
      </c>
      <c r="N3071" s="22" t="s">
        <v>8598</v>
      </c>
      <c r="O3071" s="24">
        <f t="shared" si="191"/>
        <v>2015</v>
      </c>
      <c r="P3071" t="b">
        <v>0</v>
      </c>
      <c r="Q3071">
        <v>7</v>
      </c>
      <c r="R3071" t="b">
        <v>0</v>
      </c>
      <c r="S3071" t="s">
        <v>8303</v>
      </c>
      <c r="T3071" s="7">
        <f>F3071/Q3071</f>
        <v>20.142857142857142</v>
      </c>
      <c r="U3071" t="s">
        <v>8315</v>
      </c>
      <c r="V3071" t="s">
        <v>8355</v>
      </c>
    </row>
    <row r="3072" spans="1:22" ht="43.2">
      <c r="A3072" s="5">
        <f t="shared" si="188"/>
        <v>3.3399999999999999E-2</v>
      </c>
      <c r="B3072">
        <v>3070</v>
      </c>
      <c r="C3072" s="3" t="s">
        <v>3070</v>
      </c>
      <c r="D3072" s="3" t="s">
        <v>7180</v>
      </c>
      <c r="E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 s="22">
        <f t="shared" si="189"/>
        <v>41987.625393518516</v>
      </c>
      <c r="L3072">
        <v>1479317769</v>
      </c>
      <c r="M3072" s="22">
        <f t="shared" si="190"/>
        <v>41957.625393518516</v>
      </c>
      <c r="N3072" s="22" t="s">
        <v>9859</v>
      </c>
      <c r="O3072" s="24">
        <f t="shared" si="191"/>
        <v>2014</v>
      </c>
      <c r="P3072" t="b">
        <v>0</v>
      </c>
      <c r="Q3072">
        <v>16</v>
      </c>
      <c r="R3072" t="b">
        <v>0</v>
      </c>
      <c r="S3072" t="s">
        <v>8303</v>
      </c>
      <c r="T3072" s="7">
        <f>F3072/Q3072</f>
        <v>20.875</v>
      </c>
      <c r="U3072" t="s">
        <v>8315</v>
      </c>
      <c r="V3072" t="s">
        <v>8355</v>
      </c>
    </row>
    <row r="3073" spans="1:22" ht="43.2">
      <c r="A3073" s="5">
        <f t="shared" si="188"/>
        <v>0.59775</v>
      </c>
      <c r="B3073">
        <v>3071</v>
      </c>
      <c r="C3073" s="3" t="s">
        <v>3071</v>
      </c>
      <c r="D3073" s="3" t="s">
        <v>7181</v>
      </c>
      <c r="E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 s="22">
        <f t="shared" si="189"/>
        <v>42711.525104166663</v>
      </c>
      <c r="L3073">
        <v>1428082481</v>
      </c>
      <c r="M3073" s="22">
        <f t="shared" si="190"/>
        <v>42690.525104166663</v>
      </c>
      <c r="N3073" s="22" t="s">
        <v>8986</v>
      </c>
      <c r="O3073" s="24">
        <f t="shared" si="191"/>
        <v>2016</v>
      </c>
      <c r="P3073" t="b">
        <v>0</v>
      </c>
      <c r="Q3073">
        <v>117</v>
      </c>
      <c r="R3073" t="b">
        <v>0</v>
      </c>
      <c r="S3073" t="s">
        <v>8303</v>
      </c>
      <c r="T3073" s="7">
        <f>F3073/Q3073</f>
        <v>61.307692307692307</v>
      </c>
      <c r="U3073" t="s">
        <v>8315</v>
      </c>
      <c r="V3073" t="s">
        <v>8355</v>
      </c>
    </row>
    <row r="3074" spans="1:22" ht="43.2">
      <c r="A3074" s="5">
        <f t="shared" si="188"/>
        <v>1.6666666666666666E-4</v>
      </c>
      <c r="B3074">
        <v>3072</v>
      </c>
      <c r="C3074" s="3" t="s">
        <v>3072</v>
      </c>
      <c r="D3074" s="3" t="s">
        <v>7182</v>
      </c>
      <c r="E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 s="22">
        <f t="shared" si="189"/>
        <v>42115.040972222218</v>
      </c>
      <c r="L3074">
        <v>1476549262</v>
      </c>
      <c r="M3074" s="22">
        <f t="shared" si="190"/>
        <v>42097.524085648147</v>
      </c>
      <c r="N3074" s="22" t="s">
        <v>8392</v>
      </c>
      <c r="O3074" s="24">
        <f t="shared" si="191"/>
        <v>2015</v>
      </c>
      <c r="P3074" t="b">
        <v>0</v>
      </c>
      <c r="Q3074">
        <v>2</v>
      </c>
      <c r="R3074" t="b">
        <v>0</v>
      </c>
      <c r="S3074" t="s">
        <v>8303</v>
      </c>
      <c r="T3074" s="7">
        <f>F3074/Q3074</f>
        <v>1</v>
      </c>
      <c r="U3074" t="s">
        <v>8315</v>
      </c>
      <c r="V3074" t="s">
        <v>8355</v>
      </c>
    </row>
    <row r="3075" spans="1:22" ht="43.2">
      <c r="A3075" s="5">
        <f t="shared" ref="A3075:A3138" si="192">F3075/E3075</f>
        <v>2.3035714285714285E-4</v>
      </c>
      <c r="B3075">
        <v>3073</v>
      </c>
      <c r="C3075" s="3" t="s">
        <v>3073</v>
      </c>
      <c r="D3075" s="3" t="s">
        <v>7183</v>
      </c>
      <c r="E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 s="22">
        <f t="shared" ref="K3075:K3138" si="193">(J3074/86400)+25569+(-5/24)</f>
        <v>42672.865277777775</v>
      </c>
      <c r="L3075">
        <v>1429287900</v>
      </c>
      <c r="M3075" s="22">
        <f t="shared" ref="M3075:M3138" si="194">(L3074/86400)+25569+(-5/24)</f>
        <v>42658.482199074067</v>
      </c>
      <c r="N3075" s="22" t="s">
        <v>9788</v>
      </c>
      <c r="O3075" s="24">
        <f t="shared" si="191"/>
        <v>2016</v>
      </c>
      <c r="P3075" t="b">
        <v>0</v>
      </c>
      <c r="Q3075">
        <v>7</v>
      </c>
      <c r="R3075" t="b">
        <v>0</v>
      </c>
      <c r="S3075" t="s">
        <v>8303</v>
      </c>
      <c r="T3075" s="7">
        <f>F3075/Q3075</f>
        <v>92.142857142857139</v>
      </c>
      <c r="U3075" t="s">
        <v>8315</v>
      </c>
      <c r="V3075" t="s">
        <v>8355</v>
      </c>
    </row>
    <row r="3076" spans="1:22" ht="57.6">
      <c r="A3076" s="5">
        <f t="shared" si="192"/>
        <v>8.8000000000000003E-4</v>
      </c>
      <c r="B3076">
        <v>3074</v>
      </c>
      <c r="C3076" s="3" t="s">
        <v>3074</v>
      </c>
      <c r="D3076" s="3" t="s">
        <v>7184</v>
      </c>
      <c r="E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 s="22">
        <f t="shared" si="193"/>
        <v>42169.59652777778</v>
      </c>
      <c r="L3076">
        <v>1455025359</v>
      </c>
      <c r="M3076" s="22">
        <f t="shared" si="194"/>
        <v>42111.475694444445</v>
      </c>
      <c r="N3076" s="22" t="s">
        <v>8679</v>
      </c>
      <c r="O3076" s="24">
        <f t="shared" ref="O3076:O3139" si="195">YEAR(N3076)</f>
        <v>2015</v>
      </c>
      <c r="P3076" t="b">
        <v>0</v>
      </c>
      <c r="Q3076">
        <v>3</v>
      </c>
      <c r="R3076" t="b">
        <v>0</v>
      </c>
      <c r="S3076" t="s">
        <v>8303</v>
      </c>
      <c r="T3076" s="7">
        <f>F3076/Q3076</f>
        <v>7.333333333333333</v>
      </c>
      <c r="U3076" t="s">
        <v>8315</v>
      </c>
      <c r="V3076" t="s">
        <v>8355</v>
      </c>
    </row>
    <row r="3077" spans="1:22" ht="43.2">
      <c r="A3077" s="5">
        <f t="shared" si="192"/>
        <v>8.6400000000000005E-2</v>
      </c>
      <c r="B3077">
        <v>3075</v>
      </c>
      <c r="C3077" s="3" t="s">
        <v>3075</v>
      </c>
      <c r="D3077" s="3" t="s">
        <v>7185</v>
      </c>
      <c r="E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 s="22">
        <f t="shared" si="193"/>
        <v>42439.362951388888</v>
      </c>
      <c r="L3077">
        <v>1467253640</v>
      </c>
      <c r="M3077" s="22">
        <f t="shared" si="194"/>
        <v>42409.362951388888</v>
      </c>
      <c r="N3077" s="22" t="s">
        <v>9245</v>
      </c>
      <c r="O3077" s="24">
        <f t="shared" si="195"/>
        <v>2016</v>
      </c>
      <c r="P3077" t="b">
        <v>0</v>
      </c>
      <c r="Q3077">
        <v>20</v>
      </c>
      <c r="R3077" t="b">
        <v>0</v>
      </c>
      <c r="S3077" t="s">
        <v>8303</v>
      </c>
      <c r="T3077" s="7">
        <f>F3077/Q3077</f>
        <v>64.8</v>
      </c>
      <c r="U3077" t="s">
        <v>8315</v>
      </c>
      <c r="V3077" t="s">
        <v>8355</v>
      </c>
    </row>
    <row r="3078" spans="1:22" ht="28.8">
      <c r="A3078" s="5">
        <f t="shared" si="192"/>
        <v>0.15060000000000001</v>
      </c>
      <c r="B3078">
        <v>3076</v>
      </c>
      <c r="C3078" s="3" t="s">
        <v>3076</v>
      </c>
      <c r="D3078" s="3" t="s">
        <v>7186</v>
      </c>
      <c r="E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 s="22">
        <f t="shared" si="193"/>
        <v>42600.89398148148</v>
      </c>
      <c r="L3078">
        <v>1439221123</v>
      </c>
      <c r="M3078" s="22">
        <f t="shared" si="194"/>
        <v>42550.89398148148</v>
      </c>
      <c r="N3078" s="22" t="s">
        <v>9815</v>
      </c>
      <c r="O3078" s="24">
        <f t="shared" si="195"/>
        <v>2016</v>
      </c>
      <c r="P3078" t="b">
        <v>0</v>
      </c>
      <c r="Q3078">
        <v>50</v>
      </c>
      <c r="R3078" t="b">
        <v>0</v>
      </c>
      <c r="S3078" t="s">
        <v>8303</v>
      </c>
      <c r="T3078" s="7">
        <f>F3078/Q3078</f>
        <v>30.12</v>
      </c>
      <c r="U3078" t="s">
        <v>8315</v>
      </c>
      <c r="V3078" t="s">
        <v>8355</v>
      </c>
    </row>
    <row r="3079" spans="1:22" ht="43.2">
      <c r="A3079" s="5">
        <f t="shared" si="192"/>
        <v>4.7727272727272731E-3</v>
      </c>
      <c r="B3079">
        <v>3077</v>
      </c>
      <c r="C3079" s="3" t="s">
        <v>3077</v>
      </c>
      <c r="D3079" s="3" t="s">
        <v>7187</v>
      </c>
      <c r="E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 s="22">
        <f t="shared" si="193"/>
        <v>42286.443553240737</v>
      </c>
      <c r="L3079">
        <v>1485903478</v>
      </c>
      <c r="M3079" s="22">
        <f t="shared" si="194"/>
        <v>42226.443553240737</v>
      </c>
      <c r="N3079" s="22" t="s">
        <v>8988</v>
      </c>
      <c r="O3079" s="24">
        <f t="shared" si="195"/>
        <v>2015</v>
      </c>
      <c r="P3079" t="b">
        <v>0</v>
      </c>
      <c r="Q3079">
        <v>2</v>
      </c>
      <c r="R3079" t="b">
        <v>0</v>
      </c>
      <c r="S3079" t="s">
        <v>8303</v>
      </c>
      <c r="T3079" s="7">
        <f>F3079/Q3079</f>
        <v>52.5</v>
      </c>
      <c r="U3079" t="s">
        <v>8315</v>
      </c>
      <c r="V3079" t="s">
        <v>8355</v>
      </c>
    </row>
    <row r="3080" spans="1:22" ht="43.2">
      <c r="A3080" s="5">
        <f t="shared" si="192"/>
        <v>1.1833333333333333E-3</v>
      </c>
      <c r="B3080">
        <v>3078</v>
      </c>
      <c r="C3080" s="3" t="s">
        <v>3078</v>
      </c>
      <c r="D3080" s="3" t="s">
        <v>7188</v>
      </c>
      <c r="E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 s="22">
        <f t="shared" si="193"/>
        <v>42796.74858796296</v>
      </c>
      <c r="L3080">
        <v>1422328795</v>
      </c>
      <c r="M3080" s="22">
        <f t="shared" si="194"/>
        <v>42766.74858796296</v>
      </c>
      <c r="N3080" s="22" t="s">
        <v>8370</v>
      </c>
      <c r="O3080" s="24">
        <f t="shared" si="195"/>
        <v>2017</v>
      </c>
      <c r="P3080" t="b">
        <v>0</v>
      </c>
      <c r="Q3080">
        <v>3</v>
      </c>
      <c r="R3080" t="b">
        <v>0</v>
      </c>
      <c r="S3080" t="s">
        <v>8303</v>
      </c>
      <c r="T3080" s="7">
        <f>F3080/Q3080</f>
        <v>23.666666666666668</v>
      </c>
      <c r="U3080" t="s">
        <v>8315</v>
      </c>
      <c r="V3080" t="s">
        <v>8355</v>
      </c>
    </row>
    <row r="3081" spans="1:22" ht="43.2">
      <c r="A3081" s="5">
        <f t="shared" si="192"/>
        <v>8.4173998587352451E-3</v>
      </c>
      <c r="B3081">
        <v>3079</v>
      </c>
      <c r="C3081" s="3" t="s">
        <v>3079</v>
      </c>
      <c r="D3081" s="3" t="s">
        <v>7189</v>
      </c>
      <c r="E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 s="22">
        <f t="shared" si="193"/>
        <v>42060.930497685178</v>
      </c>
      <c r="L3081">
        <v>1424452035</v>
      </c>
      <c r="M3081" s="22">
        <f t="shared" si="194"/>
        <v>42030.930497685178</v>
      </c>
      <c r="N3081" s="22" t="s">
        <v>9848</v>
      </c>
      <c r="O3081" s="24">
        <f t="shared" si="195"/>
        <v>2015</v>
      </c>
      <c r="P3081" t="b">
        <v>0</v>
      </c>
      <c r="Q3081">
        <v>27</v>
      </c>
      <c r="R3081" t="b">
        <v>0</v>
      </c>
      <c r="S3081" t="s">
        <v>8303</v>
      </c>
      <c r="T3081" s="7">
        <f>F3081/Q3081</f>
        <v>415.77777777777777</v>
      </c>
      <c r="U3081" t="s">
        <v>8315</v>
      </c>
      <c r="V3081" t="s">
        <v>8355</v>
      </c>
    </row>
    <row r="3082" spans="1:22" ht="43.2">
      <c r="A3082" s="5">
        <f t="shared" si="192"/>
        <v>1.8799999999999999E-4</v>
      </c>
      <c r="B3082">
        <v>3080</v>
      </c>
      <c r="C3082" s="3" t="s">
        <v>3080</v>
      </c>
      <c r="D3082" s="3" t="s">
        <v>7190</v>
      </c>
      <c r="E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 s="22">
        <f t="shared" si="193"/>
        <v>42085.463368055549</v>
      </c>
      <c r="L3082">
        <v>1414456844</v>
      </c>
      <c r="M3082" s="22">
        <f t="shared" si="194"/>
        <v>42055.50503472222</v>
      </c>
      <c r="N3082" s="22" t="s">
        <v>8868</v>
      </c>
      <c r="O3082" s="24">
        <f t="shared" si="195"/>
        <v>2015</v>
      </c>
      <c r="P3082" t="b">
        <v>0</v>
      </c>
      <c r="Q3082">
        <v>7</v>
      </c>
      <c r="R3082" t="b">
        <v>0</v>
      </c>
      <c r="S3082" t="s">
        <v>8303</v>
      </c>
      <c r="T3082" s="7">
        <f>F3082/Q3082</f>
        <v>53.714285714285715</v>
      </c>
      <c r="U3082" t="s">
        <v>8315</v>
      </c>
      <c r="V3082" t="s">
        <v>8355</v>
      </c>
    </row>
    <row r="3083" spans="1:22" ht="43.2">
      <c r="A3083" s="5">
        <f t="shared" si="192"/>
        <v>2.1029999999999998E-3</v>
      </c>
      <c r="B3083">
        <v>3081</v>
      </c>
      <c r="C3083" s="3" t="s">
        <v>3081</v>
      </c>
      <c r="D3083" s="3" t="s">
        <v>7191</v>
      </c>
      <c r="E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 s="22">
        <f t="shared" si="193"/>
        <v>41999.861620370364</v>
      </c>
      <c r="L3083">
        <v>1440130891</v>
      </c>
      <c r="M3083" s="22">
        <f t="shared" si="194"/>
        <v>41939.8199537037</v>
      </c>
      <c r="N3083" s="22" t="s">
        <v>8539</v>
      </c>
      <c r="O3083" s="24">
        <f t="shared" si="195"/>
        <v>2014</v>
      </c>
      <c r="P3083" t="b">
        <v>0</v>
      </c>
      <c r="Q3083">
        <v>5</v>
      </c>
      <c r="R3083" t="b">
        <v>0</v>
      </c>
      <c r="S3083" t="s">
        <v>8303</v>
      </c>
      <c r="T3083" s="7">
        <f>F3083/Q3083</f>
        <v>420.6</v>
      </c>
      <c r="U3083" t="s">
        <v>8315</v>
      </c>
      <c r="V3083" t="s">
        <v>8355</v>
      </c>
    </row>
    <row r="3084" spans="1:22" ht="43.2">
      <c r="A3084" s="5">
        <f t="shared" si="192"/>
        <v>0</v>
      </c>
      <c r="B3084">
        <v>3082</v>
      </c>
      <c r="C3084" s="3" t="s">
        <v>3082</v>
      </c>
      <c r="D3084" s="3" t="s">
        <v>7192</v>
      </c>
      <c r="E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 s="22">
        <f t="shared" si="193"/>
        <v>42266.973275462959</v>
      </c>
      <c r="L3084">
        <v>1445033346</v>
      </c>
      <c r="M3084" s="22">
        <f t="shared" si="194"/>
        <v>42236.973275462959</v>
      </c>
      <c r="N3084" s="22" t="s">
        <v>9714</v>
      </c>
      <c r="O3084" s="24">
        <f t="shared" si="195"/>
        <v>2015</v>
      </c>
      <c r="P3084" t="b">
        <v>0</v>
      </c>
      <c r="Q3084">
        <v>0</v>
      </c>
      <c r="R3084" t="b">
        <v>0</v>
      </c>
      <c r="S3084" t="s">
        <v>8303</v>
      </c>
      <c r="T3084" s="7" t="e">
        <f>F3084/Q3084</f>
        <v>#DIV/0!</v>
      </c>
      <c r="U3084" t="s">
        <v>8315</v>
      </c>
      <c r="V3084" t="s">
        <v>8355</v>
      </c>
    </row>
    <row r="3085" spans="1:22" ht="57.6">
      <c r="A3085" s="5">
        <f t="shared" si="192"/>
        <v>2.8E-3</v>
      </c>
      <c r="B3085">
        <v>3083</v>
      </c>
      <c r="C3085" s="3" t="s">
        <v>3083</v>
      </c>
      <c r="D3085" s="3" t="s">
        <v>7193</v>
      </c>
      <c r="E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 s="22">
        <f t="shared" si="193"/>
        <v>42323.756319444445</v>
      </c>
      <c r="L3085">
        <v>1406986278</v>
      </c>
      <c r="M3085" s="22">
        <f t="shared" si="194"/>
        <v>42293.714652777773</v>
      </c>
      <c r="N3085" s="22" t="s">
        <v>9871</v>
      </c>
      <c r="O3085" s="24">
        <f t="shared" si="195"/>
        <v>2015</v>
      </c>
      <c r="P3085" t="b">
        <v>0</v>
      </c>
      <c r="Q3085">
        <v>3</v>
      </c>
      <c r="R3085" t="b">
        <v>0</v>
      </c>
      <c r="S3085" t="s">
        <v>8303</v>
      </c>
      <c r="T3085" s="7">
        <f>F3085/Q3085</f>
        <v>18.666666666666668</v>
      </c>
      <c r="U3085" t="s">
        <v>8315</v>
      </c>
      <c r="V3085" t="s">
        <v>8355</v>
      </c>
    </row>
    <row r="3086" spans="1:22" ht="57.6">
      <c r="A3086" s="5">
        <f t="shared" si="192"/>
        <v>0.11579206701157921</v>
      </c>
      <c r="B3086">
        <v>3084</v>
      </c>
      <c r="C3086" s="3" t="s">
        <v>3084</v>
      </c>
      <c r="D3086" s="3" t="s">
        <v>7194</v>
      </c>
      <c r="E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 s="22">
        <f t="shared" si="193"/>
        <v>41883</v>
      </c>
      <c r="L3086">
        <v>1428340931</v>
      </c>
      <c r="M3086" s="22">
        <f t="shared" si="194"/>
        <v>41853.355069444442</v>
      </c>
      <c r="N3086" s="22" t="s">
        <v>9826</v>
      </c>
      <c r="O3086" s="24">
        <f t="shared" si="195"/>
        <v>2014</v>
      </c>
      <c r="P3086" t="b">
        <v>0</v>
      </c>
      <c r="Q3086">
        <v>6</v>
      </c>
      <c r="R3086" t="b">
        <v>0</v>
      </c>
      <c r="S3086" t="s">
        <v>8303</v>
      </c>
      <c r="T3086" s="7">
        <f>F3086/Q3086</f>
        <v>78.333333333333329</v>
      </c>
      <c r="U3086" t="s">
        <v>8315</v>
      </c>
      <c r="V3086" t="s">
        <v>8355</v>
      </c>
    </row>
    <row r="3087" spans="1:22" ht="43.2">
      <c r="A3087" s="5">
        <f t="shared" si="192"/>
        <v>2.4400000000000002E-2</v>
      </c>
      <c r="B3087">
        <v>3085</v>
      </c>
      <c r="C3087" s="3" t="s">
        <v>3085</v>
      </c>
      <c r="D3087" s="3" t="s">
        <v>7195</v>
      </c>
      <c r="E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 s="22">
        <f t="shared" si="193"/>
        <v>42129.574999999997</v>
      </c>
      <c r="L3087">
        <v>1440969159</v>
      </c>
      <c r="M3087" s="22">
        <f t="shared" si="194"/>
        <v>42100.515405092585</v>
      </c>
      <c r="N3087" s="22" t="s">
        <v>8913</v>
      </c>
      <c r="O3087" s="24">
        <f t="shared" si="195"/>
        <v>2015</v>
      </c>
      <c r="P3087" t="b">
        <v>0</v>
      </c>
      <c r="Q3087">
        <v>9</v>
      </c>
      <c r="R3087" t="b">
        <v>0</v>
      </c>
      <c r="S3087" t="s">
        <v>8303</v>
      </c>
      <c r="T3087" s="7">
        <f>F3087/Q3087</f>
        <v>67.777777777777771</v>
      </c>
      <c r="U3087" t="s">
        <v>8315</v>
      </c>
      <c r="V3087" t="s">
        <v>8355</v>
      </c>
    </row>
    <row r="3088" spans="1:22" ht="43.2">
      <c r="A3088" s="5">
        <f t="shared" si="192"/>
        <v>2.5000000000000001E-3</v>
      </c>
      <c r="B3088">
        <v>3086</v>
      </c>
      <c r="C3088" s="3" t="s">
        <v>3086</v>
      </c>
      <c r="D3088" s="3" t="s">
        <v>7196</v>
      </c>
      <c r="E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 s="22">
        <f t="shared" si="193"/>
        <v>42276.675451388888</v>
      </c>
      <c r="L3088">
        <v>1434643559</v>
      </c>
      <c r="M3088" s="22">
        <f t="shared" si="194"/>
        <v>42246.675451388888</v>
      </c>
      <c r="N3088" s="22" t="s">
        <v>9423</v>
      </c>
      <c r="O3088" s="24">
        <f t="shared" si="195"/>
        <v>2015</v>
      </c>
      <c r="P3088" t="b">
        <v>0</v>
      </c>
      <c r="Q3088">
        <v>3</v>
      </c>
      <c r="R3088" t="b">
        <v>0</v>
      </c>
      <c r="S3088" t="s">
        <v>8303</v>
      </c>
      <c r="T3088" s="7">
        <f>F3088/Q3088</f>
        <v>16.666666666666668</v>
      </c>
      <c r="U3088" t="s">
        <v>8315</v>
      </c>
      <c r="V3088" t="s">
        <v>8355</v>
      </c>
    </row>
    <row r="3089" spans="1:22" ht="43.2">
      <c r="A3089" s="5">
        <f t="shared" si="192"/>
        <v>6.2500000000000003E-3</v>
      </c>
      <c r="B3089">
        <v>3087</v>
      </c>
      <c r="C3089" s="3" t="s">
        <v>3087</v>
      </c>
      <c r="D3089" s="3" t="s">
        <v>7197</v>
      </c>
      <c r="E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 s="22">
        <f t="shared" si="193"/>
        <v>42233.462488425925</v>
      </c>
      <c r="L3089">
        <v>1477107390</v>
      </c>
      <c r="M3089" s="22">
        <f t="shared" si="194"/>
        <v>42173.462488425925</v>
      </c>
      <c r="N3089" s="22" t="s">
        <v>8845</v>
      </c>
      <c r="O3089" s="24">
        <f t="shared" si="195"/>
        <v>2015</v>
      </c>
      <c r="P3089" t="b">
        <v>0</v>
      </c>
      <c r="Q3089">
        <v>2</v>
      </c>
      <c r="R3089" t="b">
        <v>0</v>
      </c>
      <c r="S3089" t="s">
        <v>8303</v>
      </c>
      <c r="T3089" s="7">
        <f>F3089/Q3089</f>
        <v>62.5</v>
      </c>
      <c r="U3089" t="s">
        <v>8315</v>
      </c>
      <c r="V3089" t="s">
        <v>8355</v>
      </c>
    </row>
    <row r="3090" spans="1:22" ht="43.2">
      <c r="A3090" s="5">
        <f t="shared" si="192"/>
        <v>1.9384615384615384E-3</v>
      </c>
      <c r="B3090">
        <v>3088</v>
      </c>
      <c r="C3090" s="3" t="s">
        <v>3088</v>
      </c>
      <c r="D3090" s="3" t="s">
        <v>7198</v>
      </c>
      <c r="E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 s="22">
        <f t="shared" si="193"/>
        <v>42724.983680555553</v>
      </c>
      <c r="L3090">
        <v>1418046247</v>
      </c>
      <c r="M3090" s="22">
        <f t="shared" si="194"/>
        <v>42664.942013888889</v>
      </c>
      <c r="N3090" s="22" t="s">
        <v>9661</v>
      </c>
      <c r="O3090" s="24">
        <f t="shared" si="195"/>
        <v>2016</v>
      </c>
      <c r="P3090" t="b">
        <v>0</v>
      </c>
      <c r="Q3090">
        <v>3</v>
      </c>
      <c r="R3090" t="b">
        <v>0</v>
      </c>
      <c r="S3090" t="s">
        <v>8303</v>
      </c>
      <c r="T3090" s="7">
        <f>F3090/Q3090</f>
        <v>42</v>
      </c>
      <c r="U3090" t="s">
        <v>8315</v>
      </c>
      <c r="V3090" t="s">
        <v>8355</v>
      </c>
    </row>
    <row r="3091" spans="1:22" ht="43.2">
      <c r="A3091" s="5">
        <f t="shared" si="192"/>
        <v>0.23416000000000001</v>
      </c>
      <c r="B3091">
        <v>3089</v>
      </c>
      <c r="C3091" s="3" t="s">
        <v>3089</v>
      </c>
      <c r="D3091" s="3" t="s">
        <v>7199</v>
      </c>
      <c r="E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 s="22">
        <f t="shared" si="193"/>
        <v>42012.361805555549</v>
      </c>
      <c r="L3091">
        <v>1465304483</v>
      </c>
      <c r="M3091" s="22">
        <f t="shared" si="194"/>
        <v>41981.363969907405</v>
      </c>
      <c r="N3091" s="22" t="s">
        <v>9401</v>
      </c>
      <c r="O3091" s="24">
        <f t="shared" si="195"/>
        <v>2014</v>
      </c>
      <c r="P3091" t="b">
        <v>0</v>
      </c>
      <c r="Q3091">
        <v>45</v>
      </c>
      <c r="R3091" t="b">
        <v>0</v>
      </c>
      <c r="S3091" t="s">
        <v>8303</v>
      </c>
      <c r="T3091" s="7">
        <f>F3091/Q3091</f>
        <v>130.0888888888889</v>
      </c>
      <c r="U3091" t="s">
        <v>8315</v>
      </c>
      <c r="V3091" t="s">
        <v>8355</v>
      </c>
    </row>
    <row r="3092" spans="1:22" ht="43.2">
      <c r="A3092" s="5">
        <f t="shared" si="192"/>
        <v>5.080888888888889E-2</v>
      </c>
      <c r="B3092">
        <v>3090</v>
      </c>
      <c r="C3092" s="3" t="s">
        <v>3090</v>
      </c>
      <c r="D3092" s="3" t="s">
        <v>7200</v>
      </c>
      <c r="E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 s="22">
        <f t="shared" si="193"/>
        <v>42559.874305555553</v>
      </c>
      <c r="L3092">
        <v>1425325145</v>
      </c>
      <c r="M3092" s="22">
        <f t="shared" si="194"/>
        <v>42528.334293981483</v>
      </c>
      <c r="N3092" s="22" t="s">
        <v>8896</v>
      </c>
      <c r="O3092" s="24">
        <f t="shared" si="195"/>
        <v>2016</v>
      </c>
      <c r="P3092" t="b">
        <v>0</v>
      </c>
      <c r="Q3092">
        <v>9</v>
      </c>
      <c r="R3092" t="b">
        <v>0</v>
      </c>
      <c r="S3092" t="s">
        <v>8303</v>
      </c>
      <c r="T3092" s="7">
        <f>F3092/Q3092</f>
        <v>1270.2222222222222</v>
      </c>
      <c r="U3092" t="s">
        <v>8315</v>
      </c>
      <c r="V3092" t="s">
        <v>8355</v>
      </c>
    </row>
    <row r="3093" spans="1:22" ht="57.6">
      <c r="A3093" s="5">
        <f t="shared" si="192"/>
        <v>0.15920000000000001</v>
      </c>
      <c r="B3093">
        <v>3091</v>
      </c>
      <c r="C3093" s="3" t="s">
        <v>3091</v>
      </c>
      <c r="D3093" s="3" t="s">
        <v>7201</v>
      </c>
      <c r="E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 s="22">
        <f t="shared" si="193"/>
        <v>42125.568807870368</v>
      </c>
      <c r="L3093">
        <v>1468622743</v>
      </c>
      <c r="M3093" s="22">
        <f t="shared" si="194"/>
        <v>42065.610474537032</v>
      </c>
      <c r="N3093" s="22" t="s">
        <v>8787</v>
      </c>
      <c r="O3093" s="24">
        <f t="shared" si="195"/>
        <v>2015</v>
      </c>
      <c r="P3093" t="b">
        <v>0</v>
      </c>
      <c r="Q3093">
        <v>9</v>
      </c>
      <c r="R3093" t="b">
        <v>0</v>
      </c>
      <c r="S3093" t="s">
        <v>8303</v>
      </c>
      <c r="T3093" s="7">
        <f>F3093/Q3093</f>
        <v>88.444444444444443</v>
      </c>
      <c r="U3093" t="s">
        <v>8315</v>
      </c>
      <c r="V3093" t="s">
        <v>8355</v>
      </c>
    </row>
    <row r="3094" spans="1:22" ht="43.2">
      <c r="A3094" s="5">
        <f t="shared" si="192"/>
        <v>1.1831900000000001E-2</v>
      </c>
      <c r="B3094">
        <v>3092</v>
      </c>
      <c r="C3094" s="3" t="s">
        <v>3092</v>
      </c>
      <c r="D3094" s="3" t="s">
        <v>7202</v>
      </c>
      <c r="E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 s="22">
        <f t="shared" si="193"/>
        <v>42596.740081018514</v>
      </c>
      <c r="L3094">
        <v>1441723912</v>
      </c>
      <c r="M3094" s="22">
        <f t="shared" si="194"/>
        <v>42566.740081018514</v>
      </c>
      <c r="N3094" s="22" t="s">
        <v>8558</v>
      </c>
      <c r="O3094" s="24">
        <f t="shared" si="195"/>
        <v>2016</v>
      </c>
      <c r="P3094" t="b">
        <v>0</v>
      </c>
      <c r="Q3094">
        <v>21</v>
      </c>
      <c r="R3094" t="b">
        <v>0</v>
      </c>
      <c r="S3094" t="s">
        <v>8303</v>
      </c>
      <c r="T3094" s="7">
        <f>F3094/Q3094</f>
        <v>56.342380952380957</v>
      </c>
      <c r="U3094" t="s">
        <v>8315</v>
      </c>
      <c r="V3094" t="s">
        <v>8355</v>
      </c>
    </row>
    <row r="3095" spans="1:22" ht="57.6">
      <c r="A3095" s="5">
        <f t="shared" si="192"/>
        <v>0.22750000000000001</v>
      </c>
      <c r="B3095">
        <v>3093</v>
      </c>
      <c r="C3095" s="3" t="s">
        <v>3093</v>
      </c>
      <c r="D3095" s="3" t="s">
        <v>7203</v>
      </c>
      <c r="E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 s="22">
        <f t="shared" si="193"/>
        <v>42292.708333333336</v>
      </c>
      <c r="L3095">
        <v>1398980941</v>
      </c>
      <c r="M3095" s="22">
        <f t="shared" si="194"/>
        <v>42255.41101851852</v>
      </c>
      <c r="N3095" s="22" t="s">
        <v>8555</v>
      </c>
      <c r="O3095" s="24">
        <f t="shared" si="195"/>
        <v>2015</v>
      </c>
      <c r="P3095" t="b">
        <v>0</v>
      </c>
      <c r="Q3095">
        <v>17</v>
      </c>
      <c r="R3095" t="b">
        <v>0</v>
      </c>
      <c r="S3095" t="s">
        <v>8303</v>
      </c>
      <c r="T3095" s="7">
        <f>F3095/Q3095</f>
        <v>53.529411764705884</v>
      </c>
      <c r="U3095" t="s">
        <v>8315</v>
      </c>
      <c r="V3095" t="s">
        <v>8355</v>
      </c>
    </row>
    <row r="3096" spans="1:22" ht="43.2">
      <c r="A3096" s="5">
        <f t="shared" si="192"/>
        <v>2.5000000000000001E-4</v>
      </c>
      <c r="B3096">
        <v>3094</v>
      </c>
      <c r="C3096" s="3" t="s">
        <v>3094</v>
      </c>
      <c r="D3096" s="3" t="s">
        <v>7204</v>
      </c>
      <c r="E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 s="22">
        <f t="shared" si="193"/>
        <v>41790.957638888889</v>
      </c>
      <c r="L3096">
        <v>1437591956</v>
      </c>
      <c r="M3096" s="22">
        <f t="shared" si="194"/>
        <v>41760.700706018521</v>
      </c>
      <c r="N3096" s="22" t="s">
        <v>8385</v>
      </c>
      <c r="O3096" s="24">
        <f t="shared" si="195"/>
        <v>2014</v>
      </c>
      <c r="P3096" t="b">
        <v>0</v>
      </c>
      <c r="Q3096">
        <v>1</v>
      </c>
      <c r="R3096" t="b">
        <v>0</v>
      </c>
      <c r="S3096" t="s">
        <v>8303</v>
      </c>
      <c r="T3096" s="7">
        <f>F3096/Q3096</f>
        <v>25</v>
      </c>
      <c r="U3096" t="s">
        <v>8315</v>
      </c>
      <c r="V3096" t="s">
        <v>8355</v>
      </c>
    </row>
    <row r="3097" spans="1:22" ht="43.2">
      <c r="A3097" s="5">
        <f t="shared" si="192"/>
        <v>3.351206434316354E-3</v>
      </c>
      <c r="B3097">
        <v>3095</v>
      </c>
      <c r="C3097" s="3" t="s">
        <v>3095</v>
      </c>
      <c r="D3097" s="3" t="s">
        <v>7205</v>
      </c>
      <c r="E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 s="22">
        <f t="shared" si="193"/>
        <v>42267.587453703702</v>
      </c>
      <c r="L3097">
        <v>1464827780</v>
      </c>
      <c r="M3097" s="22">
        <f t="shared" si="194"/>
        <v>42207.587453703702</v>
      </c>
      <c r="N3097" s="22" t="s">
        <v>8682</v>
      </c>
      <c r="O3097" s="24">
        <f t="shared" si="195"/>
        <v>2015</v>
      </c>
      <c r="P3097" t="b">
        <v>0</v>
      </c>
      <c r="Q3097">
        <v>1</v>
      </c>
      <c r="R3097" t="b">
        <v>0</v>
      </c>
      <c r="S3097" t="s">
        <v>8303</v>
      </c>
      <c r="T3097" s="7">
        <f>F3097/Q3097</f>
        <v>50</v>
      </c>
      <c r="U3097" t="s">
        <v>8315</v>
      </c>
      <c r="V3097" t="s">
        <v>8355</v>
      </c>
    </row>
    <row r="3098" spans="1:22" ht="43.2">
      <c r="A3098" s="5">
        <f t="shared" si="192"/>
        <v>3.9750000000000001E-2</v>
      </c>
      <c r="B3098">
        <v>3096</v>
      </c>
      <c r="C3098" s="3" t="s">
        <v>3096</v>
      </c>
      <c r="D3098" s="3" t="s">
        <v>7206</v>
      </c>
      <c r="E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 s="22">
        <f t="shared" si="193"/>
        <v>42582.81689814815</v>
      </c>
      <c r="L3098">
        <v>1429559326</v>
      </c>
      <c r="M3098" s="22">
        <f t="shared" si="194"/>
        <v>42522.81689814815</v>
      </c>
      <c r="N3098" s="22" t="s">
        <v>9048</v>
      </c>
      <c r="O3098" s="24">
        <f t="shared" si="195"/>
        <v>2016</v>
      </c>
      <c r="P3098" t="b">
        <v>0</v>
      </c>
      <c r="Q3098">
        <v>14</v>
      </c>
      <c r="R3098" t="b">
        <v>0</v>
      </c>
      <c r="S3098" t="s">
        <v>8303</v>
      </c>
      <c r="T3098" s="7">
        <f>F3098/Q3098</f>
        <v>56.785714285714285</v>
      </c>
      <c r="U3098" t="s">
        <v>8315</v>
      </c>
      <c r="V3098" t="s">
        <v>8355</v>
      </c>
    </row>
    <row r="3099" spans="1:22" ht="43.2">
      <c r="A3099" s="5">
        <f t="shared" si="192"/>
        <v>0.17150000000000001</v>
      </c>
      <c r="B3099">
        <v>3097</v>
      </c>
      <c r="C3099" s="3" t="s">
        <v>3097</v>
      </c>
      <c r="D3099" s="3" t="s">
        <v>7207</v>
      </c>
      <c r="E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 s="22">
        <f t="shared" si="193"/>
        <v>42144.617199074077</v>
      </c>
      <c r="L3099">
        <v>1474027501</v>
      </c>
      <c r="M3099" s="22">
        <f t="shared" si="194"/>
        <v>42114.617199074077</v>
      </c>
      <c r="N3099" s="22" t="s">
        <v>8490</v>
      </c>
      <c r="O3099" s="24">
        <f t="shared" si="195"/>
        <v>2015</v>
      </c>
      <c r="P3099" t="b">
        <v>0</v>
      </c>
      <c r="Q3099">
        <v>42</v>
      </c>
      <c r="R3099" t="b">
        <v>0</v>
      </c>
      <c r="S3099" t="s">
        <v>8303</v>
      </c>
      <c r="T3099" s="7">
        <f>F3099/Q3099</f>
        <v>40.833333333333336</v>
      </c>
      <c r="U3099" t="s">
        <v>8315</v>
      </c>
      <c r="V3099" t="s">
        <v>8355</v>
      </c>
    </row>
    <row r="3100" spans="1:22" ht="43.2">
      <c r="A3100" s="5">
        <f t="shared" si="192"/>
        <v>3.608004104669061E-2</v>
      </c>
      <c r="B3100">
        <v>3098</v>
      </c>
      <c r="C3100" s="3" t="s">
        <v>3098</v>
      </c>
      <c r="D3100" s="3" t="s">
        <v>7208</v>
      </c>
      <c r="E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 s="22">
        <f t="shared" si="193"/>
        <v>42650.374999999993</v>
      </c>
      <c r="L3100">
        <v>1450724449</v>
      </c>
      <c r="M3100" s="22">
        <f t="shared" si="194"/>
        <v>42629.29515046296</v>
      </c>
      <c r="N3100" s="22" t="s">
        <v>9801</v>
      </c>
      <c r="O3100" s="24">
        <f t="shared" si="195"/>
        <v>2016</v>
      </c>
      <c r="P3100" t="b">
        <v>0</v>
      </c>
      <c r="Q3100">
        <v>27</v>
      </c>
      <c r="R3100" t="b">
        <v>0</v>
      </c>
      <c r="S3100" t="s">
        <v>8303</v>
      </c>
      <c r="T3100" s="7">
        <f>F3100/Q3100</f>
        <v>65.111111111111114</v>
      </c>
      <c r="U3100" t="s">
        <v>8315</v>
      </c>
      <c r="V3100" t="s">
        <v>8355</v>
      </c>
    </row>
    <row r="3101" spans="1:22" ht="43.2">
      <c r="A3101" s="5">
        <f t="shared" si="192"/>
        <v>0.13900000000000001</v>
      </c>
      <c r="B3101">
        <v>3099</v>
      </c>
      <c r="C3101" s="3" t="s">
        <v>3099</v>
      </c>
      <c r="D3101" s="3" t="s">
        <v>7209</v>
      </c>
      <c r="E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 s="22">
        <f t="shared" si="193"/>
        <v>42407.803472222215</v>
      </c>
      <c r="L3101">
        <v>1452659591</v>
      </c>
      <c r="M3101" s="22">
        <f t="shared" si="194"/>
        <v>42359.58390046296</v>
      </c>
      <c r="N3101" s="22" t="s">
        <v>9834</v>
      </c>
      <c r="O3101" s="24">
        <f t="shared" si="195"/>
        <v>2015</v>
      </c>
      <c r="P3101" t="b">
        <v>0</v>
      </c>
      <c r="Q3101">
        <v>5</v>
      </c>
      <c r="R3101" t="b">
        <v>0</v>
      </c>
      <c r="S3101" t="s">
        <v>8303</v>
      </c>
      <c r="T3101" s="7">
        <f>F3101/Q3101</f>
        <v>55.6</v>
      </c>
      <c r="U3101" t="s">
        <v>8315</v>
      </c>
      <c r="V3101" t="s">
        <v>8355</v>
      </c>
    </row>
    <row r="3102" spans="1:22" ht="43.2">
      <c r="A3102" s="5">
        <f t="shared" si="192"/>
        <v>0.15225</v>
      </c>
      <c r="B3102">
        <v>3100</v>
      </c>
      <c r="C3102" s="3" t="s">
        <v>3100</v>
      </c>
      <c r="D3102" s="3" t="s">
        <v>7210</v>
      </c>
      <c r="E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 s="22">
        <f t="shared" si="193"/>
        <v>42411.981377314813</v>
      </c>
      <c r="L3102">
        <v>1411224975</v>
      </c>
      <c r="M3102" s="22">
        <f t="shared" si="194"/>
        <v>42381.981377314813</v>
      </c>
      <c r="N3102" s="22" t="s">
        <v>9674</v>
      </c>
      <c r="O3102" s="24">
        <f t="shared" si="195"/>
        <v>2016</v>
      </c>
      <c r="P3102" t="b">
        <v>0</v>
      </c>
      <c r="Q3102">
        <v>13</v>
      </c>
      <c r="R3102" t="b">
        <v>0</v>
      </c>
      <c r="S3102" t="s">
        <v>8303</v>
      </c>
      <c r="T3102" s="7">
        <f>F3102/Q3102</f>
        <v>140.53846153846155</v>
      </c>
      <c r="U3102" t="s">
        <v>8315</v>
      </c>
      <c r="V3102" t="s">
        <v>8355</v>
      </c>
    </row>
    <row r="3103" spans="1:22" ht="57.6">
      <c r="A3103" s="5">
        <f t="shared" si="192"/>
        <v>0.12</v>
      </c>
      <c r="B3103">
        <v>3101</v>
      </c>
      <c r="C3103" s="3" t="s">
        <v>3101</v>
      </c>
      <c r="D3103" s="3" t="s">
        <v>7211</v>
      </c>
      <c r="E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 s="22">
        <f t="shared" si="193"/>
        <v>41932.4140625</v>
      </c>
      <c r="L3103">
        <v>1434445937</v>
      </c>
      <c r="M3103" s="22">
        <f t="shared" si="194"/>
        <v>41902.4140625</v>
      </c>
      <c r="N3103" s="22" t="s">
        <v>9786</v>
      </c>
      <c r="O3103" s="24">
        <f t="shared" si="195"/>
        <v>2014</v>
      </c>
      <c r="P3103" t="b">
        <v>0</v>
      </c>
      <c r="Q3103">
        <v>12</v>
      </c>
      <c r="R3103" t="b">
        <v>0</v>
      </c>
      <c r="S3103" t="s">
        <v>8303</v>
      </c>
      <c r="T3103" s="7">
        <f>F3103/Q3103</f>
        <v>25</v>
      </c>
      <c r="U3103" t="s">
        <v>8315</v>
      </c>
      <c r="V3103" t="s">
        <v>8355</v>
      </c>
    </row>
    <row r="3104" spans="1:22" ht="57.6">
      <c r="A3104" s="5">
        <f t="shared" si="192"/>
        <v>0.391125</v>
      </c>
      <c r="B3104">
        <v>3102</v>
      </c>
      <c r="C3104" s="3" t="s">
        <v>3102</v>
      </c>
      <c r="D3104" s="3" t="s">
        <v>7212</v>
      </c>
      <c r="E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 s="22">
        <f t="shared" si="193"/>
        <v>42201.12222222222</v>
      </c>
      <c r="L3104">
        <v>1467619818</v>
      </c>
      <c r="M3104" s="22">
        <f t="shared" si="194"/>
        <v>42171.175196759257</v>
      </c>
      <c r="N3104" s="22" t="s">
        <v>8522</v>
      </c>
      <c r="O3104" s="24">
        <f t="shared" si="195"/>
        <v>2015</v>
      </c>
      <c r="P3104" t="b">
        <v>0</v>
      </c>
      <c r="Q3104">
        <v>90</v>
      </c>
      <c r="R3104" t="b">
        <v>0</v>
      </c>
      <c r="S3104" t="s">
        <v>8303</v>
      </c>
      <c r="T3104" s="7">
        <f>F3104/Q3104</f>
        <v>69.533333333333331</v>
      </c>
      <c r="U3104" t="s">
        <v>8315</v>
      </c>
      <c r="V3104" t="s">
        <v>8355</v>
      </c>
    </row>
    <row r="3105" spans="1:22" ht="28.8">
      <c r="A3105" s="5">
        <f t="shared" si="192"/>
        <v>2.6829268292682929E-3</v>
      </c>
      <c r="B3105">
        <v>3103</v>
      </c>
      <c r="C3105" s="3" t="s">
        <v>3103</v>
      </c>
      <c r="D3105" s="3" t="s">
        <v>7213</v>
      </c>
      <c r="E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 s="22">
        <f t="shared" si="193"/>
        <v>42605.132152777776</v>
      </c>
      <c r="L3105">
        <v>1428896706</v>
      </c>
      <c r="M3105" s="22">
        <f t="shared" si="194"/>
        <v>42555.132152777776</v>
      </c>
      <c r="N3105" s="22" t="s">
        <v>9581</v>
      </c>
      <c r="O3105" s="24">
        <f t="shared" si="195"/>
        <v>2016</v>
      </c>
      <c r="P3105" t="b">
        <v>0</v>
      </c>
      <c r="Q3105">
        <v>2</v>
      </c>
      <c r="R3105" t="b">
        <v>0</v>
      </c>
      <c r="S3105" t="s">
        <v>8303</v>
      </c>
      <c r="T3105" s="7">
        <f>F3105/Q3105</f>
        <v>5.5</v>
      </c>
      <c r="U3105" t="s">
        <v>8315</v>
      </c>
      <c r="V3105" t="s">
        <v>8355</v>
      </c>
    </row>
    <row r="3106" spans="1:22" ht="43.2">
      <c r="A3106" s="5">
        <f t="shared" si="192"/>
        <v>0.29625000000000001</v>
      </c>
      <c r="B3106">
        <v>3104</v>
      </c>
      <c r="C3106" s="3" t="s">
        <v>3104</v>
      </c>
      <c r="D3106" s="3" t="s">
        <v>7214</v>
      </c>
      <c r="E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 s="22">
        <f t="shared" si="193"/>
        <v>42166.94798611111</v>
      </c>
      <c r="L3106">
        <v>1420235311</v>
      </c>
      <c r="M3106" s="22">
        <f t="shared" si="194"/>
        <v>42106.94798611111</v>
      </c>
      <c r="N3106" s="22" t="s">
        <v>8574</v>
      </c>
      <c r="O3106" s="24">
        <f t="shared" si="195"/>
        <v>2015</v>
      </c>
      <c r="P3106" t="b">
        <v>0</v>
      </c>
      <c r="Q3106">
        <v>5</v>
      </c>
      <c r="R3106" t="b">
        <v>0</v>
      </c>
      <c r="S3106" t="s">
        <v>8303</v>
      </c>
      <c r="T3106" s="7">
        <f>F3106/Q3106</f>
        <v>237</v>
      </c>
      <c r="U3106" t="s">
        <v>8315</v>
      </c>
      <c r="V3106" t="s">
        <v>8355</v>
      </c>
    </row>
    <row r="3107" spans="1:22" ht="43.2">
      <c r="A3107" s="5">
        <f t="shared" si="192"/>
        <v>0.4236099230111206</v>
      </c>
      <c r="B3107">
        <v>3105</v>
      </c>
      <c r="C3107" s="3" t="s">
        <v>3105</v>
      </c>
      <c r="D3107" s="3" t="s">
        <v>7215</v>
      </c>
      <c r="E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 s="22">
        <f t="shared" si="193"/>
        <v>42037.874999999993</v>
      </c>
      <c r="L3107">
        <v>1408986916</v>
      </c>
      <c r="M3107" s="22">
        <f t="shared" si="194"/>
        <v>42006.70035879629</v>
      </c>
      <c r="N3107" s="22" t="s">
        <v>9872</v>
      </c>
      <c r="O3107" s="24">
        <f t="shared" si="195"/>
        <v>2015</v>
      </c>
      <c r="P3107" t="b">
        <v>0</v>
      </c>
      <c r="Q3107">
        <v>31</v>
      </c>
      <c r="R3107" t="b">
        <v>0</v>
      </c>
      <c r="S3107" t="s">
        <v>8303</v>
      </c>
      <c r="T3107" s="7">
        <f>F3107/Q3107</f>
        <v>79.870967741935488</v>
      </c>
      <c r="U3107" t="s">
        <v>8315</v>
      </c>
      <c r="V3107" t="s">
        <v>8355</v>
      </c>
    </row>
    <row r="3108" spans="1:22" ht="57.6">
      <c r="A3108" s="5">
        <f t="shared" si="192"/>
        <v>4.1000000000000002E-2</v>
      </c>
      <c r="B3108">
        <v>3106</v>
      </c>
      <c r="C3108" s="3" t="s">
        <v>3106</v>
      </c>
      <c r="D3108" s="3" t="s">
        <v>7216</v>
      </c>
      <c r="E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 s="22">
        <f t="shared" si="193"/>
        <v>41931</v>
      </c>
      <c r="L3108">
        <v>1440497876</v>
      </c>
      <c r="M3108" s="22">
        <f t="shared" si="194"/>
        <v>41876.510601851849</v>
      </c>
      <c r="N3108" s="22" t="s">
        <v>9230</v>
      </c>
      <c r="O3108" s="24">
        <f t="shared" si="195"/>
        <v>2014</v>
      </c>
      <c r="P3108" t="b">
        <v>0</v>
      </c>
      <c r="Q3108">
        <v>4</v>
      </c>
      <c r="R3108" t="b">
        <v>0</v>
      </c>
      <c r="S3108" t="s">
        <v>8303</v>
      </c>
      <c r="T3108" s="7">
        <f>F3108/Q3108</f>
        <v>10.25</v>
      </c>
      <c r="U3108" t="s">
        <v>8315</v>
      </c>
      <c r="V3108" t="s">
        <v>8355</v>
      </c>
    </row>
    <row r="3109" spans="1:22" ht="43.2">
      <c r="A3109" s="5">
        <f t="shared" si="192"/>
        <v>0.197625</v>
      </c>
      <c r="B3109">
        <v>3107</v>
      </c>
      <c r="C3109" s="3" t="s">
        <v>3107</v>
      </c>
      <c r="D3109" s="3" t="s">
        <v>7217</v>
      </c>
      <c r="E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 s="22">
        <f t="shared" si="193"/>
        <v>42263.708333333336</v>
      </c>
      <c r="L3109">
        <v>1430767951</v>
      </c>
      <c r="M3109" s="22">
        <f t="shared" si="194"/>
        <v>42241.220787037033</v>
      </c>
      <c r="N3109" s="22" t="s">
        <v>8891</v>
      </c>
      <c r="O3109" s="24">
        <f t="shared" si="195"/>
        <v>2015</v>
      </c>
      <c r="P3109" t="b">
        <v>0</v>
      </c>
      <c r="Q3109">
        <v>29</v>
      </c>
      <c r="R3109" t="b">
        <v>0</v>
      </c>
      <c r="S3109" t="s">
        <v>8303</v>
      </c>
      <c r="T3109" s="7">
        <f>F3109/Q3109</f>
        <v>272.58620689655174</v>
      </c>
      <c r="U3109" t="s">
        <v>8315</v>
      </c>
      <c r="V3109" t="s">
        <v>8355</v>
      </c>
    </row>
    <row r="3110" spans="1:22">
      <c r="A3110" s="5">
        <f t="shared" si="192"/>
        <v>5.1999999999999995E-4</v>
      </c>
      <c r="B3110">
        <v>3108</v>
      </c>
      <c r="C3110" s="3" t="s">
        <v>3108</v>
      </c>
      <c r="D3110" s="3" t="s">
        <v>7218</v>
      </c>
      <c r="E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 s="22">
        <f t="shared" si="193"/>
        <v>42135.605914351851</v>
      </c>
      <c r="L3110">
        <v>1425053994</v>
      </c>
      <c r="M3110" s="22">
        <f t="shared" si="194"/>
        <v>42128.605914351851</v>
      </c>
      <c r="N3110" s="22" t="s">
        <v>9053</v>
      </c>
      <c r="O3110" s="24">
        <f t="shared" si="195"/>
        <v>2015</v>
      </c>
      <c r="P3110" t="b">
        <v>0</v>
      </c>
      <c r="Q3110">
        <v>2</v>
      </c>
      <c r="R3110" t="b">
        <v>0</v>
      </c>
      <c r="S3110" t="s">
        <v>8303</v>
      </c>
      <c r="T3110" s="7">
        <f>F3110/Q3110</f>
        <v>13</v>
      </c>
      <c r="U3110" t="s">
        <v>8315</v>
      </c>
      <c r="V3110" t="s">
        <v>8355</v>
      </c>
    </row>
    <row r="3111" spans="1:22" ht="43.2">
      <c r="A3111" s="5">
        <f t="shared" si="192"/>
        <v>0.25030188679245285</v>
      </c>
      <c r="B3111">
        <v>3109</v>
      </c>
      <c r="C3111" s="3" t="s">
        <v>3109</v>
      </c>
      <c r="D3111" s="3" t="s">
        <v>7219</v>
      </c>
      <c r="E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 s="22">
        <f t="shared" si="193"/>
        <v>42122.430486111109</v>
      </c>
      <c r="L3111">
        <v>1406170810</v>
      </c>
      <c r="M3111" s="22">
        <f t="shared" si="194"/>
        <v>42062.47215277778</v>
      </c>
      <c r="N3111" s="22" t="s">
        <v>9873</v>
      </c>
      <c r="O3111" s="24">
        <f t="shared" si="195"/>
        <v>2015</v>
      </c>
      <c r="P3111" t="b">
        <v>0</v>
      </c>
      <c r="Q3111">
        <v>114</v>
      </c>
      <c r="R3111" t="b">
        <v>0</v>
      </c>
      <c r="S3111" t="s">
        <v>8303</v>
      </c>
      <c r="T3111" s="7">
        <f>F3111/Q3111</f>
        <v>58.184210526315788</v>
      </c>
      <c r="U3111" t="s">
        <v>8315</v>
      </c>
      <c r="V3111" t="s">
        <v>8355</v>
      </c>
    </row>
    <row r="3112" spans="1:22" ht="43.2">
      <c r="A3112" s="5">
        <f t="shared" si="192"/>
        <v>4.0000000000000002E-4</v>
      </c>
      <c r="B3112">
        <v>3110</v>
      </c>
      <c r="C3112" s="3" t="s">
        <v>3110</v>
      </c>
      <c r="D3112" s="3" t="s">
        <v>7220</v>
      </c>
      <c r="E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 s="22">
        <f t="shared" si="193"/>
        <v>41878.916782407403</v>
      </c>
      <c r="L3112">
        <v>1484009119</v>
      </c>
      <c r="M3112" s="22">
        <f t="shared" si="194"/>
        <v>41843.916782407403</v>
      </c>
      <c r="N3112" s="22" t="s">
        <v>9276</v>
      </c>
      <c r="O3112" s="24">
        <f t="shared" si="195"/>
        <v>2014</v>
      </c>
      <c r="P3112" t="b">
        <v>0</v>
      </c>
      <c r="Q3112">
        <v>1</v>
      </c>
      <c r="R3112" t="b">
        <v>0</v>
      </c>
      <c r="S3112" t="s">
        <v>8303</v>
      </c>
      <c r="T3112" s="7">
        <f>F3112/Q3112</f>
        <v>10</v>
      </c>
      <c r="U3112" t="s">
        <v>8315</v>
      </c>
      <c r="V3112" t="s">
        <v>8355</v>
      </c>
    </row>
    <row r="3113" spans="1:22" ht="43.2">
      <c r="A3113" s="5">
        <f t="shared" si="192"/>
        <v>0.26640000000000003</v>
      </c>
      <c r="B3113">
        <v>3111</v>
      </c>
      <c r="C3113" s="3" t="s">
        <v>3111</v>
      </c>
      <c r="D3113" s="3" t="s">
        <v>7221</v>
      </c>
      <c r="E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 s="22">
        <f t="shared" si="193"/>
        <v>42784.823136574072</v>
      </c>
      <c r="L3113">
        <v>1409753820</v>
      </c>
      <c r="M3113" s="22">
        <f t="shared" si="194"/>
        <v>42744.823136574072</v>
      </c>
      <c r="N3113" s="22" t="s">
        <v>9773</v>
      </c>
      <c r="O3113" s="24">
        <f t="shared" si="195"/>
        <v>2017</v>
      </c>
      <c r="P3113" t="b">
        <v>0</v>
      </c>
      <c r="Q3113">
        <v>76</v>
      </c>
      <c r="R3113" t="b">
        <v>0</v>
      </c>
      <c r="S3113" t="s">
        <v>8303</v>
      </c>
      <c r="T3113" s="7">
        <f>F3113/Q3113</f>
        <v>70.10526315789474</v>
      </c>
      <c r="U3113" t="s">
        <v>8315</v>
      </c>
      <c r="V3113" t="s">
        <v>8355</v>
      </c>
    </row>
    <row r="3114" spans="1:22" ht="43.2">
      <c r="A3114" s="5">
        <f t="shared" si="192"/>
        <v>4.7363636363636365E-2</v>
      </c>
      <c r="B3114">
        <v>3112</v>
      </c>
      <c r="C3114" s="3" t="s">
        <v>3112</v>
      </c>
      <c r="D3114" s="3" t="s">
        <v>7222</v>
      </c>
      <c r="E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 s="22">
        <f t="shared" si="193"/>
        <v>41916.386805555558</v>
      </c>
      <c r="L3114">
        <v>1472784934</v>
      </c>
      <c r="M3114" s="22">
        <f t="shared" si="194"/>
        <v>41885.386805555558</v>
      </c>
      <c r="N3114" s="22" t="s">
        <v>9200</v>
      </c>
      <c r="O3114" s="24">
        <f t="shared" si="195"/>
        <v>2014</v>
      </c>
      <c r="P3114" t="b">
        <v>0</v>
      </c>
      <c r="Q3114">
        <v>9</v>
      </c>
      <c r="R3114" t="b">
        <v>0</v>
      </c>
      <c r="S3114" t="s">
        <v>8303</v>
      </c>
      <c r="T3114" s="7">
        <f>F3114/Q3114</f>
        <v>57.888888888888886</v>
      </c>
      <c r="U3114" t="s">
        <v>8315</v>
      </c>
      <c r="V3114" t="s">
        <v>8355</v>
      </c>
    </row>
    <row r="3115" spans="1:22" ht="43.2">
      <c r="A3115" s="5">
        <f t="shared" si="192"/>
        <v>4.2435339894712751E-2</v>
      </c>
      <c r="B3115">
        <v>3113</v>
      </c>
      <c r="C3115" s="3" t="s">
        <v>3113</v>
      </c>
      <c r="D3115" s="3" t="s">
        <v>7223</v>
      </c>
      <c r="E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 s="22">
        <f t="shared" si="193"/>
        <v>42674.913587962961</v>
      </c>
      <c r="L3115">
        <v>1426699982</v>
      </c>
      <c r="M3115" s="22">
        <f t="shared" si="194"/>
        <v>42614.913587962961</v>
      </c>
      <c r="N3115" s="22" t="s">
        <v>9141</v>
      </c>
      <c r="O3115" s="24">
        <f t="shared" si="195"/>
        <v>2016</v>
      </c>
      <c r="P3115" t="b">
        <v>0</v>
      </c>
      <c r="Q3115">
        <v>37</v>
      </c>
      <c r="R3115" t="b">
        <v>0</v>
      </c>
      <c r="S3115" t="s">
        <v>8303</v>
      </c>
      <c r="T3115" s="7">
        <f>F3115/Q3115</f>
        <v>125.27027027027027</v>
      </c>
      <c r="U3115" t="s">
        <v>8315</v>
      </c>
      <c r="V3115" t="s">
        <v>8355</v>
      </c>
    </row>
    <row r="3116" spans="1:22" ht="43.2">
      <c r="A3116" s="5">
        <f t="shared" si="192"/>
        <v>0</v>
      </c>
      <c r="B3116">
        <v>3114</v>
      </c>
      <c r="C3116" s="3" t="s">
        <v>3114</v>
      </c>
      <c r="D3116" s="3" t="s">
        <v>7224</v>
      </c>
      <c r="E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 s="22">
        <f t="shared" si="193"/>
        <v>42111.522939814815</v>
      </c>
      <c r="L3116">
        <v>1406128250</v>
      </c>
      <c r="M3116" s="22">
        <f t="shared" si="194"/>
        <v>42081.522939814815</v>
      </c>
      <c r="N3116" s="22" t="s">
        <v>9530</v>
      </c>
      <c r="O3116" s="24">
        <f t="shared" si="195"/>
        <v>2015</v>
      </c>
      <c r="P3116" t="b">
        <v>0</v>
      </c>
      <c r="Q3116">
        <v>0</v>
      </c>
      <c r="R3116" t="b">
        <v>0</v>
      </c>
      <c r="S3116" t="s">
        <v>8303</v>
      </c>
      <c r="T3116" s="7" t="e">
        <f>F3116/Q3116</f>
        <v>#DIV/0!</v>
      </c>
      <c r="U3116" t="s">
        <v>8315</v>
      </c>
      <c r="V3116" t="s">
        <v>8355</v>
      </c>
    </row>
    <row r="3117" spans="1:22" ht="43.2">
      <c r="A3117" s="5">
        <f t="shared" si="192"/>
        <v>0.03</v>
      </c>
      <c r="B3117">
        <v>3115</v>
      </c>
      <c r="C3117" s="3" t="s">
        <v>3115</v>
      </c>
      <c r="D3117" s="3" t="s">
        <v>7225</v>
      </c>
      <c r="E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 s="22">
        <f t="shared" si="193"/>
        <v>41903.42418981481</v>
      </c>
      <c r="L3117">
        <v>1462531427</v>
      </c>
      <c r="M3117" s="22">
        <f t="shared" si="194"/>
        <v>41843.42418981481</v>
      </c>
      <c r="N3117" s="22" t="s">
        <v>9276</v>
      </c>
      <c r="O3117" s="24">
        <f t="shared" si="195"/>
        <v>2014</v>
      </c>
      <c r="P3117" t="b">
        <v>0</v>
      </c>
      <c r="Q3117">
        <v>1</v>
      </c>
      <c r="R3117" t="b">
        <v>0</v>
      </c>
      <c r="S3117" t="s">
        <v>8303</v>
      </c>
      <c r="T3117" s="7">
        <f>F3117/Q3117</f>
        <v>300</v>
      </c>
      <c r="U3117" t="s">
        <v>8315</v>
      </c>
      <c r="V3117" t="s">
        <v>8355</v>
      </c>
    </row>
    <row r="3118" spans="1:22" ht="43.2">
      <c r="A3118" s="5">
        <f t="shared" si="192"/>
        <v>0.57333333333333336</v>
      </c>
      <c r="B3118">
        <v>3116</v>
      </c>
      <c r="C3118" s="3" t="s">
        <v>3116</v>
      </c>
      <c r="D3118" s="3" t="s">
        <v>7226</v>
      </c>
      <c r="E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 s="22">
        <f t="shared" si="193"/>
        <v>42526.238738425927</v>
      </c>
      <c r="L3118">
        <v>1426681325</v>
      </c>
      <c r="M3118" s="22">
        <f t="shared" si="194"/>
        <v>42496.238738425927</v>
      </c>
      <c r="N3118" s="22" t="s">
        <v>8422</v>
      </c>
      <c r="O3118" s="24">
        <f t="shared" si="195"/>
        <v>2016</v>
      </c>
      <c r="P3118" t="b">
        <v>0</v>
      </c>
      <c r="Q3118">
        <v>10</v>
      </c>
      <c r="R3118" t="b">
        <v>0</v>
      </c>
      <c r="S3118" t="s">
        <v>8303</v>
      </c>
      <c r="T3118" s="7">
        <f>F3118/Q3118</f>
        <v>43</v>
      </c>
      <c r="U3118" t="s">
        <v>8315</v>
      </c>
      <c r="V3118" t="s">
        <v>8355</v>
      </c>
    </row>
    <row r="3119" spans="1:22" ht="43.2">
      <c r="A3119" s="5">
        <f t="shared" si="192"/>
        <v>1E-3</v>
      </c>
      <c r="B3119">
        <v>3117</v>
      </c>
      <c r="C3119" s="3" t="s">
        <v>3117</v>
      </c>
      <c r="D3119" s="3" t="s">
        <v>7227</v>
      </c>
      <c r="E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 s="22">
        <f t="shared" si="193"/>
        <v>42095.30700231481</v>
      </c>
      <c r="L3119">
        <v>1463648360</v>
      </c>
      <c r="M3119" s="22">
        <f t="shared" si="194"/>
        <v>42081.30700231481</v>
      </c>
      <c r="N3119" s="22" t="s">
        <v>9530</v>
      </c>
      <c r="O3119" s="24">
        <f t="shared" si="195"/>
        <v>2015</v>
      </c>
      <c r="P3119" t="b">
        <v>0</v>
      </c>
      <c r="Q3119">
        <v>1</v>
      </c>
      <c r="R3119" t="b">
        <v>0</v>
      </c>
      <c r="S3119" t="s">
        <v>8303</v>
      </c>
      <c r="T3119" s="7">
        <f>F3119/Q3119</f>
        <v>1</v>
      </c>
      <c r="U3119" t="s">
        <v>8315</v>
      </c>
      <c r="V3119" t="s">
        <v>8355</v>
      </c>
    </row>
    <row r="3120" spans="1:22" ht="28.8">
      <c r="A3120" s="5">
        <f t="shared" si="192"/>
        <v>3.0999999999999999E-3</v>
      </c>
      <c r="B3120">
        <v>3118</v>
      </c>
      <c r="C3120" s="3" t="s">
        <v>3118</v>
      </c>
      <c r="D3120" s="3" t="s">
        <v>7228</v>
      </c>
      <c r="E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 s="22">
        <f t="shared" si="193"/>
        <v>42517.341666666667</v>
      </c>
      <c r="L3120">
        <v>1465832123</v>
      </c>
      <c r="M3120" s="22">
        <f t="shared" si="194"/>
        <v>42509.166203703702</v>
      </c>
      <c r="N3120" s="22" t="s">
        <v>9231</v>
      </c>
      <c r="O3120" s="24">
        <f t="shared" si="195"/>
        <v>2016</v>
      </c>
      <c r="P3120" t="b">
        <v>0</v>
      </c>
      <c r="Q3120">
        <v>2</v>
      </c>
      <c r="R3120" t="b">
        <v>0</v>
      </c>
      <c r="S3120" t="s">
        <v>8303</v>
      </c>
      <c r="T3120" s="7">
        <f>F3120/Q3120</f>
        <v>775</v>
      </c>
      <c r="U3120" t="s">
        <v>8315</v>
      </c>
      <c r="V3120" t="s">
        <v>8355</v>
      </c>
    </row>
    <row r="3121" spans="1:22" ht="57.6">
      <c r="A3121" s="5">
        <f t="shared" si="192"/>
        <v>5.0000000000000001E-4</v>
      </c>
      <c r="B3121">
        <v>3119</v>
      </c>
      <c r="C3121" s="3" t="s">
        <v>3119</v>
      </c>
      <c r="D3121" s="3" t="s">
        <v>7229</v>
      </c>
      <c r="E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 s="22">
        <f t="shared" si="193"/>
        <v>42553.441238425927</v>
      </c>
      <c r="L3121">
        <v>1424826332</v>
      </c>
      <c r="M3121" s="22">
        <f t="shared" si="194"/>
        <v>42534.441238425927</v>
      </c>
      <c r="N3121" s="22" t="s">
        <v>8837</v>
      </c>
      <c r="O3121" s="24">
        <f t="shared" si="195"/>
        <v>2016</v>
      </c>
      <c r="P3121" t="b">
        <v>0</v>
      </c>
      <c r="Q3121">
        <v>1</v>
      </c>
      <c r="R3121" t="b">
        <v>0</v>
      </c>
      <c r="S3121" t="s">
        <v>8303</v>
      </c>
      <c r="T3121" s="7">
        <f>F3121/Q3121</f>
        <v>5</v>
      </c>
      <c r="U3121" t="s">
        <v>8315</v>
      </c>
      <c r="V3121" t="s">
        <v>8355</v>
      </c>
    </row>
    <row r="3122" spans="1:22" ht="43.2">
      <c r="A3122" s="5">
        <f t="shared" si="192"/>
        <v>9.8461538461538464E-5</v>
      </c>
      <c r="B3122">
        <v>3120</v>
      </c>
      <c r="C3122" s="3" t="s">
        <v>3120</v>
      </c>
      <c r="D3122" s="3" t="s">
        <v>7230</v>
      </c>
      <c r="E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 s="22">
        <f t="shared" si="193"/>
        <v>42089.795509259253</v>
      </c>
      <c r="L3122">
        <v>1457303796</v>
      </c>
      <c r="M3122" s="22">
        <f t="shared" si="194"/>
        <v>42059.837175925924</v>
      </c>
      <c r="N3122" s="22" t="s">
        <v>9711</v>
      </c>
      <c r="O3122" s="24">
        <f t="shared" si="195"/>
        <v>2015</v>
      </c>
      <c r="P3122" t="b">
        <v>0</v>
      </c>
      <c r="Q3122">
        <v>10</v>
      </c>
      <c r="R3122" t="b">
        <v>0</v>
      </c>
      <c r="S3122" t="s">
        <v>8303</v>
      </c>
      <c r="T3122" s="7">
        <f>F3122/Q3122</f>
        <v>12.8</v>
      </c>
      <c r="U3122" t="s">
        <v>8315</v>
      </c>
      <c r="V3122" t="s">
        <v>8355</v>
      </c>
    </row>
    <row r="3123" spans="1:22" ht="28.8">
      <c r="A3123" s="5">
        <f t="shared" si="192"/>
        <v>6.6666666666666671E-3</v>
      </c>
      <c r="B3123">
        <v>3121</v>
      </c>
      <c r="C3123" s="3" t="s">
        <v>3121</v>
      </c>
      <c r="D3123" s="3" t="s">
        <v>7231</v>
      </c>
      <c r="E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 s="22">
        <f t="shared" si="193"/>
        <v>42495.692083333335</v>
      </c>
      <c r="L3123">
        <v>1406564335</v>
      </c>
      <c r="M3123" s="22">
        <f t="shared" si="194"/>
        <v>42435.733749999992</v>
      </c>
      <c r="N3123" s="22" t="s">
        <v>9491</v>
      </c>
      <c r="O3123" s="24">
        <f t="shared" si="195"/>
        <v>2016</v>
      </c>
      <c r="P3123" t="b">
        <v>0</v>
      </c>
      <c r="Q3123">
        <v>1</v>
      </c>
      <c r="R3123" t="b">
        <v>0</v>
      </c>
      <c r="S3123" t="s">
        <v>8303</v>
      </c>
      <c r="T3123" s="7">
        <f>F3123/Q3123</f>
        <v>10</v>
      </c>
      <c r="U3123" t="s">
        <v>8315</v>
      </c>
      <c r="V3123" t="s">
        <v>8355</v>
      </c>
    </row>
    <row r="3124" spans="1:22">
      <c r="A3124" s="5">
        <f t="shared" si="192"/>
        <v>0.58291457286432158</v>
      </c>
      <c r="B3124">
        <v>3122</v>
      </c>
      <c r="C3124" s="3" t="s">
        <v>3122</v>
      </c>
      <c r="D3124" s="3" t="s">
        <v>7232</v>
      </c>
      <c r="E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 s="22">
        <f t="shared" si="193"/>
        <v>41908.471469907403</v>
      </c>
      <c r="L3124">
        <v>1478298132</v>
      </c>
      <c r="M3124" s="22">
        <f t="shared" si="194"/>
        <v>41848.471469907403</v>
      </c>
      <c r="N3124" s="22" t="s">
        <v>8881</v>
      </c>
      <c r="O3124" s="24">
        <f t="shared" si="195"/>
        <v>2014</v>
      </c>
      <c r="P3124" t="b">
        <v>0</v>
      </c>
      <c r="Q3124">
        <v>2</v>
      </c>
      <c r="R3124" t="b">
        <v>0</v>
      </c>
      <c r="S3124" t="s">
        <v>8303</v>
      </c>
      <c r="T3124" s="7">
        <f>F3124/Q3124</f>
        <v>58</v>
      </c>
      <c r="U3124" t="s">
        <v>8315</v>
      </c>
      <c r="V3124" t="s">
        <v>8355</v>
      </c>
    </row>
    <row r="3125" spans="1:22" ht="43.2">
      <c r="A3125" s="5">
        <f t="shared" si="192"/>
        <v>0.68153600000000003</v>
      </c>
      <c r="B3125">
        <v>3123</v>
      </c>
      <c r="C3125" s="3" t="s">
        <v>3123</v>
      </c>
      <c r="D3125" s="3" t="s">
        <v>7233</v>
      </c>
      <c r="E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 s="22">
        <f t="shared" si="193"/>
        <v>42683.765416666669</v>
      </c>
      <c r="L3125">
        <v>1465516198</v>
      </c>
      <c r="M3125" s="22">
        <f t="shared" si="194"/>
        <v>42678.723749999997</v>
      </c>
      <c r="N3125" s="22" t="s">
        <v>8950</v>
      </c>
      <c r="O3125" s="24">
        <f t="shared" si="195"/>
        <v>2016</v>
      </c>
      <c r="P3125" t="b">
        <v>0</v>
      </c>
      <c r="Q3125">
        <v>348</v>
      </c>
      <c r="R3125" t="b">
        <v>0</v>
      </c>
      <c r="S3125" t="s">
        <v>8303</v>
      </c>
      <c r="T3125" s="7">
        <f>F3125/Q3125</f>
        <v>244.80459770114942</v>
      </c>
      <c r="U3125" t="s">
        <v>8315</v>
      </c>
      <c r="V3125" t="s">
        <v>8355</v>
      </c>
    </row>
    <row r="3126" spans="1:22" ht="43.2">
      <c r="A3126" s="5">
        <f t="shared" si="192"/>
        <v>3.2499999999999997E-5</v>
      </c>
      <c r="B3126">
        <v>3124</v>
      </c>
      <c r="C3126" s="3" t="s">
        <v>3124</v>
      </c>
      <c r="D3126" s="3" t="s">
        <v>7234</v>
      </c>
      <c r="E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 s="22">
        <f t="shared" si="193"/>
        <v>42560.784699074073</v>
      </c>
      <c r="L3126">
        <v>1417718601</v>
      </c>
      <c r="M3126" s="22">
        <f t="shared" si="194"/>
        <v>42530.784699074073</v>
      </c>
      <c r="N3126" s="22" t="s">
        <v>9829</v>
      </c>
      <c r="O3126" s="24">
        <f t="shared" si="195"/>
        <v>2016</v>
      </c>
      <c r="P3126" t="b">
        <v>0</v>
      </c>
      <c r="Q3126">
        <v>4</v>
      </c>
      <c r="R3126" t="b">
        <v>0</v>
      </c>
      <c r="S3126" t="s">
        <v>8303</v>
      </c>
      <c r="T3126" s="7">
        <f>F3126/Q3126</f>
        <v>6.5</v>
      </c>
      <c r="U3126" t="s">
        <v>8315</v>
      </c>
      <c r="V3126" t="s">
        <v>8355</v>
      </c>
    </row>
    <row r="3127" spans="1:22">
      <c r="A3127" s="5">
        <f t="shared" si="192"/>
        <v>0</v>
      </c>
      <c r="B3127">
        <v>3125</v>
      </c>
      <c r="C3127" s="3" t="s">
        <v>3125</v>
      </c>
      <c r="D3127" s="3" t="s">
        <v>7235</v>
      </c>
      <c r="E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 s="22">
        <f t="shared" si="193"/>
        <v>42037.571770833332</v>
      </c>
      <c r="L3127">
        <v>1449550672</v>
      </c>
      <c r="M3127" s="22">
        <f t="shared" si="194"/>
        <v>41977.571770833332</v>
      </c>
      <c r="N3127" s="22" t="s">
        <v>8559</v>
      </c>
      <c r="O3127" s="24">
        <f t="shared" si="195"/>
        <v>2014</v>
      </c>
      <c r="P3127" t="b">
        <v>0</v>
      </c>
      <c r="Q3127">
        <v>0</v>
      </c>
      <c r="R3127" t="b">
        <v>0</v>
      </c>
      <c r="S3127" t="s">
        <v>8303</v>
      </c>
      <c r="T3127" s="7" t="e">
        <f>F3127/Q3127</f>
        <v>#DIV/0!</v>
      </c>
      <c r="U3127" t="s">
        <v>8315</v>
      </c>
      <c r="V3127" t="s">
        <v>8355</v>
      </c>
    </row>
    <row r="3128" spans="1:22" ht="72">
      <c r="A3128" s="5">
        <f t="shared" si="192"/>
        <v>4.1599999999999998E-2</v>
      </c>
      <c r="B3128">
        <v>3126</v>
      </c>
      <c r="C3128" s="3" t="s">
        <v>3126</v>
      </c>
      <c r="D3128" s="3" t="s">
        <v>7236</v>
      </c>
      <c r="E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 s="22">
        <f t="shared" si="193"/>
        <v>42375.998518518514</v>
      </c>
      <c r="L3128">
        <v>1456532762</v>
      </c>
      <c r="M3128" s="22">
        <f t="shared" si="194"/>
        <v>42345.998518518514</v>
      </c>
      <c r="N3128" s="22" t="s">
        <v>8849</v>
      </c>
      <c r="O3128" s="24">
        <f t="shared" si="195"/>
        <v>2015</v>
      </c>
      <c r="P3128" t="b">
        <v>0</v>
      </c>
      <c r="Q3128">
        <v>17</v>
      </c>
      <c r="R3128" t="b">
        <v>0</v>
      </c>
      <c r="S3128" t="s">
        <v>8303</v>
      </c>
      <c r="T3128" s="7">
        <f>F3128/Q3128</f>
        <v>61.176470588235297</v>
      </c>
      <c r="U3128" t="s">
        <v>8315</v>
      </c>
      <c r="V3128" t="s">
        <v>8355</v>
      </c>
    </row>
    <row r="3129" spans="1:22" ht="43.2">
      <c r="A3129" s="5">
        <f t="shared" si="192"/>
        <v>0</v>
      </c>
      <c r="B3129">
        <v>3127</v>
      </c>
      <c r="C3129" s="3" t="s">
        <v>3127</v>
      </c>
      <c r="D3129" s="3" t="s">
        <v>7237</v>
      </c>
      <c r="E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 s="22">
        <f t="shared" si="193"/>
        <v>42456.768078703702</v>
      </c>
      <c r="L3129">
        <v>1422650029</v>
      </c>
      <c r="M3129" s="22">
        <f t="shared" si="194"/>
        <v>42426.809745370367</v>
      </c>
      <c r="N3129" s="22" t="s">
        <v>9161</v>
      </c>
      <c r="O3129" s="24">
        <f t="shared" si="195"/>
        <v>2016</v>
      </c>
      <c r="P3129" t="b">
        <v>0</v>
      </c>
      <c r="Q3129">
        <v>0</v>
      </c>
      <c r="R3129" t="b">
        <v>0</v>
      </c>
      <c r="S3129" t="s">
        <v>8303</v>
      </c>
      <c r="T3129" s="7" t="e">
        <f>F3129/Q3129</f>
        <v>#DIV/0!</v>
      </c>
      <c r="U3129" t="s">
        <v>8315</v>
      </c>
      <c r="V3129" t="s">
        <v>8355</v>
      </c>
    </row>
    <row r="3130" spans="1:22" ht="43.2" hidden="1">
      <c r="A3130" s="5">
        <f t="shared" si="192"/>
        <v>1.0860666666666667</v>
      </c>
      <c r="B3130">
        <v>3128</v>
      </c>
      <c r="C3130" s="3" t="s">
        <v>3128</v>
      </c>
      <c r="D3130" s="3" t="s">
        <v>7238</v>
      </c>
      <c r="E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 s="22">
        <f t="shared" si="193"/>
        <v>42064.648483796293</v>
      </c>
      <c r="L3130">
        <v>1487101741</v>
      </c>
      <c r="M3130" s="22">
        <f t="shared" si="194"/>
        <v>42034.648483796293</v>
      </c>
      <c r="N3130" s="22" t="s">
        <v>9238</v>
      </c>
      <c r="O3130" s="24">
        <f t="shared" si="195"/>
        <v>2015</v>
      </c>
      <c r="P3130" t="b">
        <v>0</v>
      </c>
      <c r="Q3130">
        <v>117</v>
      </c>
      <c r="R3130" t="b">
        <v>0</v>
      </c>
      <c r="S3130" t="s">
        <v>8271</v>
      </c>
      <c r="T3130" s="7">
        <f>F3130/Q3130</f>
        <v>139.23931623931625</v>
      </c>
      <c r="U3130" t="s">
        <v>8315</v>
      </c>
      <c r="V3130" t="s">
        <v>8316</v>
      </c>
    </row>
    <row r="3131" spans="1:22" ht="43.2" hidden="1">
      <c r="A3131" s="5">
        <f t="shared" si="192"/>
        <v>8.0000000000000002E-3</v>
      </c>
      <c r="B3131">
        <v>3129</v>
      </c>
      <c r="C3131" s="3" t="s">
        <v>3129</v>
      </c>
      <c r="D3131" s="3" t="s">
        <v>7239</v>
      </c>
      <c r="E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 s="22">
        <f t="shared" si="193"/>
        <v>42810.575706018521</v>
      </c>
      <c r="L3131">
        <v>1489090419</v>
      </c>
      <c r="M3131" s="22">
        <f t="shared" si="194"/>
        <v>42780.617372685178</v>
      </c>
      <c r="N3131" s="22" t="s">
        <v>9150</v>
      </c>
      <c r="O3131" s="24">
        <f t="shared" si="195"/>
        <v>2017</v>
      </c>
      <c r="P3131" t="b">
        <v>0</v>
      </c>
      <c r="Q3131">
        <v>1</v>
      </c>
      <c r="R3131" t="b">
        <v>0</v>
      </c>
      <c r="S3131" t="s">
        <v>8271</v>
      </c>
      <c r="T3131" s="7">
        <f>F3131/Q3131</f>
        <v>10</v>
      </c>
      <c r="U3131" t="s">
        <v>8315</v>
      </c>
      <c r="V3131" t="s">
        <v>8316</v>
      </c>
    </row>
    <row r="3132" spans="1:22" ht="43.2" hidden="1">
      <c r="A3132" s="5">
        <f t="shared" si="192"/>
        <v>3.7499999999999999E-2</v>
      </c>
      <c r="B3132">
        <v>3130</v>
      </c>
      <c r="C3132" s="3" t="s">
        <v>3130</v>
      </c>
      <c r="D3132" s="3" t="s">
        <v>7240</v>
      </c>
      <c r="E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 s="22">
        <f t="shared" si="193"/>
        <v>42843.592812499999</v>
      </c>
      <c r="L3132">
        <v>1489504916</v>
      </c>
      <c r="M3132" s="22">
        <f t="shared" si="194"/>
        <v>42803.634479166663</v>
      </c>
      <c r="N3132" s="22" t="s">
        <v>9480</v>
      </c>
      <c r="O3132" s="24">
        <f t="shared" si="195"/>
        <v>2017</v>
      </c>
      <c r="P3132" t="b">
        <v>0</v>
      </c>
      <c r="Q3132">
        <v>4</v>
      </c>
      <c r="R3132" t="b">
        <v>0</v>
      </c>
      <c r="S3132" t="s">
        <v>8271</v>
      </c>
      <c r="T3132" s="7">
        <f>F3132/Q3132</f>
        <v>93.75</v>
      </c>
      <c r="U3132" t="s">
        <v>8315</v>
      </c>
      <c r="V3132" t="s">
        <v>8316</v>
      </c>
    </row>
    <row r="3133" spans="1:22" ht="28.8" hidden="1">
      <c r="A3133" s="5">
        <f t="shared" si="192"/>
        <v>0.15731707317073171</v>
      </c>
      <c r="B3133">
        <v>3131</v>
      </c>
      <c r="C3133" s="3" t="s">
        <v>3131</v>
      </c>
      <c r="D3133" s="3" t="s">
        <v>7241</v>
      </c>
      <c r="E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 s="22">
        <f t="shared" si="193"/>
        <v>42838.999305555553</v>
      </c>
      <c r="L3133">
        <v>1489067645</v>
      </c>
      <c r="M3133" s="22">
        <f t="shared" si="194"/>
        <v>42808.431898148141</v>
      </c>
      <c r="N3133" s="22" t="s">
        <v>9473</v>
      </c>
      <c r="O3133" s="24">
        <f t="shared" si="195"/>
        <v>2017</v>
      </c>
      <c r="P3133" t="b">
        <v>0</v>
      </c>
      <c r="Q3133">
        <v>12</v>
      </c>
      <c r="R3133" t="b">
        <v>0</v>
      </c>
      <c r="S3133" t="s">
        <v>8271</v>
      </c>
      <c r="T3133" s="7">
        <f>F3133/Q3133</f>
        <v>53.75</v>
      </c>
      <c r="U3133" t="s">
        <v>8315</v>
      </c>
      <c r="V3133" t="s">
        <v>8316</v>
      </c>
    </row>
    <row r="3134" spans="1:22" ht="28.8" hidden="1">
      <c r="A3134" s="5">
        <f t="shared" si="192"/>
        <v>3.3333333333333332E-4</v>
      </c>
      <c r="B3134">
        <v>3132</v>
      </c>
      <c r="C3134" s="3" t="s">
        <v>3132</v>
      </c>
      <c r="D3134" s="3" t="s">
        <v>7242</v>
      </c>
      <c r="E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 s="22">
        <f t="shared" si="193"/>
        <v>42833.329224537032</v>
      </c>
      <c r="L3134">
        <v>1487579060</v>
      </c>
      <c r="M3134" s="22">
        <f t="shared" si="194"/>
        <v>42803.370891203704</v>
      </c>
      <c r="N3134" s="22" t="s">
        <v>9480</v>
      </c>
      <c r="O3134" s="24">
        <f t="shared" si="195"/>
        <v>2017</v>
      </c>
      <c r="P3134" t="b">
        <v>0</v>
      </c>
      <c r="Q3134">
        <v>1</v>
      </c>
      <c r="R3134" t="b">
        <v>0</v>
      </c>
      <c r="S3134" t="s">
        <v>8271</v>
      </c>
      <c r="T3134" s="7">
        <f>F3134/Q3134</f>
        <v>10</v>
      </c>
      <c r="U3134" t="s">
        <v>8315</v>
      </c>
      <c r="V3134" t="s">
        <v>8316</v>
      </c>
    </row>
    <row r="3135" spans="1:22" ht="43.2" hidden="1">
      <c r="A3135" s="5">
        <f t="shared" si="192"/>
        <v>1.08</v>
      </c>
      <c r="B3135">
        <v>3133</v>
      </c>
      <c r="C3135" s="3" t="s">
        <v>3133</v>
      </c>
      <c r="D3135" s="3" t="s">
        <v>7243</v>
      </c>
      <c r="E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 s="22">
        <f t="shared" si="193"/>
        <v>42846.100231481476</v>
      </c>
      <c r="L3135">
        <v>1487770434</v>
      </c>
      <c r="M3135" s="22">
        <f t="shared" si="194"/>
        <v>42786.141898148147</v>
      </c>
      <c r="N3135" s="22" t="s">
        <v>9874</v>
      </c>
      <c r="O3135" s="24">
        <f t="shared" si="195"/>
        <v>2017</v>
      </c>
      <c r="P3135" t="b">
        <v>0</v>
      </c>
      <c r="Q3135">
        <v>16</v>
      </c>
      <c r="R3135" t="b">
        <v>0</v>
      </c>
      <c r="S3135" t="s">
        <v>8271</v>
      </c>
      <c r="T3135" s="7">
        <f>F3135/Q3135</f>
        <v>33.75</v>
      </c>
      <c r="U3135" t="s">
        <v>8315</v>
      </c>
      <c r="V3135" t="s">
        <v>8316</v>
      </c>
    </row>
    <row r="3136" spans="1:22" ht="43.2" hidden="1">
      <c r="A3136" s="5">
        <f t="shared" si="192"/>
        <v>0.22500000000000001</v>
      </c>
      <c r="B3136">
        <v>3134</v>
      </c>
      <c r="C3136" s="3" t="s">
        <v>3134</v>
      </c>
      <c r="D3136" s="3" t="s">
        <v>7244</v>
      </c>
      <c r="E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 s="22">
        <f t="shared" si="193"/>
        <v>42818.315208333333</v>
      </c>
      <c r="L3136">
        <v>1488820619</v>
      </c>
      <c r="M3136" s="22">
        <f t="shared" si="194"/>
        <v>42788.356874999998</v>
      </c>
      <c r="N3136" s="22" t="s">
        <v>9475</v>
      </c>
      <c r="O3136" s="24">
        <f t="shared" si="195"/>
        <v>2017</v>
      </c>
      <c r="P3136" t="b">
        <v>0</v>
      </c>
      <c r="Q3136">
        <v>12</v>
      </c>
      <c r="R3136" t="b">
        <v>0</v>
      </c>
      <c r="S3136" t="s">
        <v>8271</v>
      </c>
      <c r="T3136" s="7">
        <f>F3136/Q3136</f>
        <v>18.75</v>
      </c>
      <c r="U3136" t="s">
        <v>8315</v>
      </c>
      <c r="V3136" t="s">
        <v>8316</v>
      </c>
    </row>
    <row r="3137" spans="1:22" ht="43.2" hidden="1">
      <c r="A3137" s="5">
        <f t="shared" si="192"/>
        <v>0.20849420849420849</v>
      </c>
      <c r="B3137">
        <v>3135</v>
      </c>
      <c r="C3137" s="3" t="s">
        <v>3135</v>
      </c>
      <c r="D3137" s="3" t="s">
        <v>7245</v>
      </c>
      <c r="E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 s="22">
        <f t="shared" si="193"/>
        <v>42821.470127314817</v>
      </c>
      <c r="L3137">
        <v>1489376321</v>
      </c>
      <c r="M3137" s="22">
        <f t="shared" si="194"/>
        <v>42800.511793981474</v>
      </c>
      <c r="N3137" s="22" t="s">
        <v>9482</v>
      </c>
      <c r="O3137" s="24">
        <f t="shared" si="195"/>
        <v>2017</v>
      </c>
      <c r="P3137" t="b">
        <v>0</v>
      </c>
      <c r="Q3137">
        <v>7</v>
      </c>
      <c r="R3137" t="b">
        <v>0</v>
      </c>
      <c r="S3137" t="s">
        <v>8271</v>
      </c>
      <c r="T3137" s="7">
        <f>F3137/Q3137</f>
        <v>23.142857142857142</v>
      </c>
      <c r="U3137" t="s">
        <v>8315</v>
      </c>
      <c r="V3137" t="s">
        <v>8316</v>
      </c>
    </row>
    <row r="3138" spans="1:22" ht="43.2" hidden="1">
      <c r="A3138" s="5">
        <f t="shared" si="192"/>
        <v>1.278</v>
      </c>
      <c r="B3138">
        <v>3136</v>
      </c>
      <c r="C3138" s="3" t="s">
        <v>3136</v>
      </c>
      <c r="D3138" s="3" t="s">
        <v>7246</v>
      </c>
      <c r="E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 s="22">
        <f t="shared" si="193"/>
        <v>42828.943530092591</v>
      </c>
      <c r="L3138">
        <v>1487847954</v>
      </c>
      <c r="M3138" s="22">
        <f t="shared" si="194"/>
        <v>42806.943530092591</v>
      </c>
      <c r="N3138" s="22" t="s">
        <v>9483</v>
      </c>
      <c r="O3138" s="24">
        <f t="shared" si="195"/>
        <v>2017</v>
      </c>
      <c r="P3138" t="b">
        <v>0</v>
      </c>
      <c r="Q3138">
        <v>22</v>
      </c>
      <c r="R3138" t="b">
        <v>0</v>
      </c>
      <c r="S3138" t="s">
        <v>8271</v>
      </c>
      <c r="T3138" s="7">
        <f>F3138/Q3138</f>
        <v>29.045454545454547</v>
      </c>
      <c r="U3138" t="s">
        <v>8315</v>
      </c>
      <c r="V3138" t="s">
        <v>8316</v>
      </c>
    </row>
    <row r="3139" spans="1:22" ht="28.8" hidden="1">
      <c r="A3139" s="5">
        <f t="shared" ref="A3139:A3202" si="196">F3139/E3139</f>
        <v>3.3333333333333333E-2</v>
      </c>
      <c r="B3139">
        <v>3137</v>
      </c>
      <c r="C3139" s="3" t="s">
        <v>3137</v>
      </c>
      <c r="D3139" s="3" t="s">
        <v>7247</v>
      </c>
      <c r="E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 s="22">
        <f t="shared" ref="K3139:K3202" si="197">(J3138/86400)+25569+(-5/24)</f>
        <v>42825.749305555553</v>
      </c>
      <c r="L3139">
        <v>1489439669</v>
      </c>
      <c r="M3139" s="22">
        <f t="shared" ref="M3139:M3202" si="198">(L3138/86400)+25569+(-5/24)</f>
        <v>42789.25409722222</v>
      </c>
      <c r="N3139" s="22" t="s">
        <v>9875</v>
      </c>
      <c r="O3139" s="24">
        <f t="shared" si="195"/>
        <v>2017</v>
      </c>
      <c r="P3139" t="b">
        <v>0</v>
      </c>
      <c r="Q3139">
        <v>1</v>
      </c>
      <c r="R3139" t="b">
        <v>0</v>
      </c>
      <c r="S3139" t="s">
        <v>8271</v>
      </c>
      <c r="T3139" s="7">
        <f>F3139/Q3139</f>
        <v>50</v>
      </c>
      <c r="U3139" t="s">
        <v>8315</v>
      </c>
      <c r="V3139" t="s">
        <v>8316</v>
      </c>
    </row>
    <row r="3140" spans="1:22" ht="57.6" hidden="1">
      <c r="A3140" s="5">
        <f t="shared" si="196"/>
        <v>0</v>
      </c>
      <c r="B3140">
        <v>3138</v>
      </c>
      <c r="C3140" s="3" t="s">
        <v>3138</v>
      </c>
      <c r="D3140" s="3" t="s">
        <v>7248</v>
      </c>
      <c r="E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 s="22">
        <f t="shared" si="197"/>
        <v>42858.591666666667</v>
      </c>
      <c r="L3140">
        <v>1489591807</v>
      </c>
      <c r="M3140" s="22">
        <f t="shared" si="198"/>
        <v>42807.676724537036</v>
      </c>
      <c r="N3140" s="22" t="s">
        <v>9709</v>
      </c>
      <c r="O3140" s="24">
        <f t="shared" ref="O3140:O3203" si="199">YEAR(N3140)</f>
        <v>2017</v>
      </c>
      <c r="P3140" t="b">
        <v>0</v>
      </c>
      <c r="Q3140">
        <v>0</v>
      </c>
      <c r="R3140" t="b">
        <v>0</v>
      </c>
      <c r="S3140" t="s">
        <v>8271</v>
      </c>
      <c r="T3140" s="7" t="e">
        <f>F3140/Q3140</f>
        <v>#DIV/0!</v>
      </c>
      <c r="U3140" t="s">
        <v>8315</v>
      </c>
      <c r="V3140" t="s">
        <v>8316</v>
      </c>
    </row>
    <row r="3141" spans="1:22" ht="43.2" hidden="1">
      <c r="A3141" s="5">
        <f t="shared" si="196"/>
        <v>5.3999999999999999E-2</v>
      </c>
      <c r="B3141">
        <v>3139</v>
      </c>
      <c r="C3141" s="3" t="s">
        <v>3139</v>
      </c>
      <c r="D3141" s="3" t="s">
        <v>7249</v>
      </c>
      <c r="E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 s="22">
        <f t="shared" si="197"/>
        <v>42828.437581018516</v>
      </c>
      <c r="L3141">
        <v>1487485760</v>
      </c>
      <c r="M3141" s="22">
        <f t="shared" si="198"/>
        <v>42809.437581018516</v>
      </c>
      <c r="N3141" s="22" t="s">
        <v>9876</v>
      </c>
      <c r="O3141" s="24">
        <f t="shared" si="199"/>
        <v>2017</v>
      </c>
      <c r="P3141" t="b">
        <v>0</v>
      </c>
      <c r="Q3141">
        <v>6</v>
      </c>
      <c r="R3141" t="b">
        <v>0</v>
      </c>
      <c r="S3141" t="s">
        <v>8271</v>
      </c>
      <c r="T3141" s="7">
        <f>F3141/Q3141</f>
        <v>450</v>
      </c>
      <c r="U3141" t="s">
        <v>8315</v>
      </c>
      <c r="V3141" t="s">
        <v>8316</v>
      </c>
    </row>
    <row r="3142" spans="1:22" ht="57.6" hidden="1">
      <c r="A3142" s="5">
        <f t="shared" si="196"/>
        <v>9.5999999999999992E-3</v>
      </c>
      <c r="B3142">
        <v>3140</v>
      </c>
      <c r="C3142" s="3" t="s">
        <v>3140</v>
      </c>
      <c r="D3142" s="3" t="s">
        <v>7250</v>
      </c>
      <c r="E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 s="22">
        <f t="shared" si="197"/>
        <v>42818.981249999997</v>
      </c>
      <c r="L3142">
        <v>1488993303</v>
      </c>
      <c r="M3142" s="22">
        <f t="shared" si="198"/>
        <v>42785.062037037038</v>
      </c>
      <c r="N3142" s="22" t="s">
        <v>9417</v>
      </c>
      <c r="O3142" s="24">
        <f t="shared" si="199"/>
        <v>2017</v>
      </c>
      <c r="P3142" t="b">
        <v>0</v>
      </c>
      <c r="Q3142">
        <v>4</v>
      </c>
      <c r="R3142" t="b">
        <v>0</v>
      </c>
      <c r="S3142" t="s">
        <v>8271</v>
      </c>
      <c r="T3142" s="7">
        <f>F3142/Q3142</f>
        <v>24</v>
      </c>
      <c r="U3142" t="s">
        <v>8315</v>
      </c>
      <c r="V3142" t="s">
        <v>8316</v>
      </c>
    </row>
    <row r="3143" spans="1:22" ht="57.6" hidden="1">
      <c r="A3143" s="5">
        <f t="shared" si="196"/>
        <v>0.51600000000000001</v>
      </c>
      <c r="B3143">
        <v>3141</v>
      </c>
      <c r="C3143" s="3" t="s">
        <v>3141</v>
      </c>
      <c r="D3143" s="3" t="s">
        <v>7251</v>
      </c>
      <c r="E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 s="22">
        <f t="shared" si="197"/>
        <v>42832.468784722216</v>
      </c>
      <c r="L3143">
        <v>1488823488</v>
      </c>
      <c r="M3143" s="22">
        <f t="shared" si="198"/>
        <v>42802.510451388887</v>
      </c>
      <c r="N3143" s="22" t="s">
        <v>9877</v>
      </c>
      <c r="O3143" s="24">
        <f t="shared" si="199"/>
        <v>2017</v>
      </c>
      <c r="P3143" t="b">
        <v>0</v>
      </c>
      <c r="Q3143">
        <v>8</v>
      </c>
      <c r="R3143" t="b">
        <v>0</v>
      </c>
      <c r="S3143" t="s">
        <v>8271</v>
      </c>
      <c r="T3143" s="7">
        <f>F3143/Q3143</f>
        <v>32.25</v>
      </c>
      <c r="U3143" t="s">
        <v>8315</v>
      </c>
      <c r="V3143" t="s">
        <v>8316</v>
      </c>
    </row>
    <row r="3144" spans="1:22" ht="43.2" hidden="1">
      <c r="A3144" s="5">
        <f t="shared" si="196"/>
        <v>1.6363636363636365E-2</v>
      </c>
      <c r="B3144">
        <v>3142</v>
      </c>
      <c r="C3144" s="3" t="s">
        <v>3142</v>
      </c>
      <c r="D3144" s="3" t="s">
        <v>7252</v>
      </c>
      <c r="E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 s="22">
        <f t="shared" si="197"/>
        <v>42841.624999999993</v>
      </c>
      <c r="L3144">
        <v>1487333939</v>
      </c>
      <c r="M3144" s="22">
        <f t="shared" si="198"/>
        <v>42800.544999999998</v>
      </c>
      <c r="N3144" s="22" t="s">
        <v>9482</v>
      </c>
      <c r="O3144" s="24">
        <f t="shared" si="199"/>
        <v>2017</v>
      </c>
      <c r="P3144" t="b">
        <v>0</v>
      </c>
      <c r="Q3144">
        <v>3</v>
      </c>
      <c r="R3144" t="b">
        <v>0</v>
      </c>
      <c r="S3144" t="s">
        <v>8271</v>
      </c>
      <c r="T3144" s="7">
        <f>F3144/Q3144</f>
        <v>15</v>
      </c>
      <c r="U3144" t="s">
        <v>8315</v>
      </c>
      <c r="V3144" t="s">
        <v>8316</v>
      </c>
    </row>
    <row r="3145" spans="1:22" ht="57.6" hidden="1">
      <c r="A3145" s="5">
        <f t="shared" si="196"/>
        <v>0</v>
      </c>
      <c r="B3145">
        <v>3143</v>
      </c>
      <c r="C3145" s="3" t="s">
        <v>3143</v>
      </c>
      <c r="D3145" s="3" t="s">
        <v>7253</v>
      </c>
      <c r="E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 s="22">
        <f t="shared" si="197"/>
        <v>42813.263182870367</v>
      </c>
      <c r="L3145">
        <v>1489480556</v>
      </c>
      <c r="M3145" s="22">
        <f t="shared" si="198"/>
        <v>42783.304849537039</v>
      </c>
      <c r="N3145" s="22" t="s">
        <v>9474</v>
      </c>
      <c r="O3145" s="24">
        <f t="shared" si="199"/>
        <v>2017</v>
      </c>
      <c r="P3145" t="b">
        <v>0</v>
      </c>
      <c r="Q3145">
        <v>0</v>
      </c>
      <c r="R3145" t="b">
        <v>0</v>
      </c>
      <c r="S3145" t="s">
        <v>8271</v>
      </c>
      <c r="T3145" s="7" t="e">
        <f>F3145/Q3145</f>
        <v>#DIV/0!</v>
      </c>
      <c r="U3145" t="s">
        <v>8315</v>
      </c>
      <c r="V3145" t="s">
        <v>8316</v>
      </c>
    </row>
    <row r="3146" spans="1:22" ht="57.6" hidden="1">
      <c r="A3146" s="5">
        <f t="shared" si="196"/>
        <v>0.754</v>
      </c>
      <c r="B3146">
        <v>3144</v>
      </c>
      <c r="C3146" s="3" t="s">
        <v>3144</v>
      </c>
      <c r="D3146" s="3" t="s">
        <v>7254</v>
      </c>
      <c r="E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 s="22">
        <f t="shared" si="197"/>
        <v>42834.149953703702</v>
      </c>
      <c r="L3146">
        <v>1488459307</v>
      </c>
      <c r="M3146" s="22">
        <f t="shared" si="198"/>
        <v>42808.149953703702</v>
      </c>
      <c r="N3146" s="22" t="s">
        <v>9473</v>
      </c>
      <c r="O3146" s="24">
        <f t="shared" si="199"/>
        <v>2017</v>
      </c>
      <c r="P3146" t="b">
        <v>0</v>
      </c>
      <c r="Q3146">
        <v>30</v>
      </c>
      <c r="R3146" t="b">
        <v>0</v>
      </c>
      <c r="S3146" t="s">
        <v>8271</v>
      </c>
      <c r="T3146" s="7">
        <f>F3146/Q3146</f>
        <v>251.33333333333334</v>
      </c>
      <c r="U3146" t="s">
        <v>8315</v>
      </c>
      <c r="V3146" t="s">
        <v>8316</v>
      </c>
    </row>
    <row r="3147" spans="1:22" ht="43.2" hidden="1">
      <c r="A3147" s="5">
        <f t="shared" si="196"/>
        <v>0</v>
      </c>
      <c r="B3147">
        <v>3145</v>
      </c>
      <c r="C3147" s="3" t="s">
        <v>3145</v>
      </c>
      <c r="D3147" s="3" t="s">
        <v>7255</v>
      </c>
      <c r="E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 s="22">
        <f t="shared" si="197"/>
        <v>42813.041666666664</v>
      </c>
      <c r="L3147">
        <v>1485478734</v>
      </c>
      <c r="M3147" s="22">
        <f t="shared" si="198"/>
        <v>42796.329942129632</v>
      </c>
      <c r="N3147" s="22" t="s">
        <v>9878</v>
      </c>
      <c r="O3147" s="24">
        <f t="shared" si="199"/>
        <v>2017</v>
      </c>
      <c r="P3147" t="b">
        <v>0</v>
      </c>
      <c r="Q3147">
        <v>0</v>
      </c>
      <c r="R3147" t="b">
        <v>0</v>
      </c>
      <c r="S3147" t="s">
        <v>8271</v>
      </c>
      <c r="T3147" s="7" t="e">
        <f>F3147/Q3147</f>
        <v>#DIV/0!</v>
      </c>
      <c r="U3147" t="s">
        <v>8315</v>
      </c>
      <c r="V3147" t="s">
        <v>8316</v>
      </c>
    </row>
    <row r="3148" spans="1:22" ht="43.2" hidden="1">
      <c r="A3148" s="5">
        <f t="shared" si="196"/>
        <v>0.105</v>
      </c>
      <c r="B3148">
        <v>3146</v>
      </c>
      <c r="C3148" s="3" t="s">
        <v>3146</v>
      </c>
      <c r="D3148" s="3" t="s">
        <v>7256</v>
      </c>
      <c r="E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 s="22">
        <f t="shared" si="197"/>
        <v>42821.790902777771</v>
      </c>
      <c r="L3148">
        <v>1488471766</v>
      </c>
      <c r="M3148" s="22">
        <f t="shared" si="198"/>
        <v>42761.832569444443</v>
      </c>
      <c r="N3148" s="22" t="s">
        <v>8892</v>
      </c>
      <c r="O3148" s="24">
        <f t="shared" si="199"/>
        <v>2017</v>
      </c>
      <c r="P3148" t="b">
        <v>0</v>
      </c>
      <c r="Q3148">
        <v>12</v>
      </c>
      <c r="R3148" t="b">
        <v>0</v>
      </c>
      <c r="S3148" t="s">
        <v>8271</v>
      </c>
      <c r="T3148" s="7">
        <f>F3148/Q3148</f>
        <v>437.5</v>
      </c>
      <c r="U3148" t="s">
        <v>8315</v>
      </c>
      <c r="V3148" t="s">
        <v>8316</v>
      </c>
    </row>
    <row r="3149" spans="1:22" ht="43.2">
      <c r="A3149" s="5">
        <f t="shared" si="196"/>
        <v>1.1752499999999999</v>
      </c>
      <c r="B3149">
        <v>3147</v>
      </c>
      <c r="C3149" s="3" t="s">
        <v>3147</v>
      </c>
      <c r="D3149" s="3" t="s">
        <v>7257</v>
      </c>
      <c r="E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 s="22">
        <f t="shared" si="197"/>
        <v>42841.432476851849</v>
      </c>
      <c r="L3149">
        <v>1411859755</v>
      </c>
      <c r="M3149" s="22">
        <f t="shared" si="198"/>
        <v>42796.474143518521</v>
      </c>
      <c r="N3149" s="22" t="s">
        <v>9878</v>
      </c>
      <c r="O3149" s="24">
        <f t="shared" si="199"/>
        <v>2017</v>
      </c>
      <c r="P3149" t="b">
        <v>1</v>
      </c>
      <c r="Q3149">
        <v>213</v>
      </c>
      <c r="R3149" t="b">
        <v>1</v>
      </c>
      <c r="S3149" t="s">
        <v>8271</v>
      </c>
      <c r="T3149" s="7">
        <f>F3149/Q3149</f>
        <v>110.35211267605634</v>
      </c>
      <c r="U3149" t="s">
        <v>8315</v>
      </c>
      <c r="V3149" t="s">
        <v>8316</v>
      </c>
    </row>
    <row r="3150" spans="1:22" ht="28.8">
      <c r="A3150" s="5">
        <f t="shared" si="196"/>
        <v>1.3116666666666668</v>
      </c>
      <c r="B3150">
        <v>3148</v>
      </c>
      <c r="C3150" s="3" t="s">
        <v>3148</v>
      </c>
      <c r="D3150" s="3" t="s">
        <v>7258</v>
      </c>
      <c r="E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 s="22">
        <f t="shared" si="197"/>
        <v>41949.802719907406</v>
      </c>
      <c r="L3150">
        <v>1410278284</v>
      </c>
      <c r="M3150" s="22">
        <f t="shared" si="198"/>
        <v>41909.761053240734</v>
      </c>
      <c r="N3150" s="22" t="s">
        <v>9720</v>
      </c>
      <c r="O3150" s="24">
        <f t="shared" si="199"/>
        <v>2014</v>
      </c>
      <c r="P3150" t="b">
        <v>1</v>
      </c>
      <c r="Q3150">
        <v>57</v>
      </c>
      <c r="R3150" t="b">
        <v>1</v>
      </c>
      <c r="S3150" t="s">
        <v>8271</v>
      </c>
      <c r="T3150" s="7">
        <f>F3150/Q3150</f>
        <v>41.421052631578945</v>
      </c>
      <c r="U3150" t="s">
        <v>8315</v>
      </c>
      <c r="V3150" t="s">
        <v>8316</v>
      </c>
    </row>
    <row r="3151" spans="1:22" ht="43.2">
      <c r="A3151" s="5">
        <f t="shared" si="196"/>
        <v>1.04</v>
      </c>
      <c r="B3151">
        <v>3149</v>
      </c>
      <c r="C3151" s="3" t="s">
        <v>3149</v>
      </c>
      <c r="D3151" s="3" t="s">
        <v>7259</v>
      </c>
      <c r="E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 s="22">
        <f t="shared" si="197"/>
        <v>41912.958333333328</v>
      </c>
      <c r="L3151">
        <v>1352766300</v>
      </c>
      <c r="M3151" s="22">
        <f t="shared" si="198"/>
        <v>41891.456990740735</v>
      </c>
      <c r="N3151" s="22" t="s">
        <v>8916</v>
      </c>
      <c r="O3151" s="24">
        <f t="shared" si="199"/>
        <v>2014</v>
      </c>
      <c r="P3151" t="b">
        <v>1</v>
      </c>
      <c r="Q3151">
        <v>25</v>
      </c>
      <c r="R3151" t="b">
        <v>1</v>
      </c>
      <c r="S3151" t="s">
        <v>8271</v>
      </c>
      <c r="T3151" s="7">
        <f>F3151/Q3151</f>
        <v>52</v>
      </c>
      <c r="U3151" t="s">
        <v>8315</v>
      </c>
      <c r="V3151" t="s">
        <v>8316</v>
      </c>
    </row>
    <row r="3152" spans="1:22" ht="57.6">
      <c r="A3152" s="5">
        <f t="shared" si="196"/>
        <v>1.01</v>
      </c>
      <c r="B3152">
        <v>3150</v>
      </c>
      <c r="C3152" s="3" t="s">
        <v>3150</v>
      </c>
      <c r="D3152" s="3" t="s">
        <v>7260</v>
      </c>
      <c r="E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 s="22">
        <f t="shared" si="197"/>
        <v>41249.875</v>
      </c>
      <c r="L3152">
        <v>1288160403</v>
      </c>
      <c r="M3152" s="22">
        <f t="shared" si="198"/>
        <v>41225.809027777774</v>
      </c>
      <c r="N3152" s="22" t="s">
        <v>9879</v>
      </c>
      <c r="O3152" s="24">
        <f t="shared" si="199"/>
        <v>2012</v>
      </c>
      <c r="P3152" t="b">
        <v>1</v>
      </c>
      <c r="Q3152">
        <v>104</v>
      </c>
      <c r="R3152" t="b">
        <v>1</v>
      </c>
      <c r="S3152" t="s">
        <v>8271</v>
      </c>
      <c r="T3152" s="7">
        <f>F3152/Q3152</f>
        <v>33.990384615384613</v>
      </c>
      <c r="U3152" t="s">
        <v>8315</v>
      </c>
      <c r="V3152" t="s">
        <v>8316</v>
      </c>
    </row>
    <row r="3153" spans="1:22" ht="43.2">
      <c r="A3153" s="5">
        <f t="shared" si="196"/>
        <v>1.004</v>
      </c>
      <c r="B3153">
        <v>3151</v>
      </c>
      <c r="C3153" s="3" t="s">
        <v>3151</v>
      </c>
      <c r="D3153" s="3" t="s">
        <v>7261</v>
      </c>
      <c r="E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 s="22">
        <f t="shared" si="197"/>
        <v>40567.958333333328</v>
      </c>
      <c r="L3153">
        <v>1407787774</v>
      </c>
      <c r="M3153" s="22">
        <f t="shared" si="198"/>
        <v>40478.055590277778</v>
      </c>
      <c r="N3153" s="22" t="s">
        <v>9880</v>
      </c>
      <c r="O3153" s="24">
        <f t="shared" si="199"/>
        <v>2010</v>
      </c>
      <c r="P3153" t="b">
        <v>1</v>
      </c>
      <c r="Q3153">
        <v>34</v>
      </c>
      <c r="R3153" t="b">
        <v>1</v>
      </c>
      <c r="S3153" t="s">
        <v>8271</v>
      </c>
      <c r="T3153" s="7">
        <f>F3153/Q3153</f>
        <v>103.35294117647059</v>
      </c>
      <c r="U3153" t="s">
        <v>8315</v>
      </c>
      <c r="V3153" t="s">
        <v>8316</v>
      </c>
    </row>
    <row r="3154" spans="1:22" ht="43.2">
      <c r="A3154" s="5">
        <f t="shared" si="196"/>
        <v>1.0595454545454546</v>
      </c>
      <c r="B3154">
        <v>3152</v>
      </c>
      <c r="C3154" s="3" t="s">
        <v>3152</v>
      </c>
      <c r="D3154" s="3" t="s">
        <v>7262</v>
      </c>
      <c r="E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 s="22">
        <f t="shared" si="197"/>
        <v>41892.631643518514</v>
      </c>
      <c r="L3154">
        <v>1380833367</v>
      </c>
      <c r="M3154" s="22">
        <f t="shared" si="198"/>
        <v>41862.631643518514</v>
      </c>
      <c r="N3154" s="22" t="s">
        <v>9867</v>
      </c>
      <c r="O3154" s="24">
        <f t="shared" si="199"/>
        <v>2014</v>
      </c>
      <c r="P3154" t="b">
        <v>1</v>
      </c>
      <c r="Q3154">
        <v>67</v>
      </c>
      <c r="R3154" t="b">
        <v>1</v>
      </c>
      <c r="S3154" t="s">
        <v>8271</v>
      </c>
      <c r="T3154" s="7">
        <f>F3154/Q3154</f>
        <v>34.791044776119406</v>
      </c>
      <c r="U3154" t="s">
        <v>8315</v>
      </c>
      <c r="V3154" t="s">
        <v>8316</v>
      </c>
    </row>
    <row r="3155" spans="1:22" ht="43.2">
      <c r="A3155" s="5">
        <f t="shared" si="196"/>
        <v>3.3558333333333334</v>
      </c>
      <c r="B3155">
        <v>3153</v>
      </c>
      <c r="C3155" s="3" t="s">
        <v>3153</v>
      </c>
      <c r="D3155" s="3" t="s">
        <v>7263</v>
      </c>
      <c r="E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 s="22">
        <f t="shared" si="197"/>
        <v>41580.659340277773</v>
      </c>
      <c r="L3155">
        <v>1301542937</v>
      </c>
      <c r="M3155" s="22">
        <f t="shared" si="198"/>
        <v>41550.659340277773</v>
      </c>
      <c r="N3155" s="22" t="s">
        <v>8632</v>
      </c>
      <c r="O3155" s="24">
        <f t="shared" si="199"/>
        <v>2013</v>
      </c>
      <c r="P3155" t="b">
        <v>1</v>
      </c>
      <c r="Q3155">
        <v>241</v>
      </c>
      <c r="R3155" t="b">
        <v>1</v>
      </c>
      <c r="S3155" t="s">
        <v>8271</v>
      </c>
      <c r="T3155" s="7">
        <f>F3155/Q3155</f>
        <v>41.773858921161825</v>
      </c>
      <c r="U3155" t="s">
        <v>8315</v>
      </c>
      <c r="V3155" t="s">
        <v>8316</v>
      </c>
    </row>
    <row r="3156" spans="1:22" ht="43.2">
      <c r="A3156" s="5">
        <f t="shared" si="196"/>
        <v>1.1292857142857142</v>
      </c>
      <c r="B3156">
        <v>3154</v>
      </c>
      <c r="C3156" s="3" t="s">
        <v>3154</v>
      </c>
      <c r="D3156" s="3" t="s">
        <v>7264</v>
      </c>
      <c r="E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 s="22">
        <f t="shared" si="197"/>
        <v>40663.999305555553</v>
      </c>
      <c r="L3156">
        <v>1330722058</v>
      </c>
      <c r="M3156" s="22">
        <f t="shared" si="198"/>
        <v>40632.946030092593</v>
      </c>
      <c r="N3156" s="22" t="s">
        <v>9542</v>
      </c>
      <c r="O3156" s="24">
        <f t="shared" si="199"/>
        <v>2011</v>
      </c>
      <c r="P3156" t="b">
        <v>1</v>
      </c>
      <c r="Q3156">
        <v>123</v>
      </c>
      <c r="R3156" t="b">
        <v>1</v>
      </c>
      <c r="S3156" t="s">
        <v>8271</v>
      </c>
      <c r="T3156" s="7">
        <f>F3156/Q3156</f>
        <v>64.268292682926827</v>
      </c>
      <c r="U3156" t="s">
        <v>8315</v>
      </c>
      <c r="V3156" t="s">
        <v>8316</v>
      </c>
    </row>
    <row r="3157" spans="1:22" ht="43.2">
      <c r="A3157" s="5">
        <f t="shared" si="196"/>
        <v>1.885046</v>
      </c>
      <c r="B3157">
        <v>3155</v>
      </c>
      <c r="C3157" s="3" t="s">
        <v>3155</v>
      </c>
      <c r="D3157" s="3" t="s">
        <v>7265</v>
      </c>
      <c r="E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 s="22">
        <f t="shared" si="197"/>
        <v>41000.625671296293</v>
      </c>
      <c r="L3157">
        <v>1353412725</v>
      </c>
      <c r="M3157" s="22">
        <f t="shared" si="198"/>
        <v>40970.667337962957</v>
      </c>
      <c r="N3157" s="22" t="s">
        <v>8767</v>
      </c>
      <c r="O3157" s="24">
        <f t="shared" si="199"/>
        <v>2012</v>
      </c>
      <c r="P3157" t="b">
        <v>1</v>
      </c>
      <c r="Q3157">
        <v>302</v>
      </c>
      <c r="R3157" t="b">
        <v>1</v>
      </c>
      <c r="S3157" t="s">
        <v>8271</v>
      </c>
      <c r="T3157" s="7">
        <f>F3157/Q3157</f>
        <v>31.209370860927152</v>
      </c>
      <c r="U3157" t="s">
        <v>8315</v>
      </c>
      <c r="V3157" t="s">
        <v>8316</v>
      </c>
    </row>
    <row r="3158" spans="1:22" ht="43.2">
      <c r="A3158" s="5">
        <f t="shared" si="196"/>
        <v>1.0181818181818181</v>
      </c>
      <c r="B3158">
        <v>3156</v>
      </c>
      <c r="C3158" s="3" t="s">
        <v>3156</v>
      </c>
      <c r="D3158" s="3" t="s">
        <v>7266</v>
      </c>
      <c r="E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 s="22">
        <f t="shared" si="197"/>
        <v>41263.290798611109</v>
      </c>
      <c r="L3158">
        <v>1335567144</v>
      </c>
      <c r="M3158" s="22">
        <f t="shared" si="198"/>
        <v>41233.290798611109</v>
      </c>
      <c r="N3158" s="22" t="s">
        <v>9881</v>
      </c>
      <c r="O3158" s="24">
        <f t="shared" si="199"/>
        <v>2012</v>
      </c>
      <c r="P3158" t="b">
        <v>1</v>
      </c>
      <c r="Q3158">
        <v>89</v>
      </c>
      <c r="R3158" t="b">
        <v>1</v>
      </c>
      <c r="S3158" t="s">
        <v>8271</v>
      </c>
      <c r="T3158" s="7">
        <f>F3158/Q3158</f>
        <v>62.921348314606739</v>
      </c>
      <c r="U3158" t="s">
        <v>8315</v>
      </c>
      <c r="V3158" t="s">
        <v>8316</v>
      </c>
    </row>
    <row r="3159" spans="1:22" ht="28.8">
      <c r="A3159" s="5">
        <f t="shared" si="196"/>
        <v>1.01</v>
      </c>
      <c r="B3159">
        <v>3157</v>
      </c>
      <c r="C3159" s="3" t="s">
        <v>3157</v>
      </c>
      <c r="D3159" s="3" t="s">
        <v>7267</v>
      </c>
      <c r="E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 s="22">
        <f t="shared" si="197"/>
        <v>41061.744722222218</v>
      </c>
      <c r="L3159">
        <v>1404932105</v>
      </c>
      <c r="M3159" s="22">
        <f t="shared" si="198"/>
        <v>41026.744722222218</v>
      </c>
      <c r="N3159" s="22" t="s">
        <v>9076</v>
      </c>
      <c r="O3159" s="24">
        <f t="shared" si="199"/>
        <v>2012</v>
      </c>
      <c r="P3159" t="b">
        <v>1</v>
      </c>
      <c r="Q3159">
        <v>41</v>
      </c>
      <c r="R3159" t="b">
        <v>1</v>
      </c>
      <c r="S3159" t="s">
        <v>8271</v>
      </c>
      <c r="T3159" s="7">
        <f>F3159/Q3159</f>
        <v>98.536585365853654</v>
      </c>
      <c r="U3159" t="s">
        <v>8315</v>
      </c>
      <c r="V3159" t="s">
        <v>8316</v>
      </c>
    </row>
    <row r="3160" spans="1:22" ht="28.8">
      <c r="A3160" s="5">
        <f t="shared" si="196"/>
        <v>1.1399999999999999</v>
      </c>
      <c r="B3160">
        <v>3158</v>
      </c>
      <c r="C3160" s="3" t="s">
        <v>3158</v>
      </c>
      <c r="D3160" s="3" t="s">
        <v>7268</v>
      </c>
      <c r="E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 s="22">
        <f t="shared" si="197"/>
        <v>41839</v>
      </c>
      <c r="L3160">
        <v>1371931752</v>
      </c>
      <c r="M3160" s="22">
        <f t="shared" si="198"/>
        <v>41829.579918981479</v>
      </c>
      <c r="N3160" s="22" t="s">
        <v>8969</v>
      </c>
      <c r="O3160" s="24">
        <f t="shared" si="199"/>
        <v>2014</v>
      </c>
      <c r="P3160" t="b">
        <v>1</v>
      </c>
      <c r="Q3160">
        <v>69</v>
      </c>
      <c r="R3160" t="b">
        <v>1</v>
      </c>
      <c r="S3160" t="s">
        <v>8271</v>
      </c>
      <c r="T3160" s="7">
        <f>F3160/Q3160</f>
        <v>82.608695652173907</v>
      </c>
      <c r="U3160" t="s">
        <v>8315</v>
      </c>
      <c r="V3160" t="s">
        <v>8316</v>
      </c>
    </row>
    <row r="3161" spans="1:22" ht="43.2">
      <c r="A3161" s="5">
        <f t="shared" si="196"/>
        <v>1.3348133333333334</v>
      </c>
      <c r="B3161">
        <v>3159</v>
      </c>
      <c r="C3161" s="3" t="s">
        <v>3159</v>
      </c>
      <c r="D3161" s="3" t="s">
        <v>7269</v>
      </c>
      <c r="E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 s="22">
        <f t="shared" si="197"/>
        <v>41477.631388888891</v>
      </c>
      <c r="L3161">
        <v>1323221761</v>
      </c>
      <c r="M3161" s="22">
        <f t="shared" si="198"/>
        <v>41447.631388888891</v>
      </c>
      <c r="N3161" s="22" t="s">
        <v>9882</v>
      </c>
      <c r="O3161" s="24">
        <f t="shared" si="199"/>
        <v>2013</v>
      </c>
      <c r="P3161" t="b">
        <v>1</v>
      </c>
      <c r="Q3161">
        <v>52</v>
      </c>
      <c r="R3161" t="b">
        <v>1</v>
      </c>
      <c r="S3161" t="s">
        <v>8271</v>
      </c>
      <c r="T3161" s="7">
        <f>F3161/Q3161</f>
        <v>38.504230769230773</v>
      </c>
      <c r="U3161" t="s">
        <v>8315</v>
      </c>
      <c r="V3161" t="s">
        <v>8316</v>
      </c>
    </row>
    <row r="3162" spans="1:22" ht="43.2">
      <c r="A3162" s="5">
        <f t="shared" si="196"/>
        <v>1.0153333333333334</v>
      </c>
      <c r="B3162">
        <v>3160</v>
      </c>
      <c r="C3162" s="3" t="s">
        <v>3160</v>
      </c>
      <c r="D3162" s="3" t="s">
        <v>7270</v>
      </c>
      <c r="E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 s="22">
        <f t="shared" si="197"/>
        <v>40926.75</v>
      </c>
      <c r="L3162">
        <v>1405923687</v>
      </c>
      <c r="M3162" s="22">
        <f t="shared" si="198"/>
        <v>40883.858344907407</v>
      </c>
      <c r="N3162" s="22" t="s">
        <v>9267</v>
      </c>
      <c r="O3162" s="24">
        <f t="shared" si="199"/>
        <v>2011</v>
      </c>
      <c r="P3162" t="b">
        <v>1</v>
      </c>
      <c r="Q3162">
        <v>57</v>
      </c>
      <c r="R3162" t="b">
        <v>1</v>
      </c>
      <c r="S3162" t="s">
        <v>8271</v>
      </c>
      <c r="T3162" s="7">
        <f>F3162/Q3162</f>
        <v>80.15789473684211</v>
      </c>
      <c r="U3162" t="s">
        <v>8315</v>
      </c>
      <c r="V3162" t="s">
        <v>8316</v>
      </c>
    </row>
    <row r="3163" spans="1:22" ht="57.6">
      <c r="A3163" s="5">
        <f t="shared" si="196"/>
        <v>1.0509999999999999</v>
      </c>
      <c r="B3163">
        <v>3161</v>
      </c>
      <c r="C3163" s="3" t="s">
        <v>3161</v>
      </c>
      <c r="D3163" s="3" t="s">
        <v>7271</v>
      </c>
      <c r="E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 s="22">
        <f t="shared" si="197"/>
        <v>41863.999305555553</v>
      </c>
      <c r="L3163">
        <v>1410785522</v>
      </c>
      <c r="M3163" s="22">
        <f t="shared" si="198"/>
        <v>41841.056562499994</v>
      </c>
      <c r="N3163" s="22" t="s">
        <v>8402</v>
      </c>
      <c r="O3163" s="24">
        <f t="shared" si="199"/>
        <v>2014</v>
      </c>
      <c r="P3163" t="b">
        <v>1</v>
      </c>
      <c r="Q3163">
        <v>74</v>
      </c>
      <c r="R3163" t="b">
        <v>1</v>
      </c>
      <c r="S3163" t="s">
        <v>8271</v>
      </c>
      <c r="T3163" s="7">
        <f>F3163/Q3163</f>
        <v>28.405405405405407</v>
      </c>
      <c r="U3163" t="s">
        <v>8315</v>
      </c>
      <c r="V3163" t="s">
        <v>8316</v>
      </c>
    </row>
    <row r="3164" spans="1:22" ht="43.2">
      <c r="A3164" s="5">
        <f t="shared" si="196"/>
        <v>1.2715000000000001</v>
      </c>
      <c r="B3164">
        <v>3162</v>
      </c>
      <c r="C3164" s="3" t="s">
        <v>3162</v>
      </c>
      <c r="D3164" s="3" t="s">
        <v>7272</v>
      </c>
      <c r="E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 s="22">
        <f t="shared" si="197"/>
        <v>41927.327800925923</v>
      </c>
      <c r="L3164">
        <v>1402331262</v>
      </c>
      <c r="M3164" s="22">
        <f t="shared" si="198"/>
        <v>41897.327800925923</v>
      </c>
      <c r="N3164" s="22" t="s">
        <v>9236</v>
      </c>
      <c r="O3164" s="24">
        <f t="shared" si="199"/>
        <v>2014</v>
      </c>
      <c r="P3164" t="b">
        <v>1</v>
      </c>
      <c r="Q3164">
        <v>63</v>
      </c>
      <c r="R3164" t="b">
        <v>1</v>
      </c>
      <c r="S3164" t="s">
        <v>8271</v>
      </c>
      <c r="T3164" s="7">
        <f>F3164/Q3164</f>
        <v>80.730158730158735</v>
      </c>
      <c r="U3164" t="s">
        <v>8315</v>
      </c>
      <c r="V3164" t="s">
        <v>8316</v>
      </c>
    </row>
    <row r="3165" spans="1:22" ht="43.2">
      <c r="A3165" s="5">
        <f t="shared" si="196"/>
        <v>1.1115384615384616</v>
      </c>
      <c r="B3165">
        <v>3163</v>
      </c>
      <c r="C3165" s="3" t="s">
        <v>3163</v>
      </c>
      <c r="D3165" s="3" t="s">
        <v>7273</v>
      </c>
      <c r="E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 s="22">
        <f t="shared" si="197"/>
        <v>41826.875</v>
      </c>
      <c r="L3165">
        <v>1400263525</v>
      </c>
      <c r="M3165" s="22">
        <f t="shared" si="198"/>
        <v>41799.47756944444</v>
      </c>
      <c r="N3165" s="22" t="s">
        <v>8799</v>
      </c>
      <c r="O3165" s="24">
        <f t="shared" si="199"/>
        <v>2014</v>
      </c>
      <c r="P3165" t="b">
        <v>1</v>
      </c>
      <c r="Q3165">
        <v>72</v>
      </c>
      <c r="R3165" t="b">
        <v>1</v>
      </c>
      <c r="S3165" t="s">
        <v>8271</v>
      </c>
      <c r="T3165" s="7">
        <f>F3165/Q3165</f>
        <v>200.69444444444446</v>
      </c>
      <c r="U3165" t="s">
        <v>8315</v>
      </c>
      <c r="V3165" t="s">
        <v>8316</v>
      </c>
    </row>
    <row r="3166" spans="1:22" ht="57.6">
      <c r="A3166" s="5">
        <f t="shared" si="196"/>
        <v>1.0676000000000001</v>
      </c>
      <c r="B3166">
        <v>3164</v>
      </c>
      <c r="C3166" s="3" t="s">
        <v>3164</v>
      </c>
      <c r="D3166" s="3" t="s">
        <v>7274</v>
      </c>
      <c r="E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 s="22">
        <f t="shared" si="197"/>
        <v>41805.545428240737</v>
      </c>
      <c r="L3166">
        <v>1399490415</v>
      </c>
      <c r="M3166" s="22">
        <f t="shared" si="198"/>
        <v>41775.545428240737</v>
      </c>
      <c r="N3166" s="22" t="s">
        <v>9196</v>
      </c>
      <c r="O3166" s="24">
        <f t="shared" si="199"/>
        <v>2014</v>
      </c>
      <c r="P3166" t="b">
        <v>1</v>
      </c>
      <c r="Q3166">
        <v>71</v>
      </c>
      <c r="R3166" t="b">
        <v>1</v>
      </c>
      <c r="S3166" t="s">
        <v>8271</v>
      </c>
      <c r="T3166" s="7">
        <f>F3166/Q3166</f>
        <v>37.591549295774648</v>
      </c>
      <c r="U3166" t="s">
        <v>8315</v>
      </c>
      <c r="V3166" t="s">
        <v>8316</v>
      </c>
    </row>
    <row r="3167" spans="1:22" ht="57.6">
      <c r="A3167" s="5">
        <f t="shared" si="196"/>
        <v>1.6266666666666667</v>
      </c>
      <c r="B3167">
        <v>3165</v>
      </c>
      <c r="C3167" s="3" t="s">
        <v>3165</v>
      </c>
      <c r="D3167" s="3" t="s">
        <v>7275</v>
      </c>
      <c r="E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 s="22">
        <f t="shared" si="197"/>
        <v>41799.597395833327</v>
      </c>
      <c r="L3167">
        <v>1302493760</v>
      </c>
      <c r="M3167" s="22">
        <f t="shared" si="198"/>
        <v>41766.597395833327</v>
      </c>
      <c r="N3167" s="22" t="s">
        <v>9280</v>
      </c>
      <c r="O3167" s="24">
        <f t="shared" si="199"/>
        <v>2014</v>
      </c>
      <c r="P3167" t="b">
        <v>1</v>
      </c>
      <c r="Q3167">
        <v>21</v>
      </c>
      <c r="R3167" t="b">
        <v>1</v>
      </c>
      <c r="S3167" t="s">
        <v>8271</v>
      </c>
      <c r="T3167" s="7">
        <f>F3167/Q3167</f>
        <v>58.095238095238095</v>
      </c>
      <c r="U3167" t="s">
        <v>8315</v>
      </c>
      <c r="V3167" t="s">
        <v>8316</v>
      </c>
    </row>
    <row r="3168" spans="1:22" ht="43.2">
      <c r="A3168" s="5">
        <f t="shared" si="196"/>
        <v>1.6022808571428573</v>
      </c>
      <c r="B3168">
        <v>3166</v>
      </c>
      <c r="C3168" s="3" t="s">
        <v>3166</v>
      </c>
      <c r="D3168" s="3" t="s">
        <v>7276</v>
      </c>
      <c r="E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 s="22">
        <f t="shared" si="197"/>
        <v>40665.957638888889</v>
      </c>
      <c r="L3168">
        <v>1414514153</v>
      </c>
      <c r="M3168" s="22">
        <f t="shared" si="198"/>
        <v>40643.950925925921</v>
      </c>
      <c r="N3168" s="22" t="s">
        <v>9883</v>
      </c>
      <c r="O3168" s="24">
        <f t="shared" si="199"/>
        <v>2011</v>
      </c>
      <c r="P3168" t="b">
        <v>1</v>
      </c>
      <c r="Q3168">
        <v>930</v>
      </c>
      <c r="R3168" t="b">
        <v>1</v>
      </c>
      <c r="S3168" t="s">
        <v>8271</v>
      </c>
      <c r="T3168" s="7">
        <f>F3168/Q3168</f>
        <v>60.300892473118282</v>
      </c>
      <c r="U3168" t="s">
        <v>8315</v>
      </c>
      <c r="V3168" t="s">
        <v>8316</v>
      </c>
    </row>
    <row r="3169" spans="1:22" ht="28.8">
      <c r="A3169" s="5">
        <f t="shared" si="196"/>
        <v>1.1616666666666666</v>
      </c>
      <c r="B3169">
        <v>3167</v>
      </c>
      <c r="C3169" s="3" t="s">
        <v>3167</v>
      </c>
      <c r="D3169" s="3" t="s">
        <v>7277</v>
      </c>
      <c r="E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 s="22">
        <f t="shared" si="197"/>
        <v>41969.124305555553</v>
      </c>
      <c r="L3169">
        <v>1405743181</v>
      </c>
      <c r="M3169" s="22">
        <f t="shared" si="198"/>
        <v>41940.483252314814</v>
      </c>
      <c r="N3169" s="22" t="s">
        <v>8952</v>
      </c>
      <c r="O3169" s="24">
        <f t="shared" si="199"/>
        <v>2014</v>
      </c>
      <c r="P3169" t="b">
        <v>1</v>
      </c>
      <c r="Q3169">
        <v>55</v>
      </c>
      <c r="R3169" t="b">
        <v>1</v>
      </c>
      <c r="S3169" t="s">
        <v>8271</v>
      </c>
      <c r="T3169" s="7">
        <f>F3169/Q3169</f>
        <v>63.363636363636367</v>
      </c>
      <c r="U3169" t="s">
        <v>8315</v>
      </c>
      <c r="V3169" t="s">
        <v>8316</v>
      </c>
    </row>
    <row r="3170" spans="1:22" ht="43.2">
      <c r="A3170" s="5">
        <f t="shared" si="196"/>
        <v>1.242</v>
      </c>
      <c r="B3170">
        <v>3168</v>
      </c>
      <c r="C3170" s="3" t="s">
        <v>3168</v>
      </c>
      <c r="D3170" s="3" t="s">
        <v>7278</v>
      </c>
      <c r="E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 s="22">
        <f t="shared" si="197"/>
        <v>41852.967372685183</v>
      </c>
      <c r="L3170">
        <v>1399948353</v>
      </c>
      <c r="M3170" s="22">
        <f t="shared" si="198"/>
        <v>41838.967372685183</v>
      </c>
      <c r="N3170" s="22" t="s">
        <v>8926</v>
      </c>
      <c r="O3170" s="24">
        <f t="shared" si="199"/>
        <v>2014</v>
      </c>
      <c r="P3170" t="b">
        <v>1</v>
      </c>
      <c r="Q3170">
        <v>61</v>
      </c>
      <c r="R3170" t="b">
        <v>1</v>
      </c>
      <c r="S3170" t="s">
        <v>8271</v>
      </c>
      <c r="T3170" s="7">
        <f>F3170/Q3170</f>
        <v>50.901639344262293</v>
      </c>
      <c r="U3170" t="s">
        <v>8315</v>
      </c>
      <c r="V3170" t="s">
        <v>8316</v>
      </c>
    </row>
    <row r="3171" spans="1:22" ht="28.8">
      <c r="A3171" s="5">
        <f t="shared" si="196"/>
        <v>1.030125</v>
      </c>
      <c r="B3171">
        <v>3169</v>
      </c>
      <c r="C3171" s="3" t="s">
        <v>3169</v>
      </c>
      <c r="D3171" s="3" t="s">
        <v>7279</v>
      </c>
      <c r="E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 s="22">
        <f t="shared" si="197"/>
        <v>41803.708333333328</v>
      </c>
      <c r="L3171">
        <v>1384364561</v>
      </c>
      <c r="M3171" s="22">
        <f t="shared" si="198"/>
        <v>41771.897604166668</v>
      </c>
      <c r="N3171" s="22" t="s">
        <v>9203</v>
      </c>
      <c r="O3171" s="24">
        <f t="shared" si="199"/>
        <v>2014</v>
      </c>
      <c r="P3171" t="b">
        <v>1</v>
      </c>
      <c r="Q3171">
        <v>82</v>
      </c>
      <c r="R3171" t="b">
        <v>1</v>
      </c>
      <c r="S3171" t="s">
        <v>8271</v>
      </c>
      <c r="T3171" s="7">
        <f>F3171/Q3171</f>
        <v>100.5</v>
      </c>
      <c r="U3171" t="s">
        <v>8315</v>
      </c>
      <c r="V3171" t="s">
        <v>8316</v>
      </c>
    </row>
    <row r="3172" spans="1:22" ht="43.2">
      <c r="A3172" s="5">
        <f t="shared" si="196"/>
        <v>1.1225000000000001</v>
      </c>
      <c r="B3172">
        <v>3170</v>
      </c>
      <c r="C3172" s="3" t="s">
        <v>3170</v>
      </c>
      <c r="D3172" s="3" t="s">
        <v>7280</v>
      </c>
      <c r="E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 s="22">
        <f t="shared" si="197"/>
        <v>41620.999305555553</v>
      </c>
      <c r="L3172">
        <v>1401414944</v>
      </c>
      <c r="M3172" s="22">
        <f t="shared" si="198"/>
        <v>41591.529641203699</v>
      </c>
      <c r="N3172" s="22" t="s">
        <v>9631</v>
      </c>
      <c r="O3172" s="24">
        <f t="shared" si="199"/>
        <v>2013</v>
      </c>
      <c r="P3172" t="b">
        <v>1</v>
      </c>
      <c r="Q3172">
        <v>71</v>
      </c>
      <c r="R3172" t="b">
        <v>1</v>
      </c>
      <c r="S3172" t="s">
        <v>8271</v>
      </c>
      <c r="T3172" s="7">
        <f>F3172/Q3172</f>
        <v>31.619718309859156</v>
      </c>
      <c r="U3172" t="s">
        <v>8315</v>
      </c>
      <c r="V3172" t="s">
        <v>8316</v>
      </c>
    </row>
    <row r="3173" spans="1:22" ht="57.6">
      <c r="A3173" s="5">
        <f t="shared" si="196"/>
        <v>1.0881428571428571</v>
      </c>
      <c r="B3173">
        <v>3171</v>
      </c>
      <c r="C3173" s="3" t="s">
        <v>3171</v>
      </c>
      <c r="D3173" s="3" t="s">
        <v>7281</v>
      </c>
      <c r="E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 s="22">
        <f t="shared" si="197"/>
        <v>41821.958333333328</v>
      </c>
      <c r="L3173">
        <v>1459953358</v>
      </c>
      <c r="M3173" s="22">
        <f t="shared" si="198"/>
        <v>41788.872037037036</v>
      </c>
      <c r="N3173" s="22" t="s">
        <v>8501</v>
      </c>
      <c r="O3173" s="24">
        <f t="shared" si="199"/>
        <v>2014</v>
      </c>
      <c r="P3173" t="b">
        <v>1</v>
      </c>
      <c r="Q3173">
        <v>117</v>
      </c>
      <c r="R3173" t="b">
        <v>1</v>
      </c>
      <c r="S3173" t="s">
        <v>8271</v>
      </c>
      <c r="T3173" s="7">
        <f>F3173/Q3173</f>
        <v>65.102564102564102</v>
      </c>
      <c r="U3173" t="s">
        <v>8315</v>
      </c>
      <c r="V3173" t="s">
        <v>8316</v>
      </c>
    </row>
    <row r="3174" spans="1:22" ht="43.2">
      <c r="A3174" s="5">
        <f t="shared" si="196"/>
        <v>1.1499999999999999</v>
      </c>
      <c r="B3174">
        <v>3172</v>
      </c>
      <c r="C3174" s="3" t="s">
        <v>3172</v>
      </c>
      <c r="D3174" s="3" t="s">
        <v>7282</v>
      </c>
      <c r="E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 s="22">
        <f t="shared" si="197"/>
        <v>42496.399976851848</v>
      </c>
      <c r="L3174">
        <v>1326648668</v>
      </c>
      <c r="M3174" s="22">
        <f t="shared" si="198"/>
        <v>42466.399976851848</v>
      </c>
      <c r="N3174" s="22" t="s">
        <v>9616</v>
      </c>
      <c r="O3174" s="24">
        <f t="shared" si="199"/>
        <v>2016</v>
      </c>
      <c r="P3174" t="b">
        <v>1</v>
      </c>
      <c r="Q3174">
        <v>29</v>
      </c>
      <c r="R3174" t="b">
        <v>1</v>
      </c>
      <c r="S3174" t="s">
        <v>8271</v>
      </c>
      <c r="T3174" s="7">
        <f>F3174/Q3174</f>
        <v>79.310344827586206</v>
      </c>
      <c r="U3174" t="s">
        <v>8315</v>
      </c>
      <c r="V3174" t="s">
        <v>8316</v>
      </c>
    </row>
    <row r="3175" spans="1:22" ht="43.2">
      <c r="A3175" s="5">
        <f t="shared" si="196"/>
        <v>1.03</v>
      </c>
      <c r="B3175">
        <v>3173</v>
      </c>
      <c r="C3175" s="3" t="s">
        <v>3173</v>
      </c>
      <c r="D3175" s="3" t="s">
        <v>7283</v>
      </c>
      <c r="E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 s="22">
        <f t="shared" si="197"/>
        <v>40953.521620370368</v>
      </c>
      <c r="L3175">
        <v>1409173492</v>
      </c>
      <c r="M3175" s="22">
        <f t="shared" si="198"/>
        <v>40923.521620370368</v>
      </c>
      <c r="N3175" s="22" t="s">
        <v>9884</v>
      </c>
      <c r="O3175" s="24">
        <f t="shared" si="199"/>
        <v>2012</v>
      </c>
      <c r="P3175" t="b">
        <v>1</v>
      </c>
      <c r="Q3175">
        <v>74</v>
      </c>
      <c r="R3175" t="b">
        <v>1</v>
      </c>
      <c r="S3175" t="s">
        <v>8271</v>
      </c>
      <c r="T3175" s="7">
        <f>F3175/Q3175</f>
        <v>139.18918918918919</v>
      </c>
      <c r="U3175" t="s">
        <v>8315</v>
      </c>
      <c r="V3175" t="s">
        <v>8316</v>
      </c>
    </row>
    <row r="3176" spans="1:22" ht="57.6">
      <c r="A3176" s="5">
        <f t="shared" si="196"/>
        <v>1.0113333333333334</v>
      </c>
      <c r="B3176">
        <v>3174</v>
      </c>
      <c r="C3176" s="3" t="s">
        <v>3174</v>
      </c>
      <c r="D3176" s="3" t="s">
        <v>7284</v>
      </c>
      <c r="E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 s="22">
        <f t="shared" si="197"/>
        <v>41908.670046296298</v>
      </c>
      <c r="L3176">
        <v>1407789908</v>
      </c>
      <c r="M3176" s="22">
        <f t="shared" si="198"/>
        <v>41878.670046296298</v>
      </c>
      <c r="N3176" s="22" t="s">
        <v>8390</v>
      </c>
      <c r="O3176" s="24">
        <f t="shared" si="199"/>
        <v>2014</v>
      </c>
      <c r="P3176" t="b">
        <v>1</v>
      </c>
      <c r="Q3176">
        <v>23</v>
      </c>
      <c r="R3176" t="b">
        <v>1</v>
      </c>
      <c r="S3176" t="s">
        <v>8271</v>
      </c>
      <c r="T3176" s="7">
        <f>F3176/Q3176</f>
        <v>131.91304347826087</v>
      </c>
      <c r="U3176" t="s">
        <v>8315</v>
      </c>
      <c r="V3176" t="s">
        <v>8316</v>
      </c>
    </row>
    <row r="3177" spans="1:22" ht="57.6">
      <c r="A3177" s="5">
        <f t="shared" si="196"/>
        <v>1.0955999999999999</v>
      </c>
      <c r="B3177">
        <v>3175</v>
      </c>
      <c r="C3177" s="3" t="s">
        <v>3175</v>
      </c>
      <c r="D3177" s="3" t="s">
        <v>7285</v>
      </c>
      <c r="E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 s="22">
        <f t="shared" si="197"/>
        <v>41876.656342592592</v>
      </c>
      <c r="L3177">
        <v>1292793427</v>
      </c>
      <c r="M3177" s="22">
        <f t="shared" si="198"/>
        <v>41862.656342592592</v>
      </c>
      <c r="N3177" s="22" t="s">
        <v>9867</v>
      </c>
      <c r="O3177" s="24">
        <f t="shared" si="199"/>
        <v>2014</v>
      </c>
      <c r="P3177" t="b">
        <v>1</v>
      </c>
      <c r="Q3177">
        <v>60</v>
      </c>
      <c r="R3177" t="b">
        <v>1</v>
      </c>
      <c r="S3177" t="s">
        <v>8271</v>
      </c>
      <c r="T3177" s="7">
        <f>F3177/Q3177</f>
        <v>91.3</v>
      </c>
      <c r="U3177" t="s">
        <v>8315</v>
      </c>
      <c r="V3177" t="s">
        <v>8316</v>
      </c>
    </row>
    <row r="3178" spans="1:22" ht="57.6">
      <c r="A3178" s="5">
        <f t="shared" si="196"/>
        <v>1.148421052631579</v>
      </c>
      <c r="B3178">
        <v>3176</v>
      </c>
      <c r="C3178" s="3" t="s">
        <v>3176</v>
      </c>
      <c r="D3178" s="3" t="s">
        <v>7286</v>
      </c>
      <c r="E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 s="22">
        <f t="shared" si="197"/>
        <v>40591.678553240738</v>
      </c>
      <c r="L3178">
        <v>1374531631</v>
      </c>
      <c r="M3178" s="22">
        <f t="shared" si="198"/>
        <v>40531.678553240738</v>
      </c>
      <c r="N3178" s="22" t="s">
        <v>9885</v>
      </c>
      <c r="O3178" s="24">
        <f t="shared" si="199"/>
        <v>2010</v>
      </c>
      <c r="P3178" t="b">
        <v>1</v>
      </c>
      <c r="Q3178">
        <v>55</v>
      </c>
      <c r="R3178" t="b">
        <v>1</v>
      </c>
      <c r="S3178" t="s">
        <v>8271</v>
      </c>
      <c r="T3178" s="7">
        <f>F3178/Q3178</f>
        <v>39.672727272727272</v>
      </c>
      <c r="U3178" t="s">
        <v>8315</v>
      </c>
      <c r="V3178" t="s">
        <v>8316</v>
      </c>
    </row>
    <row r="3179" spans="1:22" ht="43.2">
      <c r="A3179" s="5">
        <f t="shared" si="196"/>
        <v>1.1739999999999999</v>
      </c>
      <c r="B3179">
        <v>3177</v>
      </c>
      <c r="C3179" s="3" t="s">
        <v>3177</v>
      </c>
      <c r="D3179" s="3" t="s">
        <v>7287</v>
      </c>
      <c r="E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 s="22">
        <f t="shared" si="197"/>
        <v>41504.416666666664</v>
      </c>
      <c r="L3179">
        <v>1400774409</v>
      </c>
      <c r="M3179" s="22">
        <f t="shared" si="198"/>
        <v>41477.722581018512</v>
      </c>
      <c r="N3179" s="22" t="s">
        <v>9886</v>
      </c>
      <c r="O3179" s="24">
        <f t="shared" si="199"/>
        <v>2013</v>
      </c>
      <c r="P3179" t="b">
        <v>1</v>
      </c>
      <c r="Q3179">
        <v>51</v>
      </c>
      <c r="R3179" t="b">
        <v>1</v>
      </c>
      <c r="S3179" t="s">
        <v>8271</v>
      </c>
      <c r="T3179" s="7">
        <f>F3179/Q3179</f>
        <v>57.549019607843135</v>
      </c>
      <c r="U3179" t="s">
        <v>8315</v>
      </c>
      <c r="V3179" t="s">
        <v>8316</v>
      </c>
    </row>
    <row r="3180" spans="1:22" ht="57.6">
      <c r="A3180" s="5">
        <f t="shared" si="196"/>
        <v>1.7173333333333334</v>
      </c>
      <c r="B3180">
        <v>3178</v>
      </c>
      <c r="C3180" s="3" t="s">
        <v>3178</v>
      </c>
      <c r="D3180" s="3" t="s">
        <v>7288</v>
      </c>
      <c r="E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 s="22">
        <f t="shared" si="197"/>
        <v>41811.458437499998</v>
      </c>
      <c r="L3180">
        <v>1402929075</v>
      </c>
      <c r="M3180" s="22">
        <f t="shared" si="198"/>
        <v>41781.458437499998</v>
      </c>
      <c r="N3180" s="22" t="s">
        <v>9237</v>
      </c>
      <c r="O3180" s="24">
        <f t="shared" si="199"/>
        <v>2014</v>
      </c>
      <c r="P3180" t="b">
        <v>1</v>
      </c>
      <c r="Q3180">
        <v>78</v>
      </c>
      <c r="R3180" t="b">
        <v>1</v>
      </c>
      <c r="S3180" t="s">
        <v>8271</v>
      </c>
      <c r="T3180" s="7">
        <f>F3180/Q3180</f>
        <v>33.025641025641029</v>
      </c>
      <c r="U3180" t="s">
        <v>8315</v>
      </c>
      <c r="V3180" t="s">
        <v>8316</v>
      </c>
    </row>
    <row r="3181" spans="1:22" ht="43.2">
      <c r="A3181" s="5">
        <f t="shared" si="196"/>
        <v>1.1416238095238094</v>
      </c>
      <c r="B3181">
        <v>3179</v>
      </c>
      <c r="C3181" s="3" t="s">
        <v>3179</v>
      </c>
      <c r="D3181" s="3" t="s">
        <v>7289</v>
      </c>
      <c r="E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 s="22">
        <f t="shared" si="197"/>
        <v>41836.396701388883</v>
      </c>
      <c r="L3181">
        <v>1365699071</v>
      </c>
      <c r="M3181" s="22">
        <f t="shared" si="198"/>
        <v>41806.396701388883</v>
      </c>
      <c r="N3181" s="22" t="s">
        <v>9392</v>
      </c>
      <c r="O3181" s="24">
        <f t="shared" si="199"/>
        <v>2014</v>
      </c>
      <c r="P3181" t="b">
        <v>1</v>
      </c>
      <c r="Q3181">
        <v>62</v>
      </c>
      <c r="R3181" t="b">
        <v>1</v>
      </c>
      <c r="S3181" t="s">
        <v>8271</v>
      </c>
      <c r="T3181" s="7">
        <f>F3181/Q3181</f>
        <v>77.335806451612896</v>
      </c>
      <c r="U3181" t="s">
        <v>8315</v>
      </c>
      <c r="V3181" t="s">
        <v>8316</v>
      </c>
    </row>
    <row r="3182" spans="1:22" ht="43.2">
      <c r="A3182" s="5">
        <f t="shared" si="196"/>
        <v>1.1975</v>
      </c>
      <c r="B3182">
        <v>3180</v>
      </c>
      <c r="C3182" s="3" t="s">
        <v>3180</v>
      </c>
      <c r="D3182" s="3" t="s">
        <v>7290</v>
      </c>
      <c r="E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 s="22">
        <f t="shared" si="197"/>
        <v>41400.49387731481</v>
      </c>
      <c r="L3182">
        <v>1400666049</v>
      </c>
      <c r="M3182" s="22">
        <f t="shared" si="198"/>
        <v>41375.49387731481</v>
      </c>
      <c r="N3182" s="22" t="s">
        <v>9887</v>
      </c>
      <c r="O3182" s="24">
        <f t="shared" si="199"/>
        <v>2013</v>
      </c>
      <c r="P3182" t="b">
        <v>1</v>
      </c>
      <c r="Q3182">
        <v>45</v>
      </c>
      <c r="R3182" t="b">
        <v>1</v>
      </c>
      <c r="S3182" t="s">
        <v>8271</v>
      </c>
      <c r="T3182" s="7">
        <f>F3182/Q3182</f>
        <v>31.933333333333334</v>
      </c>
      <c r="U3182" t="s">
        <v>8315</v>
      </c>
      <c r="V3182" t="s">
        <v>8316</v>
      </c>
    </row>
    <row r="3183" spans="1:22" ht="43.2">
      <c r="A3183" s="5">
        <f t="shared" si="196"/>
        <v>1.0900000000000001</v>
      </c>
      <c r="B3183">
        <v>3181</v>
      </c>
      <c r="C3183" s="3" t="s">
        <v>3181</v>
      </c>
      <c r="D3183" s="3" t="s">
        <v>7291</v>
      </c>
      <c r="E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 s="22">
        <f t="shared" si="197"/>
        <v>41810.204270833332</v>
      </c>
      <c r="L3183">
        <v>1400570787</v>
      </c>
      <c r="M3183" s="22">
        <f t="shared" si="198"/>
        <v>41780.204270833332</v>
      </c>
      <c r="N3183" s="22" t="s">
        <v>8696</v>
      </c>
      <c r="O3183" s="24">
        <f t="shared" si="199"/>
        <v>2014</v>
      </c>
      <c r="P3183" t="b">
        <v>1</v>
      </c>
      <c r="Q3183">
        <v>15</v>
      </c>
      <c r="R3183" t="b">
        <v>1</v>
      </c>
      <c r="S3183" t="s">
        <v>8271</v>
      </c>
      <c r="T3183" s="7">
        <f>F3183/Q3183</f>
        <v>36.333333333333336</v>
      </c>
      <c r="U3183" t="s">
        <v>8315</v>
      </c>
      <c r="V3183" t="s">
        <v>8316</v>
      </c>
    </row>
    <row r="3184" spans="1:22" ht="57.6">
      <c r="A3184" s="5">
        <f t="shared" si="196"/>
        <v>1.0088571428571429</v>
      </c>
      <c r="B3184">
        <v>3182</v>
      </c>
      <c r="C3184" s="3" t="s">
        <v>3182</v>
      </c>
      <c r="D3184" s="3" t="s">
        <v>7292</v>
      </c>
      <c r="E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 s="22">
        <f t="shared" si="197"/>
        <v>41805.458333333328</v>
      </c>
      <c r="L3184">
        <v>1323211621</v>
      </c>
      <c r="M3184" s="22">
        <f t="shared" si="198"/>
        <v>41779.101701388885</v>
      </c>
      <c r="N3184" s="22" t="s">
        <v>8379</v>
      </c>
      <c r="O3184" s="24">
        <f t="shared" si="199"/>
        <v>2014</v>
      </c>
      <c r="P3184" t="b">
        <v>1</v>
      </c>
      <c r="Q3184">
        <v>151</v>
      </c>
      <c r="R3184" t="b">
        <v>1</v>
      </c>
      <c r="S3184" t="s">
        <v>8271</v>
      </c>
      <c r="T3184" s="7">
        <f>F3184/Q3184</f>
        <v>46.768211920529801</v>
      </c>
      <c r="U3184" t="s">
        <v>8315</v>
      </c>
      <c r="V3184" t="s">
        <v>8316</v>
      </c>
    </row>
    <row r="3185" spans="1:22" ht="43.2">
      <c r="A3185" s="5">
        <f t="shared" si="196"/>
        <v>1.0900000000000001</v>
      </c>
      <c r="B3185">
        <v>3183</v>
      </c>
      <c r="C3185" s="3" t="s">
        <v>3183</v>
      </c>
      <c r="D3185" s="3" t="s">
        <v>7293</v>
      </c>
      <c r="E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 s="22">
        <f t="shared" si="197"/>
        <v>40939.5</v>
      </c>
      <c r="L3185">
        <v>1375729469</v>
      </c>
      <c r="M3185" s="22">
        <f t="shared" si="198"/>
        <v>40883.740983796291</v>
      </c>
      <c r="N3185" s="22" t="s">
        <v>9267</v>
      </c>
      <c r="O3185" s="24">
        <f t="shared" si="199"/>
        <v>2011</v>
      </c>
      <c r="P3185" t="b">
        <v>1</v>
      </c>
      <c r="Q3185">
        <v>68</v>
      </c>
      <c r="R3185" t="b">
        <v>1</v>
      </c>
      <c r="S3185" t="s">
        <v>8271</v>
      </c>
      <c r="T3185" s="7">
        <f>F3185/Q3185</f>
        <v>40.073529411764703</v>
      </c>
      <c r="U3185" t="s">
        <v>8315</v>
      </c>
      <c r="V3185" t="s">
        <v>8316</v>
      </c>
    </row>
    <row r="3186" spans="1:22" ht="43.2">
      <c r="A3186" s="5">
        <f t="shared" si="196"/>
        <v>1.0720930232558139</v>
      </c>
      <c r="B3186">
        <v>3184</v>
      </c>
      <c r="C3186" s="3" t="s">
        <v>3184</v>
      </c>
      <c r="D3186" s="3" t="s">
        <v>7294</v>
      </c>
      <c r="E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 s="22">
        <f t="shared" si="197"/>
        <v>41509.586446759255</v>
      </c>
      <c r="L3186">
        <v>1401666631</v>
      </c>
      <c r="M3186" s="22">
        <f t="shared" si="198"/>
        <v>41491.586446759255</v>
      </c>
      <c r="N3186" s="22" t="s">
        <v>9888</v>
      </c>
      <c r="O3186" s="24">
        <f t="shared" si="199"/>
        <v>2013</v>
      </c>
      <c r="P3186" t="b">
        <v>1</v>
      </c>
      <c r="Q3186">
        <v>46</v>
      </c>
      <c r="R3186" t="b">
        <v>1</v>
      </c>
      <c r="S3186" t="s">
        <v>8271</v>
      </c>
      <c r="T3186" s="7">
        <f>F3186/Q3186</f>
        <v>100.21739130434783</v>
      </c>
      <c r="U3186" t="s">
        <v>8315</v>
      </c>
      <c r="V3186" t="s">
        <v>8316</v>
      </c>
    </row>
    <row r="3187" spans="1:22" ht="43.2">
      <c r="A3187" s="5">
        <f t="shared" si="196"/>
        <v>1</v>
      </c>
      <c r="B3187">
        <v>3185</v>
      </c>
      <c r="C3187" s="3" t="s">
        <v>3185</v>
      </c>
      <c r="D3187" s="3" t="s">
        <v>7295</v>
      </c>
      <c r="E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 s="22">
        <f t="shared" si="197"/>
        <v>41821.785081018512</v>
      </c>
      <c r="L3187">
        <v>1404948441</v>
      </c>
      <c r="M3187" s="22">
        <f t="shared" si="198"/>
        <v>41791.785081018512</v>
      </c>
      <c r="N3187" s="22" t="s">
        <v>8381</v>
      </c>
      <c r="O3187" s="24">
        <f t="shared" si="199"/>
        <v>2014</v>
      </c>
      <c r="P3187" t="b">
        <v>1</v>
      </c>
      <c r="Q3187">
        <v>24</v>
      </c>
      <c r="R3187" t="b">
        <v>1</v>
      </c>
      <c r="S3187" t="s">
        <v>8271</v>
      </c>
      <c r="T3187" s="7">
        <f>F3187/Q3187</f>
        <v>41.666666666666664</v>
      </c>
      <c r="U3187" t="s">
        <v>8315</v>
      </c>
      <c r="V3187" t="s">
        <v>8316</v>
      </c>
    </row>
    <row r="3188" spans="1:22" ht="43.2">
      <c r="A3188" s="5">
        <f t="shared" si="196"/>
        <v>1.0218750000000001</v>
      </c>
      <c r="B3188">
        <v>3186</v>
      </c>
      <c r="C3188" s="3" t="s">
        <v>3186</v>
      </c>
      <c r="D3188" s="3" t="s">
        <v>7296</v>
      </c>
      <c r="E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 s="22">
        <f t="shared" si="197"/>
        <v>41836.768993055557</v>
      </c>
      <c r="L3188">
        <v>1408313438</v>
      </c>
      <c r="M3188" s="22">
        <f t="shared" si="198"/>
        <v>41829.768993055557</v>
      </c>
      <c r="N3188" s="22" t="s">
        <v>8969</v>
      </c>
      <c r="O3188" s="24">
        <f t="shared" si="199"/>
        <v>2014</v>
      </c>
      <c r="P3188" t="b">
        <v>1</v>
      </c>
      <c r="Q3188">
        <v>70</v>
      </c>
      <c r="R3188" t="b">
        <v>1</v>
      </c>
      <c r="S3188" t="s">
        <v>8271</v>
      </c>
      <c r="T3188" s="7">
        <f>F3188/Q3188</f>
        <v>46.714285714285715</v>
      </c>
      <c r="U3188" t="s">
        <v>8315</v>
      </c>
      <c r="V3188" t="s">
        <v>8316</v>
      </c>
    </row>
    <row r="3189" spans="1:22" ht="57.6">
      <c r="A3189" s="5">
        <f t="shared" si="196"/>
        <v>1.1629333333333334</v>
      </c>
      <c r="B3189">
        <v>3187</v>
      </c>
      <c r="C3189" s="3" t="s">
        <v>3187</v>
      </c>
      <c r="D3189" s="3" t="s">
        <v>7297</v>
      </c>
      <c r="E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 s="22">
        <f t="shared" si="197"/>
        <v>41898.666666666664</v>
      </c>
      <c r="L3189">
        <v>1405439973</v>
      </c>
      <c r="M3189" s="22">
        <f t="shared" si="198"/>
        <v>41868.715717592589</v>
      </c>
      <c r="N3189" s="22" t="s">
        <v>9889</v>
      </c>
      <c r="O3189" s="24">
        <f t="shared" si="199"/>
        <v>2014</v>
      </c>
      <c r="P3189" t="b">
        <v>1</v>
      </c>
      <c r="Q3189">
        <v>244</v>
      </c>
      <c r="R3189" t="b">
        <v>1</v>
      </c>
      <c r="S3189" t="s">
        <v>8271</v>
      </c>
      <c r="T3189" s="7">
        <f>F3189/Q3189</f>
        <v>71.491803278688522</v>
      </c>
      <c r="U3189" t="s">
        <v>8315</v>
      </c>
      <c r="V3189" t="s">
        <v>8316</v>
      </c>
    </row>
    <row r="3190" spans="1:22" ht="43.2">
      <c r="A3190" s="5">
        <f t="shared" si="196"/>
        <v>0.65</v>
      </c>
      <c r="B3190">
        <v>3188</v>
      </c>
      <c r="C3190" s="3" t="s">
        <v>3188</v>
      </c>
      <c r="D3190" s="3" t="s">
        <v>7298</v>
      </c>
      <c r="E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 s="22">
        <f t="shared" si="197"/>
        <v>41855.458020833328</v>
      </c>
      <c r="L3190">
        <v>1432115902</v>
      </c>
      <c r="M3190" s="22">
        <f t="shared" si="198"/>
        <v>41835.458020833328</v>
      </c>
      <c r="N3190" s="22" t="s">
        <v>8431</v>
      </c>
      <c r="O3190" s="24">
        <f t="shared" si="199"/>
        <v>2014</v>
      </c>
      <c r="P3190" t="b">
        <v>0</v>
      </c>
      <c r="Q3190">
        <v>9</v>
      </c>
      <c r="R3190" t="b">
        <v>0</v>
      </c>
      <c r="S3190" t="s">
        <v>8305</v>
      </c>
      <c r="T3190" s="7">
        <f>F3190/Q3190</f>
        <v>14.444444444444445</v>
      </c>
      <c r="U3190" t="s">
        <v>8315</v>
      </c>
      <c r="V3190" t="s">
        <v>8357</v>
      </c>
    </row>
    <row r="3191" spans="1:22" ht="57.6">
      <c r="A3191" s="5">
        <f t="shared" si="196"/>
        <v>0.12327272727272727</v>
      </c>
      <c r="B3191">
        <v>3189</v>
      </c>
      <c r="C3191" s="3" t="s">
        <v>3189</v>
      </c>
      <c r="D3191" s="3" t="s">
        <v>7299</v>
      </c>
      <c r="E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 s="22">
        <f t="shared" si="197"/>
        <v>42165.207199074073</v>
      </c>
      <c r="L3191">
        <v>1429863532</v>
      </c>
      <c r="M3191" s="22">
        <f t="shared" si="198"/>
        <v>42144.207199074073</v>
      </c>
      <c r="N3191" s="22" t="s">
        <v>9415</v>
      </c>
      <c r="O3191" s="24">
        <f t="shared" si="199"/>
        <v>2015</v>
      </c>
      <c r="P3191" t="b">
        <v>0</v>
      </c>
      <c r="Q3191">
        <v>19</v>
      </c>
      <c r="R3191" t="b">
        <v>0</v>
      </c>
      <c r="S3191" t="s">
        <v>8305</v>
      </c>
      <c r="T3191" s="7">
        <f>F3191/Q3191</f>
        <v>356.84210526315792</v>
      </c>
      <c r="U3191" t="s">
        <v>8315</v>
      </c>
      <c r="V3191" t="s">
        <v>8357</v>
      </c>
    </row>
    <row r="3192" spans="1:22" ht="43.2">
      <c r="A3192" s="5">
        <f t="shared" si="196"/>
        <v>0</v>
      </c>
      <c r="B3192">
        <v>3190</v>
      </c>
      <c r="C3192" s="3" t="s">
        <v>3190</v>
      </c>
      <c r="D3192" s="3" t="s">
        <v>7300</v>
      </c>
      <c r="E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 s="22">
        <f t="shared" si="197"/>
        <v>42148.138101851851</v>
      </c>
      <c r="L3192">
        <v>1478662675</v>
      </c>
      <c r="M3192" s="22">
        <f t="shared" si="198"/>
        <v>42118.138101851851</v>
      </c>
      <c r="N3192" s="22" t="s">
        <v>9890</v>
      </c>
      <c r="O3192" s="24">
        <f t="shared" si="199"/>
        <v>2015</v>
      </c>
      <c r="P3192" t="b">
        <v>0</v>
      </c>
      <c r="Q3192">
        <v>0</v>
      </c>
      <c r="R3192" t="b">
        <v>0</v>
      </c>
      <c r="S3192" t="s">
        <v>8305</v>
      </c>
      <c r="T3192" s="7" t="e">
        <f>F3192/Q3192</f>
        <v>#DIV/0!</v>
      </c>
      <c r="U3192" t="s">
        <v>8315</v>
      </c>
      <c r="V3192" t="s">
        <v>8357</v>
      </c>
    </row>
    <row r="3193" spans="1:22" ht="43.2">
      <c r="A3193" s="5">
        <f t="shared" si="196"/>
        <v>4.0266666666666666E-2</v>
      </c>
      <c r="B3193">
        <v>3191</v>
      </c>
      <c r="C3193" s="3" t="s">
        <v>3191</v>
      </c>
      <c r="D3193" s="3" t="s">
        <v>7301</v>
      </c>
      <c r="E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 s="22">
        <f t="shared" si="197"/>
        <v>42712.984664351847</v>
      </c>
      <c r="L3193">
        <v>1466186869</v>
      </c>
      <c r="M3193" s="22">
        <f t="shared" si="198"/>
        <v>42682.942997685182</v>
      </c>
      <c r="N3193" s="22" t="s">
        <v>9681</v>
      </c>
      <c r="O3193" s="24">
        <f t="shared" si="199"/>
        <v>2016</v>
      </c>
      <c r="P3193" t="b">
        <v>0</v>
      </c>
      <c r="Q3193">
        <v>4</v>
      </c>
      <c r="R3193" t="b">
        <v>0</v>
      </c>
      <c r="S3193" t="s">
        <v>8305</v>
      </c>
      <c r="T3193" s="7">
        <f>F3193/Q3193</f>
        <v>37.75</v>
      </c>
      <c r="U3193" t="s">
        <v>8315</v>
      </c>
      <c r="V3193" t="s">
        <v>8357</v>
      </c>
    </row>
    <row r="3194" spans="1:22" ht="43.2">
      <c r="A3194" s="5">
        <f t="shared" si="196"/>
        <v>1.0200000000000001E-2</v>
      </c>
      <c r="B3194">
        <v>3192</v>
      </c>
      <c r="C3194" s="3" t="s">
        <v>3192</v>
      </c>
      <c r="D3194" s="3" t="s">
        <v>7302</v>
      </c>
      <c r="E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 s="22">
        <f t="shared" si="197"/>
        <v>42598.547094907401</v>
      </c>
      <c r="L3194">
        <v>1421274859</v>
      </c>
      <c r="M3194" s="22">
        <f t="shared" si="198"/>
        <v>42538.547094907401</v>
      </c>
      <c r="N3194" s="22" t="s">
        <v>9143</v>
      </c>
      <c r="O3194" s="24">
        <f t="shared" si="199"/>
        <v>2016</v>
      </c>
      <c r="P3194" t="b">
        <v>0</v>
      </c>
      <c r="Q3194">
        <v>8</v>
      </c>
      <c r="R3194" t="b">
        <v>0</v>
      </c>
      <c r="S3194" t="s">
        <v>8305</v>
      </c>
      <c r="T3194" s="7">
        <f>F3194/Q3194</f>
        <v>12.75</v>
      </c>
      <c r="U3194" t="s">
        <v>8315</v>
      </c>
      <c r="V3194" t="s">
        <v>8357</v>
      </c>
    </row>
    <row r="3195" spans="1:22" ht="43.2">
      <c r="A3195" s="5">
        <f t="shared" si="196"/>
        <v>0.1174</v>
      </c>
      <c r="B3195">
        <v>3193</v>
      </c>
      <c r="C3195" s="3" t="s">
        <v>3193</v>
      </c>
      <c r="D3195" s="3" t="s">
        <v>7303</v>
      </c>
      <c r="E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 s="22">
        <f t="shared" si="197"/>
        <v>42063.708333333336</v>
      </c>
      <c r="L3195">
        <v>1420586056</v>
      </c>
      <c r="M3195" s="22">
        <f t="shared" si="198"/>
        <v>42018.732164351844</v>
      </c>
      <c r="N3195" s="22" t="s">
        <v>9342</v>
      </c>
      <c r="O3195" s="24">
        <f t="shared" si="199"/>
        <v>2015</v>
      </c>
      <c r="P3195" t="b">
        <v>0</v>
      </c>
      <c r="Q3195">
        <v>24</v>
      </c>
      <c r="R3195" t="b">
        <v>0</v>
      </c>
      <c r="S3195" t="s">
        <v>8305</v>
      </c>
      <c r="T3195" s="7">
        <f>F3195/Q3195</f>
        <v>24.458333333333332</v>
      </c>
      <c r="U3195" t="s">
        <v>8315</v>
      </c>
      <c r="V3195" t="s">
        <v>8357</v>
      </c>
    </row>
    <row r="3196" spans="1:22" ht="43.2">
      <c r="A3196" s="5">
        <f t="shared" si="196"/>
        <v>0</v>
      </c>
      <c r="B3196">
        <v>3194</v>
      </c>
      <c r="C3196" s="3" t="s">
        <v>3194</v>
      </c>
      <c r="D3196" s="3" t="s">
        <v>7304</v>
      </c>
      <c r="E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 s="22">
        <f t="shared" si="197"/>
        <v>42055.759907407402</v>
      </c>
      <c r="L3196">
        <v>1435368598</v>
      </c>
      <c r="M3196" s="22">
        <f t="shared" si="198"/>
        <v>42010.759907407402</v>
      </c>
      <c r="N3196" s="22" t="s">
        <v>9509</v>
      </c>
      <c r="O3196" s="24">
        <f t="shared" si="199"/>
        <v>2015</v>
      </c>
      <c r="P3196" t="b">
        <v>0</v>
      </c>
      <c r="Q3196">
        <v>0</v>
      </c>
      <c r="R3196" t="b">
        <v>0</v>
      </c>
      <c r="S3196" t="s">
        <v>8305</v>
      </c>
      <c r="T3196" s="7" t="e">
        <f>F3196/Q3196</f>
        <v>#DIV/0!</v>
      </c>
      <c r="U3196" t="s">
        <v>8315</v>
      </c>
      <c r="V3196" t="s">
        <v>8357</v>
      </c>
    </row>
    <row r="3197" spans="1:22" ht="57.6">
      <c r="A3197" s="5">
        <f t="shared" si="196"/>
        <v>0.59142857142857141</v>
      </c>
      <c r="B3197">
        <v>3195</v>
      </c>
      <c r="C3197" s="3" t="s">
        <v>3195</v>
      </c>
      <c r="D3197" s="3" t="s">
        <v>7305</v>
      </c>
      <c r="E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 s="22">
        <f t="shared" si="197"/>
        <v>42211.854143518511</v>
      </c>
      <c r="L3197">
        <v>1421158542</v>
      </c>
      <c r="M3197" s="22">
        <f t="shared" si="198"/>
        <v>42181.854143518511</v>
      </c>
      <c r="N3197" s="22" t="s">
        <v>9111</v>
      </c>
      <c r="O3197" s="24">
        <f t="shared" si="199"/>
        <v>2015</v>
      </c>
      <c r="P3197" t="b">
        <v>0</v>
      </c>
      <c r="Q3197">
        <v>39</v>
      </c>
      <c r="R3197" t="b">
        <v>0</v>
      </c>
      <c r="S3197" t="s">
        <v>8305</v>
      </c>
      <c r="T3197" s="7">
        <f>F3197/Q3197</f>
        <v>53.07692307692308</v>
      </c>
      <c r="U3197" t="s">
        <v>8315</v>
      </c>
      <c r="V3197" t="s">
        <v>8357</v>
      </c>
    </row>
    <row r="3198" spans="1:22" ht="43.2">
      <c r="A3198" s="5">
        <f t="shared" si="196"/>
        <v>5.9999999999999995E-4</v>
      </c>
      <c r="B3198">
        <v>3196</v>
      </c>
      <c r="C3198" s="3" t="s">
        <v>3196</v>
      </c>
      <c r="D3198" s="3" t="s">
        <v>7306</v>
      </c>
      <c r="E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 s="22">
        <f t="shared" si="197"/>
        <v>42047.385902777773</v>
      </c>
      <c r="L3198">
        <v>1433254875</v>
      </c>
      <c r="M3198" s="22">
        <f t="shared" si="198"/>
        <v>42017.385902777773</v>
      </c>
      <c r="N3198" s="22" t="s">
        <v>9418</v>
      </c>
      <c r="O3198" s="24">
        <f t="shared" si="199"/>
        <v>2015</v>
      </c>
      <c r="P3198" t="b">
        <v>0</v>
      </c>
      <c r="Q3198">
        <v>6</v>
      </c>
      <c r="R3198" t="b">
        <v>0</v>
      </c>
      <c r="S3198" t="s">
        <v>8305</v>
      </c>
      <c r="T3198" s="7">
        <f>F3198/Q3198</f>
        <v>300</v>
      </c>
      <c r="U3198" t="s">
        <v>8315</v>
      </c>
      <c r="V3198" t="s">
        <v>8357</v>
      </c>
    </row>
    <row r="3199" spans="1:22" ht="28.8">
      <c r="A3199" s="5">
        <f t="shared" si="196"/>
        <v>0.1145</v>
      </c>
      <c r="B3199">
        <v>3197</v>
      </c>
      <c r="C3199" s="3" t="s">
        <v>3197</v>
      </c>
      <c r="D3199" s="3" t="s">
        <v>7307</v>
      </c>
      <c r="E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 s="22">
        <f t="shared" si="197"/>
        <v>42217.374999999993</v>
      </c>
      <c r="L3199">
        <v>1420458618</v>
      </c>
      <c r="M3199" s="22">
        <f t="shared" si="198"/>
        <v>42157.389756944445</v>
      </c>
      <c r="N3199" s="22" t="s">
        <v>8831</v>
      </c>
      <c r="O3199" s="24">
        <f t="shared" si="199"/>
        <v>2015</v>
      </c>
      <c r="P3199" t="b">
        <v>0</v>
      </c>
      <c r="Q3199">
        <v>4</v>
      </c>
      <c r="R3199" t="b">
        <v>0</v>
      </c>
      <c r="S3199" t="s">
        <v>8305</v>
      </c>
      <c r="T3199" s="7">
        <f>F3199/Q3199</f>
        <v>286.25</v>
      </c>
      <c r="U3199" t="s">
        <v>8315</v>
      </c>
      <c r="V3199" t="s">
        <v>8357</v>
      </c>
    </row>
    <row r="3200" spans="1:22" ht="57.6">
      <c r="A3200" s="5">
        <f t="shared" si="196"/>
        <v>3.6666666666666666E-3</v>
      </c>
      <c r="B3200">
        <v>3198</v>
      </c>
      <c r="C3200" s="3" t="s">
        <v>3198</v>
      </c>
      <c r="D3200" s="3" t="s">
        <v>7308</v>
      </c>
      <c r="E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 s="22">
        <f t="shared" si="197"/>
        <v>42039.28493055555</v>
      </c>
      <c r="L3200">
        <v>1420798277</v>
      </c>
      <c r="M3200" s="22">
        <f t="shared" si="198"/>
        <v>42009.28493055555</v>
      </c>
      <c r="N3200" s="22" t="s">
        <v>8565</v>
      </c>
      <c r="O3200" s="24">
        <f t="shared" si="199"/>
        <v>2015</v>
      </c>
      <c r="P3200" t="b">
        <v>0</v>
      </c>
      <c r="Q3200">
        <v>3</v>
      </c>
      <c r="R3200" t="b">
        <v>0</v>
      </c>
      <c r="S3200" t="s">
        <v>8305</v>
      </c>
      <c r="T3200" s="7">
        <f>F3200/Q3200</f>
        <v>36.666666666666664</v>
      </c>
      <c r="U3200" t="s">
        <v>8315</v>
      </c>
      <c r="V3200" t="s">
        <v>8357</v>
      </c>
    </row>
    <row r="3201" spans="1:22" ht="43.2">
      <c r="A3201" s="5">
        <f t="shared" si="196"/>
        <v>0.52159999999999995</v>
      </c>
      <c r="B3201">
        <v>3199</v>
      </c>
      <c r="C3201" s="3" t="s">
        <v>3199</v>
      </c>
      <c r="D3201" s="3" t="s">
        <v>7309</v>
      </c>
      <c r="E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 s="22">
        <f t="shared" si="197"/>
        <v>42051.216168981475</v>
      </c>
      <c r="L3201">
        <v>1407435418</v>
      </c>
      <c r="M3201" s="22">
        <f t="shared" si="198"/>
        <v>42013.216168981475</v>
      </c>
      <c r="N3201" s="22" t="s">
        <v>9352</v>
      </c>
      <c r="O3201" s="24">
        <f t="shared" si="199"/>
        <v>2015</v>
      </c>
      <c r="P3201" t="b">
        <v>0</v>
      </c>
      <c r="Q3201">
        <v>53</v>
      </c>
      <c r="R3201" t="b">
        <v>0</v>
      </c>
      <c r="S3201" t="s">
        <v>8305</v>
      </c>
      <c r="T3201" s="7">
        <f>F3201/Q3201</f>
        <v>49.20754716981132</v>
      </c>
      <c r="U3201" t="s">
        <v>8315</v>
      </c>
      <c r="V3201" t="s">
        <v>8357</v>
      </c>
    </row>
    <row r="3202" spans="1:22" ht="57.6">
      <c r="A3202" s="5">
        <f t="shared" si="196"/>
        <v>2.0000000000000002E-5</v>
      </c>
      <c r="B3202">
        <v>3200</v>
      </c>
      <c r="C3202" s="3" t="s">
        <v>3200</v>
      </c>
      <c r="D3202" s="3" t="s">
        <v>7310</v>
      </c>
      <c r="E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 s="22">
        <f t="shared" si="197"/>
        <v>41888.666666666664</v>
      </c>
      <c r="L3202">
        <v>1459410101</v>
      </c>
      <c r="M3202" s="22">
        <f t="shared" si="198"/>
        <v>41858.553449074076</v>
      </c>
      <c r="N3202" s="22" t="s">
        <v>9754</v>
      </c>
      <c r="O3202" s="24">
        <f t="shared" si="199"/>
        <v>2014</v>
      </c>
      <c r="P3202" t="b">
        <v>0</v>
      </c>
      <c r="Q3202">
        <v>1</v>
      </c>
      <c r="R3202" t="b">
        <v>0</v>
      </c>
      <c r="S3202" t="s">
        <v>8305</v>
      </c>
      <c r="T3202" s="7">
        <f>F3202/Q3202</f>
        <v>1</v>
      </c>
      <c r="U3202" t="s">
        <v>8315</v>
      </c>
      <c r="V3202" t="s">
        <v>8357</v>
      </c>
    </row>
    <row r="3203" spans="1:22" ht="43.2">
      <c r="A3203" s="5">
        <f t="shared" ref="A3203:A3266" si="200">F3203/E3203</f>
        <v>1.2500000000000001E-2</v>
      </c>
      <c r="B3203">
        <v>3201</v>
      </c>
      <c r="C3203" s="3" t="s">
        <v>3201</v>
      </c>
      <c r="D3203" s="3" t="s">
        <v>7311</v>
      </c>
      <c r="E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 s="22">
        <f t="shared" ref="K3203:K3266" si="201">(J3202/86400)+25569+(-5/24)</f>
        <v>42490.023611111108</v>
      </c>
      <c r="L3203">
        <v>1407695077</v>
      </c>
      <c r="M3203" s="22">
        <f t="shared" ref="M3203:M3266" si="202">(L3202/86400)+25569+(-5/24)</f>
        <v>42460.112280092588</v>
      </c>
      <c r="N3203" s="22" t="s">
        <v>9487</v>
      </c>
      <c r="O3203" s="24">
        <f t="shared" si="199"/>
        <v>2016</v>
      </c>
      <c r="P3203" t="b">
        <v>0</v>
      </c>
      <c r="Q3203">
        <v>2</v>
      </c>
      <c r="R3203" t="b">
        <v>0</v>
      </c>
      <c r="S3203" t="s">
        <v>8305</v>
      </c>
      <c r="T3203" s="7">
        <f>F3203/Q3203</f>
        <v>12.5</v>
      </c>
      <c r="U3203" t="s">
        <v>8315</v>
      </c>
      <c r="V3203" t="s">
        <v>8357</v>
      </c>
    </row>
    <row r="3204" spans="1:22" ht="43.2">
      <c r="A3204" s="5">
        <f t="shared" si="200"/>
        <v>0.54520000000000002</v>
      </c>
      <c r="B3204">
        <v>3202</v>
      </c>
      <c r="C3204" s="3" t="s">
        <v>3202</v>
      </c>
      <c r="D3204" s="3" t="s">
        <v>7312</v>
      </c>
      <c r="E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 s="22">
        <f t="shared" si="201"/>
        <v>41882.558761574073</v>
      </c>
      <c r="L3204">
        <v>1445027346</v>
      </c>
      <c r="M3204" s="22">
        <f t="shared" si="202"/>
        <v>41861.558761574073</v>
      </c>
      <c r="N3204" s="22" t="s">
        <v>9891</v>
      </c>
      <c r="O3204" s="24">
        <f t="shared" ref="O3204:O3267" si="203">YEAR(N3204)</f>
        <v>2014</v>
      </c>
      <c r="P3204" t="b">
        <v>0</v>
      </c>
      <c r="Q3204">
        <v>25</v>
      </c>
      <c r="R3204" t="b">
        <v>0</v>
      </c>
      <c r="S3204" t="s">
        <v>8305</v>
      </c>
      <c r="T3204" s="7">
        <f>F3204/Q3204</f>
        <v>109.04</v>
      </c>
      <c r="U3204" t="s">
        <v>8315</v>
      </c>
      <c r="V3204" t="s">
        <v>8357</v>
      </c>
    </row>
    <row r="3205" spans="1:22" ht="43.2">
      <c r="A3205" s="5">
        <f t="shared" si="200"/>
        <v>0.25</v>
      </c>
      <c r="B3205">
        <v>3203</v>
      </c>
      <c r="C3205" s="3" t="s">
        <v>3203</v>
      </c>
      <c r="D3205" s="3" t="s">
        <v>7313</v>
      </c>
      <c r="E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 s="22">
        <f t="shared" si="201"/>
        <v>42352.040972222218</v>
      </c>
      <c r="L3205">
        <v>1440632622</v>
      </c>
      <c r="M3205" s="22">
        <f t="shared" si="202"/>
        <v>42293.645208333335</v>
      </c>
      <c r="N3205" s="22" t="s">
        <v>9871</v>
      </c>
      <c r="O3205" s="24">
        <f t="shared" si="203"/>
        <v>2015</v>
      </c>
      <c r="P3205" t="b">
        <v>0</v>
      </c>
      <c r="Q3205">
        <v>6</v>
      </c>
      <c r="R3205" t="b">
        <v>0</v>
      </c>
      <c r="S3205" t="s">
        <v>8305</v>
      </c>
      <c r="T3205" s="7">
        <f>F3205/Q3205</f>
        <v>41.666666666666664</v>
      </c>
      <c r="U3205" t="s">
        <v>8315</v>
      </c>
      <c r="V3205" t="s">
        <v>8357</v>
      </c>
    </row>
    <row r="3206" spans="1:22" ht="43.2">
      <c r="A3206" s="5">
        <f t="shared" si="200"/>
        <v>0</v>
      </c>
      <c r="B3206">
        <v>3204</v>
      </c>
      <c r="C3206" s="3" t="s">
        <v>3204</v>
      </c>
      <c r="D3206" s="3" t="s">
        <v>7314</v>
      </c>
      <c r="E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 s="22">
        <f t="shared" si="201"/>
        <v>42272.780347222222</v>
      </c>
      <c r="L3206">
        <v>1434558479</v>
      </c>
      <c r="M3206" s="22">
        <f t="shared" si="202"/>
        <v>42242.780347222222</v>
      </c>
      <c r="N3206" s="22" t="s">
        <v>9723</v>
      </c>
      <c r="O3206" s="24">
        <f t="shared" si="203"/>
        <v>2015</v>
      </c>
      <c r="P3206" t="b">
        <v>0</v>
      </c>
      <c r="Q3206">
        <v>0</v>
      </c>
      <c r="R3206" t="b">
        <v>0</v>
      </c>
      <c r="S3206" t="s">
        <v>8305</v>
      </c>
      <c r="T3206" s="7" t="e">
        <f>F3206/Q3206</f>
        <v>#DIV/0!</v>
      </c>
      <c r="U3206" t="s">
        <v>8315</v>
      </c>
      <c r="V3206" t="s">
        <v>8357</v>
      </c>
    </row>
    <row r="3207" spans="1:22" ht="43.2">
      <c r="A3207" s="5">
        <f t="shared" si="200"/>
        <v>3.4125000000000003E-2</v>
      </c>
      <c r="B3207">
        <v>3205</v>
      </c>
      <c r="C3207" s="3" t="s">
        <v>3205</v>
      </c>
      <c r="D3207" s="3" t="s">
        <v>7315</v>
      </c>
      <c r="E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 s="22">
        <f t="shared" si="201"/>
        <v>42202.468055555553</v>
      </c>
      <c r="L3207">
        <v>1427878772</v>
      </c>
      <c r="M3207" s="22">
        <f t="shared" si="202"/>
        <v>42172.477766203701</v>
      </c>
      <c r="N3207" s="22" t="s">
        <v>9320</v>
      </c>
      <c r="O3207" s="24">
        <f t="shared" si="203"/>
        <v>2015</v>
      </c>
      <c r="P3207" t="b">
        <v>0</v>
      </c>
      <c r="Q3207">
        <v>12</v>
      </c>
      <c r="R3207" t="b">
        <v>0</v>
      </c>
      <c r="S3207" t="s">
        <v>8305</v>
      </c>
      <c r="T3207" s="7">
        <f>F3207/Q3207</f>
        <v>22.75</v>
      </c>
      <c r="U3207" t="s">
        <v>8315</v>
      </c>
      <c r="V3207" t="s">
        <v>8357</v>
      </c>
    </row>
    <row r="3208" spans="1:22" ht="43.2">
      <c r="A3208" s="5">
        <f t="shared" si="200"/>
        <v>0</v>
      </c>
      <c r="B3208">
        <v>3206</v>
      </c>
      <c r="C3208" s="3" t="s">
        <v>3206</v>
      </c>
      <c r="D3208" s="3" t="s">
        <v>7316</v>
      </c>
      <c r="E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 s="22">
        <f t="shared" si="201"/>
        <v>42125.166342592587</v>
      </c>
      <c r="L3208">
        <v>1440052651</v>
      </c>
      <c r="M3208" s="22">
        <f t="shared" si="202"/>
        <v>42095.166342592587</v>
      </c>
      <c r="N3208" s="22" t="s">
        <v>9486</v>
      </c>
      <c r="O3208" s="24">
        <f t="shared" si="203"/>
        <v>2015</v>
      </c>
      <c r="P3208" t="b">
        <v>0</v>
      </c>
      <c r="Q3208">
        <v>0</v>
      </c>
      <c r="R3208" t="b">
        <v>0</v>
      </c>
      <c r="S3208" t="s">
        <v>8305</v>
      </c>
      <c r="T3208" s="7" t="e">
        <f>F3208/Q3208</f>
        <v>#DIV/0!</v>
      </c>
      <c r="U3208" t="s">
        <v>8315</v>
      </c>
      <c r="V3208" t="s">
        <v>8357</v>
      </c>
    </row>
    <row r="3209" spans="1:22" ht="43.2">
      <c r="A3209" s="5">
        <f t="shared" si="200"/>
        <v>0.46363636363636362</v>
      </c>
      <c r="B3209">
        <v>3207</v>
      </c>
      <c r="C3209" s="3" t="s">
        <v>3207</v>
      </c>
      <c r="D3209" s="3" t="s">
        <v>7317</v>
      </c>
      <c r="E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 s="22">
        <f t="shared" si="201"/>
        <v>42266.067719907405</v>
      </c>
      <c r="L3209">
        <v>1424587207</v>
      </c>
      <c r="M3209" s="22">
        <f t="shared" si="202"/>
        <v>42236.067719907405</v>
      </c>
      <c r="N3209" s="22" t="s">
        <v>9714</v>
      </c>
      <c r="O3209" s="24">
        <f t="shared" si="203"/>
        <v>2015</v>
      </c>
      <c r="P3209" t="b">
        <v>0</v>
      </c>
      <c r="Q3209">
        <v>36</v>
      </c>
      <c r="R3209" t="b">
        <v>0</v>
      </c>
      <c r="S3209" t="s">
        <v>8305</v>
      </c>
      <c r="T3209" s="7">
        <f>F3209/Q3209</f>
        <v>70.833333333333329</v>
      </c>
      <c r="U3209" t="s">
        <v>8315</v>
      </c>
      <c r="V3209" t="s">
        <v>8357</v>
      </c>
    </row>
    <row r="3210" spans="1:22" ht="43.2">
      <c r="A3210" s="5">
        <f t="shared" si="200"/>
        <v>1.0349999999999999</v>
      </c>
      <c r="B3210">
        <v>3208</v>
      </c>
      <c r="C3210" s="3" t="s">
        <v>3208</v>
      </c>
      <c r="D3210" s="3" t="s">
        <v>7318</v>
      </c>
      <c r="E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 s="22">
        <f t="shared" si="201"/>
        <v>42117.027858796289</v>
      </c>
      <c r="L3210">
        <v>1404743477</v>
      </c>
      <c r="M3210" s="22">
        <f t="shared" si="202"/>
        <v>42057.069525462961</v>
      </c>
      <c r="N3210" s="22" t="s">
        <v>8851</v>
      </c>
      <c r="O3210" s="24">
        <f t="shared" si="203"/>
        <v>2015</v>
      </c>
      <c r="P3210" t="b">
        <v>1</v>
      </c>
      <c r="Q3210">
        <v>82</v>
      </c>
      <c r="R3210" t="b">
        <v>1</v>
      </c>
      <c r="S3210" t="s">
        <v>8271</v>
      </c>
      <c r="T3210" s="7">
        <f>F3210/Q3210</f>
        <v>63.109756097560975</v>
      </c>
      <c r="U3210" t="s">
        <v>8315</v>
      </c>
      <c r="V3210" t="s">
        <v>8316</v>
      </c>
    </row>
    <row r="3211" spans="1:22" ht="43.2">
      <c r="A3211" s="5">
        <f t="shared" si="200"/>
        <v>1.1932315789473684</v>
      </c>
      <c r="B3211">
        <v>3209</v>
      </c>
      <c r="C3211" s="3" t="s">
        <v>3209</v>
      </c>
      <c r="D3211" s="3" t="s">
        <v>7319</v>
      </c>
      <c r="E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 s="22">
        <f t="shared" si="201"/>
        <v>41848.396724537037</v>
      </c>
      <c r="L3211">
        <v>1400512658</v>
      </c>
      <c r="M3211" s="22">
        <f t="shared" si="202"/>
        <v>41827.396724537037</v>
      </c>
      <c r="N3211" s="22" t="s">
        <v>8780</v>
      </c>
      <c r="O3211" s="24">
        <f t="shared" si="203"/>
        <v>2014</v>
      </c>
      <c r="P3211" t="b">
        <v>1</v>
      </c>
      <c r="Q3211">
        <v>226</v>
      </c>
      <c r="R3211" t="b">
        <v>1</v>
      </c>
      <c r="S3211" t="s">
        <v>8271</v>
      </c>
      <c r="T3211" s="7">
        <f>F3211/Q3211</f>
        <v>50.157964601769912</v>
      </c>
      <c r="U3211" t="s">
        <v>8315</v>
      </c>
      <c r="V3211" t="s">
        <v>8316</v>
      </c>
    </row>
    <row r="3212" spans="1:22" ht="43.2">
      <c r="A3212" s="5">
        <f t="shared" si="200"/>
        <v>1.2576666666666667</v>
      </c>
      <c r="B3212">
        <v>3210</v>
      </c>
      <c r="C3212" s="3" t="s">
        <v>3210</v>
      </c>
      <c r="D3212" s="3" t="s">
        <v>7320</v>
      </c>
      <c r="E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 s="22">
        <f t="shared" si="201"/>
        <v>41810.75</v>
      </c>
      <c r="L3212">
        <v>1334442519</v>
      </c>
      <c r="M3212" s="22">
        <f t="shared" si="202"/>
        <v>41778.42891203703</v>
      </c>
      <c r="N3212" s="22" t="s">
        <v>8496</v>
      </c>
      <c r="O3212" s="24">
        <f t="shared" si="203"/>
        <v>2014</v>
      </c>
      <c r="P3212" t="b">
        <v>1</v>
      </c>
      <c r="Q3212">
        <v>60</v>
      </c>
      <c r="R3212" t="b">
        <v>1</v>
      </c>
      <c r="S3212" t="s">
        <v>8271</v>
      </c>
      <c r="T3212" s="7">
        <f>F3212/Q3212</f>
        <v>62.883333333333333</v>
      </c>
      <c r="U3212" t="s">
        <v>8315</v>
      </c>
      <c r="V3212" t="s">
        <v>8316</v>
      </c>
    </row>
    <row r="3213" spans="1:22" ht="43.2">
      <c r="A3213" s="5">
        <f t="shared" si="200"/>
        <v>1.1974347826086957</v>
      </c>
      <c r="B3213">
        <v>3211</v>
      </c>
      <c r="C3213" s="3" t="s">
        <v>3211</v>
      </c>
      <c r="D3213" s="3" t="s">
        <v>7321</v>
      </c>
      <c r="E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 s="22">
        <f t="shared" si="201"/>
        <v>41060.957638888889</v>
      </c>
      <c r="L3213">
        <v>1405346680</v>
      </c>
      <c r="M3213" s="22">
        <f t="shared" si="202"/>
        <v>41013.728229166663</v>
      </c>
      <c r="N3213" s="22" t="s">
        <v>8595</v>
      </c>
      <c r="O3213" s="24">
        <f t="shared" si="203"/>
        <v>2012</v>
      </c>
      <c r="P3213" t="b">
        <v>1</v>
      </c>
      <c r="Q3213">
        <v>322</v>
      </c>
      <c r="R3213" t="b">
        <v>1</v>
      </c>
      <c r="S3213" t="s">
        <v>8271</v>
      </c>
      <c r="T3213" s="7">
        <f>F3213/Q3213</f>
        <v>85.531055900621112</v>
      </c>
      <c r="U3213" t="s">
        <v>8315</v>
      </c>
      <c r="V3213" t="s">
        <v>8316</v>
      </c>
    </row>
    <row r="3214" spans="1:22" ht="28.8">
      <c r="A3214" s="5">
        <f t="shared" si="200"/>
        <v>1.2625</v>
      </c>
      <c r="B3214">
        <v>3212</v>
      </c>
      <c r="C3214" s="3" t="s">
        <v>3212</v>
      </c>
      <c r="D3214" s="3" t="s">
        <v>7322</v>
      </c>
      <c r="E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 s="22">
        <f t="shared" si="201"/>
        <v>41865.875</v>
      </c>
      <c r="L3214">
        <v>1404932751</v>
      </c>
      <c r="M3214" s="22">
        <f t="shared" si="202"/>
        <v>41834.378240740734</v>
      </c>
      <c r="N3214" s="22" t="s">
        <v>8524</v>
      </c>
      <c r="O3214" s="24">
        <f t="shared" si="203"/>
        <v>2014</v>
      </c>
      <c r="P3214" t="b">
        <v>1</v>
      </c>
      <c r="Q3214">
        <v>94</v>
      </c>
      <c r="R3214" t="b">
        <v>1</v>
      </c>
      <c r="S3214" t="s">
        <v>8271</v>
      </c>
      <c r="T3214" s="7">
        <f>F3214/Q3214</f>
        <v>53.723404255319146</v>
      </c>
      <c r="U3214" t="s">
        <v>8315</v>
      </c>
      <c r="V3214" t="s">
        <v>8316</v>
      </c>
    </row>
    <row r="3215" spans="1:22" ht="43.2">
      <c r="A3215" s="5">
        <f t="shared" si="200"/>
        <v>1.0011666666666668</v>
      </c>
      <c r="B3215">
        <v>3213</v>
      </c>
      <c r="C3215" s="3" t="s">
        <v>3213</v>
      </c>
      <c r="D3215" s="3" t="s">
        <v>7323</v>
      </c>
      <c r="E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 s="22">
        <f t="shared" si="201"/>
        <v>41859.587395833332</v>
      </c>
      <c r="L3215">
        <v>1434478759</v>
      </c>
      <c r="M3215" s="22">
        <f t="shared" si="202"/>
        <v>41829.587395833332</v>
      </c>
      <c r="N3215" s="22" t="s">
        <v>8969</v>
      </c>
      <c r="O3215" s="24">
        <f t="shared" si="203"/>
        <v>2014</v>
      </c>
      <c r="P3215" t="b">
        <v>1</v>
      </c>
      <c r="Q3215">
        <v>47</v>
      </c>
      <c r="R3215" t="b">
        <v>1</v>
      </c>
      <c r="S3215" t="s">
        <v>8271</v>
      </c>
      <c r="T3215" s="7">
        <f>F3215/Q3215</f>
        <v>127.80851063829788</v>
      </c>
      <c r="U3215" t="s">
        <v>8315</v>
      </c>
      <c r="V3215" t="s">
        <v>8316</v>
      </c>
    </row>
    <row r="3216" spans="1:22" ht="43.2">
      <c r="A3216" s="5">
        <f t="shared" si="200"/>
        <v>1.0213333333333334</v>
      </c>
      <c r="B3216">
        <v>3214</v>
      </c>
      <c r="C3216" s="3" t="s">
        <v>3214</v>
      </c>
      <c r="D3216" s="3" t="s">
        <v>7324</v>
      </c>
      <c r="E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 s="22">
        <f t="shared" si="201"/>
        <v>42211.555081018516</v>
      </c>
      <c r="L3216">
        <v>1448823673</v>
      </c>
      <c r="M3216" s="22">
        <f t="shared" si="202"/>
        <v>42171.555081018516</v>
      </c>
      <c r="N3216" s="22" t="s">
        <v>8522</v>
      </c>
      <c r="O3216" s="24">
        <f t="shared" si="203"/>
        <v>2015</v>
      </c>
      <c r="P3216" t="b">
        <v>1</v>
      </c>
      <c r="Q3216">
        <v>115</v>
      </c>
      <c r="R3216" t="b">
        <v>1</v>
      </c>
      <c r="S3216" t="s">
        <v>8271</v>
      </c>
      <c r="T3216" s="7">
        <f>F3216/Q3216</f>
        <v>106.57391304347826</v>
      </c>
      <c r="U3216" t="s">
        <v>8315</v>
      </c>
      <c r="V3216" t="s">
        <v>8316</v>
      </c>
    </row>
    <row r="3217" spans="1:22" ht="57.6">
      <c r="A3217" s="5">
        <f t="shared" si="200"/>
        <v>1.0035142857142858</v>
      </c>
      <c r="B3217">
        <v>3215</v>
      </c>
      <c r="C3217" s="3" t="s">
        <v>3215</v>
      </c>
      <c r="D3217" s="3" t="s">
        <v>7325</v>
      </c>
      <c r="E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 s="22">
        <f t="shared" si="201"/>
        <v>42374.788194444445</v>
      </c>
      <c r="L3217">
        <v>1438617471</v>
      </c>
      <c r="M3217" s="22">
        <f t="shared" si="202"/>
        <v>42337.584178240737</v>
      </c>
      <c r="N3217" s="22" t="s">
        <v>9892</v>
      </c>
      <c r="O3217" s="24">
        <f t="shared" si="203"/>
        <v>2015</v>
      </c>
      <c r="P3217" t="b">
        <v>1</v>
      </c>
      <c r="Q3217">
        <v>134</v>
      </c>
      <c r="R3217" t="b">
        <v>1</v>
      </c>
      <c r="S3217" t="s">
        <v>8271</v>
      </c>
      <c r="T3217" s="7">
        <f>F3217/Q3217</f>
        <v>262.11194029850748</v>
      </c>
      <c r="U3217" t="s">
        <v>8315</v>
      </c>
      <c r="V3217" t="s">
        <v>8316</v>
      </c>
    </row>
    <row r="3218" spans="1:22" ht="43.2">
      <c r="A3218" s="5">
        <f t="shared" si="200"/>
        <v>1.0004999999999999</v>
      </c>
      <c r="B3218">
        <v>3216</v>
      </c>
      <c r="C3218" s="3" t="s">
        <v>3216</v>
      </c>
      <c r="D3218" s="3" t="s">
        <v>7326</v>
      </c>
      <c r="E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 s="22">
        <f t="shared" si="201"/>
        <v>42256.957638888889</v>
      </c>
      <c r="L3218">
        <v>1433934371</v>
      </c>
      <c r="M3218" s="22">
        <f t="shared" si="202"/>
        <v>42219.456840277773</v>
      </c>
      <c r="N3218" s="22" t="s">
        <v>9406</v>
      </c>
      <c r="O3218" s="24">
        <f t="shared" si="203"/>
        <v>2015</v>
      </c>
      <c r="P3218" t="b">
        <v>1</v>
      </c>
      <c r="Q3218">
        <v>35</v>
      </c>
      <c r="R3218" t="b">
        <v>1</v>
      </c>
      <c r="S3218" t="s">
        <v>8271</v>
      </c>
      <c r="T3218" s="7">
        <f>F3218/Q3218</f>
        <v>57.171428571428571</v>
      </c>
      <c r="U3218" t="s">
        <v>8315</v>
      </c>
      <c r="V3218" t="s">
        <v>8316</v>
      </c>
    </row>
    <row r="3219" spans="1:22" ht="28.8">
      <c r="A3219" s="5">
        <f t="shared" si="200"/>
        <v>1.1602222222222223</v>
      </c>
      <c r="B3219">
        <v>3217</v>
      </c>
      <c r="C3219" s="3" t="s">
        <v>3217</v>
      </c>
      <c r="D3219" s="3" t="s">
        <v>7327</v>
      </c>
      <c r="E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 s="22">
        <f t="shared" si="201"/>
        <v>42196.395833333336</v>
      </c>
      <c r="L3219">
        <v>1475672784</v>
      </c>
      <c r="M3219" s="22">
        <f t="shared" si="202"/>
        <v>42165.254293981481</v>
      </c>
      <c r="N3219" s="22" t="s">
        <v>8561</v>
      </c>
      <c r="O3219" s="24">
        <f t="shared" si="203"/>
        <v>2015</v>
      </c>
      <c r="P3219" t="b">
        <v>1</v>
      </c>
      <c r="Q3219">
        <v>104</v>
      </c>
      <c r="R3219" t="b">
        <v>1</v>
      </c>
      <c r="S3219" t="s">
        <v>8271</v>
      </c>
      <c r="T3219" s="7">
        <f>F3219/Q3219</f>
        <v>50.20192307692308</v>
      </c>
      <c r="U3219" t="s">
        <v>8315</v>
      </c>
      <c r="V3219" t="s">
        <v>8316</v>
      </c>
    </row>
    <row r="3220" spans="1:22" ht="43.2">
      <c r="A3220" s="5">
        <f t="shared" si="200"/>
        <v>1.0209999999999999</v>
      </c>
      <c r="B3220">
        <v>3218</v>
      </c>
      <c r="C3220" s="3" t="s">
        <v>3218</v>
      </c>
      <c r="D3220" s="3" t="s">
        <v>7328</v>
      </c>
      <c r="E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 s="22">
        <f t="shared" si="201"/>
        <v>42678.337777777771</v>
      </c>
      <c r="L3220">
        <v>1417132986</v>
      </c>
      <c r="M3220" s="22">
        <f t="shared" si="202"/>
        <v>42648.337777777771</v>
      </c>
      <c r="N3220" s="22" t="s">
        <v>9893</v>
      </c>
      <c r="O3220" s="24">
        <f t="shared" si="203"/>
        <v>2016</v>
      </c>
      <c r="P3220" t="b">
        <v>1</v>
      </c>
      <c r="Q3220">
        <v>184</v>
      </c>
      <c r="R3220" t="b">
        <v>1</v>
      </c>
      <c r="S3220" t="s">
        <v>8271</v>
      </c>
      <c r="T3220" s="7">
        <f>F3220/Q3220</f>
        <v>66.586956521739125</v>
      </c>
      <c r="U3220" t="s">
        <v>8315</v>
      </c>
      <c r="V3220" t="s">
        <v>8316</v>
      </c>
    </row>
    <row r="3221" spans="1:22" ht="43.2">
      <c r="A3221" s="5">
        <f t="shared" si="200"/>
        <v>1.0011000000000001</v>
      </c>
      <c r="B3221">
        <v>3219</v>
      </c>
      <c r="C3221" s="3" t="s">
        <v>3219</v>
      </c>
      <c r="D3221" s="3" t="s">
        <v>7329</v>
      </c>
      <c r="E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 s="22">
        <f t="shared" si="201"/>
        <v>42003.791666666664</v>
      </c>
      <c r="L3221">
        <v>1424043347</v>
      </c>
      <c r="M3221" s="22">
        <f t="shared" si="202"/>
        <v>41970.793819444443</v>
      </c>
      <c r="N3221" s="22" t="s">
        <v>8567</v>
      </c>
      <c r="O3221" s="24">
        <f t="shared" si="203"/>
        <v>2014</v>
      </c>
      <c r="P3221" t="b">
        <v>1</v>
      </c>
      <c r="Q3221">
        <v>119</v>
      </c>
      <c r="R3221" t="b">
        <v>1</v>
      </c>
      <c r="S3221" t="s">
        <v>8271</v>
      </c>
      <c r="T3221" s="7">
        <f>F3221/Q3221</f>
        <v>168.25210084033614</v>
      </c>
      <c r="U3221" t="s">
        <v>8315</v>
      </c>
      <c r="V3221" t="s">
        <v>8316</v>
      </c>
    </row>
    <row r="3222" spans="1:22" ht="28.8">
      <c r="A3222" s="5">
        <f t="shared" si="200"/>
        <v>1.0084</v>
      </c>
      <c r="B3222">
        <v>3220</v>
      </c>
      <c r="C3222" s="3" t="s">
        <v>3220</v>
      </c>
      <c r="D3222" s="3" t="s">
        <v>7330</v>
      </c>
      <c r="E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 s="22">
        <f t="shared" si="201"/>
        <v>42085.733182870368</v>
      </c>
      <c r="L3222">
        <v>1486411204</v>
      </c>
      <c r="M3222" s="22">
        <f t="shared" si="202"/>
        <v>42050.77484953704</v>
      </c>
      <c r="N3222" s="22" t="s">
        <v>9046</v>
      </c>
      <c r="O3222" s="24">
        <f t="shared" si="203"/>
        <v>2015</v>
      </c>
      <c r="P3222" t="b">
        <v>1</v>
      </c>
      <c r="Q3222">
        <v>59</v>
      </c>
      <c r="R3222" t="b">
        <v>1</v>
      </c>
      <c r="S3222" t="s">
        <v>8271</v>
      </c>
      <c r="T3222" s="7">
        <f>F3222/Q3222</f>
        <v>256.37288135593218</v>
      </c>
      <c r="U3222" t="s">
        <v>8315</v>
      </c>
      <c r="V3222" t="s">
        <v>8316</v>
      </c>
    </row>
    <row r="3223" spans="1:22" ht="57.6">
      <c r="A3223" s="5">
        <f t="shared" si="200"/>
        <v>1.0342499999999999</v>
      </c>
      <c r="B3223">
        <v>3221</v>
      </c>
      <c r="C3223" s="3" t="s">
        <v>3221</v>
      </c>
      <c r="D3223" s="3" t="s">
        <v>7331</v>
      </c>
      <c r="E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 s="22">
        <f t="shared" si="201"/>
        <v>42806.666666666664</v>
      </c>
      <c r="L3223">
        <v>1433090603</v>
      </c>
      <c r="M3223" s="22">
        <f t="shared" si="202"/>
        <v>42772.625046296293</v>
      </c>
      <c r="N3223" s="22" t="s">
        <v>8675</v>
      </c>
      <c r="O3223" s="24">
        <f t="shared" si="203"/>
        <v>2017</v>
      </c>
      <c r="P3223" t="b">
        <v>1</v>
      </c>
      <c r="Q3223">
        <v>113</v>
      </c>
      <c r="R3223" t="b">
        <v>1</v>
      </c>
      <c r="S3223" t="s">
        <v>8271</v>
      </c>
      <c r="T3223" s="7">
        <f>F3223/Q3223</f>
        <v>36.610619469026545</v>
      </c>
      <c r="U3223" t="s">
        <v>8315</v>
      </c>
      <c r="V3223" t="s">
        <v>8316</v>
      </c>
    </row>
    <row r="3224" spans="1:22" ht="43.2">
      <c r="A3224" s="5">
        <f t="shared" si="200"/>
        <v>1.248</v>
      </c>
      <c r="B3224">
        <v>3222</v>
      </c>
      <c r="C3224" s="3" t="s">
        <v>3222</v>
      </c>
      <c r="D3224" s="3" t="s">
        <v>7332</v>
      </c>
      <c r="E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 s="22">
        <f t="shared" si="201"/>
        <v>42190.488460648143</v>
      </c>
      <c r="L3224">
        <v>1443016697</v>
      </c>
      <c r="M3224" s="22">
        <f t="shared" si="202"/>
        <v>42155.488460648143</v>
      </c>
      <c r="N3224" s="22" t="s">
        <v>8829</v>
      </c>
      <c r="O3224" s="24">
        <f t="shared" si="203"/>
        <v>2015</v>
      </c>
      <c r="P3224" t="b">
        <v>1</v>
      </c>
      <c r="Q3224">
        <v>84</v>
      </c>
      <c r="R3224" t="b">
        <v>1</v>
      </c>
      <c r="S3224" t="s">
        <v>8271</v>
      </c>
      <c r="T3224" s="7">
        <f>F3224/Q3224</f>
        <v>37.142857142857146</v>
      </c>
      <c r="U3224" t="s">
        <v>8315</v>
      </c>
      <c r="V3224" t="s">
        <v>8316</v>
      </c>
    </row>
    <row r="3225" spans="1:22" ht="28.8">
      <c r="A3225" s="5">
        <f t="shared" si="200"/>
        <v>1.0951612903225807</v>
      </c>
      <c r="B3225">
        <v>3223</v>
      </c>
      <c r="C3225" s="3" t="s">
        <v>3223</v>
      </c>
      <c r="D3225" s="3" t="s">
        <v>7333</v>
      </c>
      <c r="E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 s="22">
        <f t="shared" si="201"/>
        <v>42301.686805555553</v>
      </c>
      <c r="L3225">
        <v>1437508976</v>
      </c>
      <c r="M3225" s="22">
        <f t="shared" si="202"/>
        <v>42270.373807870368</v>
      </c>
      <c r="N3225" s="22" t="s">
        <v>8417</v>
      </c>
      <c r="O3225" s="24">
        <f t="shared" si="203"/>
        <v>2015</v>
      </c>
      <c r="P3225" t="b">
        <v>1</v>
      </c>
      <c r="Q3225">
        <v>74</v>
      </c>
      <c r="R3225" t="b">
        <v>1</v>
      </c>
      <c r="S3225" t="s">
        <v>8271</v>
      </c>
      <c r="T3225" s="7">
        <f>F3225/Q3225</f>
        <v>45.878378378378379</v>
      </c>
      <c r="U3225" t="s">
        <v>8315</v>
      </c>
      <c r="V3225" t="s">
        <v>8316</v>
      </c>
    </row>
    <row r="3226" spans="1:22" ht="57.6">
      <c r="A3226" s="5">
        <f t="shared" si="200"/>
        <v>1.0203333333333333</v>
      </c>
      <c r="B3226">
        <v>3224</v>
      </c>
      <c r="C3226" s="3" t="s">
        <v>3224</v>
      </c>
      <c r="D3226" s="3" t="s">
        <v>7334</v>
      </c>
      <c r="E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 s="22">
        <f t="shared" si="201"/>
        <v>42236.627037037033</v>
      </c>
      <c r="L3226">
        <v>1479932713</v>
      </c>
      <c r="M3226" s="22">
        <f t="shared" si="202"/>
        <v>42206.627037037033</v>
      </c>
      <c r="N3226" s="22" t="s">
        <v>9582</v>
      </c>
      <c r="O3226" s="24">
        <f t="shared" si="203"/>
        <v>2015</v>
      </c>
      <c r="P3226" t="b">
        <v>1</v>
      </c>
      <c r="Q3226">
        <v>216</v>
      </c>
      <c r="R3226" t="b">
        <v>1</v>
      </c>
      <c r="S3226" t="s">
        <v>8271</v>
      </c>
      <c r="T3226" s="7">
        <f>F3226/Q3226</f>
        <v>141.71296296296296</v>
      </c>
      <c r="U3226" t="s">
        <v>8315</v>
      </c>
      <c r="V3226" t="s">
        <v>8316</v>
      </c>
    </row>
    <row r="3227" spans="1:22" ht="43.2">
      <c r="A3227" s="5">
        <f t="shared" si="200"/>
        <v>1.0235000000000001</v>
      </c>
      <c r="B3227">
        <v>3225</v>
      </c>
      <c r="C3227" s="3" t="s">
        <v>3225</v>
      </c>
      <c r="D3227" s="3" t="s">
        <v>7335</v>
      </c>
      <c r="E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 s="22">
        <f t="shared" si="201"/>
        <v>42744.999999999993</v>
      </c>
      <c r="L3227">
        <v>1463145938</v>
      </c>
      <c r="M3227" s="22">
        <f t="shared" si="202"/>
        <v>42697.642511574071</v>
      </c>
      <c r="N3227" s="22" t="s">
        <v>8662</v>
      </c>
      <c r="O3227" s="24">
        <f t="shared" si="203"/>
        <v>2016</v>
      </c>
      <c r="P3227" t="b">
        <v>1</v>
      </c>
      <c r="Q3227">
        <v>39</v>
      </c>
      <c r="R3227" t="b">
        <v>1</v>
      </c>
      <c r="S3227" t="s">
        <v>8271</v>
      </c>
      <c r="T3227" s="7">
        <f>F3227/Q3227</f>
        <v>52.487179487179489</v>
      </c>
      <c r="U3227" t="s">
        <v>8315</v>
      </c>
      <c r="V3227" t="s">
        <v>8316</v>
      </c>
    </row>
    <row r="3228" spans="1:22" ht="43.2">
      <c r="A3228" s="5">
        <f t="shared" si="200"/>
        <v>1.0416666666666667</v>
      </c>
      <c r="B3228">
        <v>3226</v>
      </c>
      <c r="C3228" s="3" t="s">
        <v>3226</v>
      </c>
      <c r="D3228" s="3" t="s">
        <v>7336</v>
      </c>
      <c r="E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 s="22">
        <f t="shared" si="201"/>
        <v>42524.666666666664</v>
      </c>
      <c r="L3228">
        <v>1443621612</v>
      </c>
      <c r="M3228" s="22">
        <f t="shared" si="202"/>
        <v>42503.351134259261</v>
      </c>
      <c r="N3228" s="22" t="s">
        <v>8848</v>
      </c>
      <c r="O3228" s="24">
        <f t="shared" si="203"/>
        <v>2016</v>
      </c>
      <c r="P3228" t="b">
        <v>1</v>
      </c>
      <c r="Q3228">
        <v>21</v>
      </c>
      <c r="R3228" t="b">
        <v>1</v>
      </c>
      <c r="S3228" t="s">
        <v>8271</v>
      </c>
      <c r="T3228" s="7">
        <f>F3228/Q3228</f>
        <v>59.523809523809526</v>
      </c>
      <c r="U3228" t="s">
        <v>8315</v>
      </c>
      <c r="V3228" t="s">
        <v>8316</v>
      </c>
    </row>
    <row r="3229" spans="1:22" ht="43.2">
      <c r="A3229" s="5">
        <f t="shared" si="200"/>
        <v>1.25</v>
      </c>
      <c r="B3229">
        <v>3227</v>
      </c>
      <c r="C3229" s="3" t="s">
        <v>3227</v>
      </c>
      <c r="D3229" s="3" t="s">
        <v>7337</v>
      </c>
      <c r="E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 s="22">
        <f t="shared" si="201"/>
        <v>42307.375138888885</v>
      </c>
      <c r="L3229">
        <v>1482095436</v>
      </c>
      <c r="M3229" s="22">
        <f t="shared" si="202"/>
        <v>42277.375138888885</v>
      </c>
      <c r="N3229" s="22" t="s">
        <v>9894</v>
      </c>
      <c r="O3229" s="24">
        <f t="shared" si="203"/>
        <v>2015</v>
      </c>
      <c r="P3229" t="b">
        <v>0</v>
      </c>
      <c r="Q3229">
        <v>30</v>
      </c>
      <c r="R3229" t="b">
        <v>1</v>
      </c>
      <c r="S3229" t="s">
        <v>8271</v>
      </c>
      <c r="T3229" s="7">
        <f>F3229/Q3229</f>
        <v>50</v>
      </c>
      <c r="U3229" t="s">
        <v>8315</v>
      </c>
      <c r="V3229" t="s">
        <v>8316</v>
      </c>
    </row>
    <row r="3230" spans="1:22" ht="28.8">
      <c r="A3230" s="5">
        <f t="shared" si="200"/>
        <v>1.0234285714285714</v>
      </c>
      <c r="B3230">
        <v>3228</v>
      </c>
      <c r="C3230" s="3" t="s">
        <v>3228</v>
      </c>
      <c r="D3230" s="3" t="s">
        <v>7338</v>
      </c>
      <c r="E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 s="22">
        <f t="shared" si="201"/>
        <v>42752.674027777779</v>
      </c>
      <c r="L3230">
        <v>1447606884</v>
      </c>
      <c r="M3230" s="22">
        <f t="shared" si="202"/>
        <v>42722.674027777779</v>
      </c>
      <c r="N3230" s="22" t="s">
        <v>9831</v>
      </c>
      <c r="O3230" s="24">
        <f t="shared" si="203"/>
        <v>2016</v>
      </c>
      <c r="P3230" t="b">
        <v>1</v>
      </c>
      <c r="Q3230">
        <v>37</v>
      </c>
      <c r="R3230" t="b">
        <v>1</v>
      </c>
      <c r="S3230" t="s">
        <v>8271</v>
      </c>
      <c r="T3230" s="7">
        <f>F3230/Q3230</f>
        <v>193.62162162162161</v>
      </c>
      <c r="U3230" t="s">
        <v>8315</v>
      </c>
      <c r="V3230" t="s">
        <v>8316</v>
      </c>
    </row>
    <row r="3231" spans="1:22" ht="43.2">
      <c r="A3231" s="5">
        <f t="shared" si="200"/>
        <v>1.0786500000000001</v>
      </c>
      <c r="B3231">
        <v>3229</v>
      </c>
      <c r="C3231" s="3" t="s">
        <v>3229</v>
      </c>
      <c r="D3231" s="3" t="s">
        <v>7339</v>
      </c>
      <c r="E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 s="22">
        <f t="shared" si="201"/>
        <v>42354.999305555553</v>
      </c>
      <c r="L3231">
        <v>1413874798</v>
      </c>
      <c r="M3231" s="22">
        <f t="shared" si="202"/>
        <v>42323.500972222224</v>
      </c>
      <c r="N3231" s="22" t="s">
        <v>8414</v>
      </c>
      <c r="O3231" s="24">
        <f t="shared" si="203"/>
        <v>2015</v>
      </c>
      <c r="P3231" t="b">
        <v>1</v>
      </c>
      <c r="Q3231">
        <v>202</v>
      </c>
      <c r="R3231" t="b">
        <v>1</v>
      </c>
      <c r="S3231" t="s">
        <v>8271</v>
      </c>
      <c r="T3231" s="7">
        <f>F3231/Q3231</f>
        <v>106.79702970297029</v>
      </c>
      <c r="U3231" t="s">
        <v>8315</v>
      </c>
      <c r="V3231" t="s">
        <v>8316</v>
      </c>
    </row>
    <row r="3232" spans="1:22" ht="43.2">
      <c r="A3232" s="5">
        <f t="shared" si="200"/>
        <v>1.0988461538461538</v>
      </c>
      <c r="B3232">
        <v>3230</v>
      </c>
      <c r="C3232" s="3" t="s">
        <v>3230</v>
      </c>
      <c r="D3232" s="3" t="s">
        <v>7340</v>
      </c>
      <c r="E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 s="22">
        <f t="shared" si="201"/>
        <v>41963.124976851854</v>
      </c>
      <c r="L3232">
        <v>1410840126</v>
      </c>
      <c r="M3232" s="22">
        <f t="shared" si="202"/>
        <v>41933.083310185182</v>
      </c>
      <c r="N3232" s="22" t="s">
        <v>8516</v>
      </c>
      <c r="O3232" s="24">
        <f t="shared" si="203"/>
        <v>2014</v>
      </c>
      <c r="P3232" t="b">
        <v>1</v>
      </c>
      <c r="Q3232">
        <v>37</v>
      </c>
      <c r="R3232" t="b">
        <v>1</v>
      </c>
      <c r="S3232" t="s">
        <v>8271</v>
      </c>
      <c r="T3232" s="7">
        <f>F3232/Q3232</f>
        <v>77.21621621621621</v>
      </c>
      <c r="U3232" t="s">
        <v>8315</v>
      </c>
      <c r="V3232" t="s">
        <v>8316</v>
      </c>
    </row>
    <row r="3233" spans="1:22" ht="43.2">
      <c r="A3233" s="5">
        <f t="shared" si="200"/>
        <v>1.61</v>
      </c>
      <c r="B3233">
        <v>3231</v>
      </c>
      <c r="C3233" s="3" t="s">
        <v>3231</v>
      </c>
      <c r="D3233" s="3" t="s">
        <v>7341</v>
      </c>
      <c r="E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 s="22">
        <f t="shared" si="201"/>
        <v>41912.957638888889</v>
      </c>
      <c r="L3233">
        <v>1458254347</v>
      </c>
      <c r="M3233" s="22">
        <f t="shared" si="202"/>
        <v>41897.959791666661</v>
      </c>
      <c r="N3233" s="22" t="s">
        <v>9236</v>
      </c>
      <c r="O3233" s="24">
        <f t="shared" si="203"/>
        <v>2014</v>
      </c>
      <c r="P3233" t="b">
        <v>0</v>
      </c>
      <c r="Q3233">
        <v>28</v>
      </c>
      <c r="R3233" t="b">
        <v>1</v>
      </c>
      <c r="S3233" t="s">
        <v>8271</v>
      </c>
      <c r="T3233" s="7">
        <f>F3233/Q3233</f>
        <v>57.5</v>
      </c>
      <c r="U3233" t="s">
        <v>8315</v>
      </c>
      <c r="V3233" t="s">
        <v>8316</v>
      </c>
    </row>
    <row r="3234" spans="1:22" ht="43.2">
      <c r="A3234" s="5">
        <f t="shared" si="200"/>
        <v>1.3120000000000001</v>
      </c>
      <c r="B3234">
        <v>3232</v>
      </c>
      <c r="C3234" s="3" t="s">
        <v>3232</v>
      </c>
      <c r="D3234" s="3" t="s">
        <v>7342</v>
      </c>
      <c r="E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 s="22">
        <f t="shared" si="201"/>
        <v>42476.735497685186</v>
      </c>
      <c r="L3234">
        <v>1459711917</v>
      </c>
      <c r="M3234" s="22">
        <f t="shared" si="202"/>
        <v>42446.735497685186</v>
      </c>
      <c r="N3234" s="22" t="s">
        <v>8378</v>
      </c>
      <c r="O3234" s="24">
        <f t="shared" si="203"/>
        <v>2016</v>
      </c>
      <c r="P3234" t="b">
        <v>1</v>
      </c>
      <c r="Q3234">
        <v>26</v>
      </c>
      <c r="R3234" t="b">
        <v>1</v>
      </c>
      <c r="S3234" t="s">
        <v>8271</v>
      </c>
      <c r="T3234" s="7">
        <f>F3234/Q3234</f>
        <v>50.46153846153846</v>
      </c>
      <c r="U3234" t="s">
        <v>8315</v>
      </c>
      <c r="V3234" t="s">
        <v>8316</v>
      </c>
    </row>
    <row r="3235" spans="1:22" ht="43.2">
      <c r="A3235" s="5">
        <f t="shared" si="200"/>
        <v>1.1879999999999999</v>
      </c>
      <c r="B3235">
        <v>3233</v>
      </c>
      <c r="C3235" s="3" t="s">
        <v>3233</v>
      </c>
      <c r="D3235" s="3" t="s">
        <v>7343</v>
      </c>
      <c r="E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 s="22">
        <f t="shared" si="201"/>
        <v>42493.957638888889</v>
      </c>
      <c r="L3235">
        <v>1485890355</v>
      </c>
      <c r="M3235" s="22">
        <f t="shared" si="202"/>
        <v>42463.605520833335</v>
      </c>
      <c r="N3235" s="22" t="s">
        <v>9364</v>
      </c>
      <c r="O3235" s="24">
        <f t="shared" si="203"/>
        <v>2016</v>
      </c>
      <c r="P3235" t="b">
        <v>0</v>
      </c>
      <c r="Q3235">
        <v>61</v>
      </c>
      <c r="R3235" t="b">
        <v>1</v>
      </c>
      <c r="S3235" t="s">
        <v>8271</v>
      </c>
      <c r="T3235" s="7">
        <f>F3235/Q3235</f>
        <v>97.377049180327873</v>
      </c>
      <c r="U3235" t="s">
        <v>8315</v>
      </c>
      <c r="V3235" t="s">
        <v>8316</v>
      </c>
    </row>
    <row r="3236" spans="1:22" ht="43.2">
      <c r="A3236" s="5">
        <f t="shared" si="200"/>
        <v>1.0039275000000001</v>
      </c>
      <c r="B3236">
        <v>3234</v>
      </c>
      <c r="C3236" s="3" t="s">
        <v>3234</v>
      </c>
      <c r="D3236" s="3" t="s">
        <v>7344</v>
      </c>
      <c r="E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 s="22">
        <f t="shared" si="201"/>
        <v>42796.596701388888</v>
      </c>
      <c r="L3236">
        <v>1483124208</v>
      </c>
      <c r="M3236" s="22">
        <f t="shared" si="202"/>
        <v>42766.596701388888</v>
      </c>
      <c r="N3236" s="22" t="s">
        <v>8370</v>
      </c>
      <c r="O3236" s="24">
        <f t="shared" si="203"/>
        <v>2017</v>
      </c>
      <c r="P3236" t="b">
        <v>0</v>
      </c>
      <c r="Q3236">
        <v>115</v>
      </c>
      <c r="R3236" t="b">
        <v>1</v>
      </c>
      <c r="S3236" t="s">
        <v>8271</v>
      </c>
      <c r="T3236" s="7">
        <f>F3236/Q3236</f>
        <v>34.91921739130435</v>
      </c>
      <c r="U3236" t="s">
        <v>8315</v>
      </c>
      <c r="V3236" t="s">
        <v>8316</v>
      </c>
    </row>
    <row r="3237" spans="1:22" ht="43.2">
      <c r="A3237" s="5">
        <f t="shared" si="200"/>
        <v>1.0320666666666667</v>
      </c>
      <c r="B3237">
        <v>3235</v>
      </c>
      <c r="C3237" s="3" t="s">
        <v>3235</v>
      </c>
      <c r="D3237" s="3" t="s">
        <v>7345</v>
      </c>
      <c r="E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 s="22">
        <f t="shared" si="201"/>
        <v>42767.771527777775</v>
      </c>
      <c r="L3237">
        <v>1464769251</v>
      </c>
      <c r="M3237" s="22">
        <f t="shared" si="202"/>
        <v>42734.581111111103</v>
      </c>
      <c r="N3237" s="22" t="s">
        <v>8951</v>
      </c>
      <c r="O3237" s="24">
        <f t="shared" si="203"/>
        <v>2016</v>
      </c>
      <c r="P3237" t="b">
        <v>1</v>
      </c>
      <c r="Q3237">
        <v>181</v>
      </c>
      <c r="R3237" t="b">
        <v>1</v>
      </c>
      <c r="S3237" t="s">
        <v>8271</v>
      </c>
      <c r="T3237" s="7">
        <f>F3237/Q3237</f>
        <v>85.530386740331494</v>
      </c>
      <c r="U3237" t="s">
        <v>8315</v>
      </c>
      <c r="V3237" t="s">
        <v>8316</v>
      </c>
    </row>
    <row r="3238" spans="1:22" ht="43.2">
      <c r="A3238" s="5">
        <f t="shared" si="200"/>
        <v>1.006</v>
      </c>
      <c r="B3238">
        <v>3236</v>
      </c>
      <c r="C3238" s="3" t="s">
        <v>3236</v>
      </c>
      <c r="D3238" s="3" t="s">
        <v>7346</v>
      </c>
      <c r="E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 s="22">
        <f t="shared" si="201"/>
        <v>42552.139479166661</v>
      </c>
      <c r="L3238">
        <v>1480370433</v>
      </c>
      <c r="M3238" s="22">
        <f t="shared" si="202"/>
        <v>42522.139479166661</v>
      </c>
      <c r="N3238" s="22" t="s">
        <v>9048</v>
      </c>
      <c r="O3238" s="24">
        <f t="shared" si="203"/>
        <v>2016</v>
      </c>
      <c r="P3238" t="b">
        <v>0</v>
      </c>
      <c r="Q3238">
        <v>110</v>
      </c>
      <c r="R3238" t="b">
        <v>1</v>
      </c>
      <c r="S3238" t="s">
        <v>8271</v>
      </c>
      <c r="T3238" s="7">
        <f>F3238/Q3238</f>
        <v>182.90909090909091</v>
      </c>
      <c r="U3238" t="s">
        <v>8315</v>
      </c>
      <c r="V3238" t="s">
        <v>8316</v>
      </c>
    </row>
    <row r="3239" spans="1:22" ht="28.8">
      <c r="A3239" s="5">
        <f t="shared" si="200"/>
        <v>1.0078754285714286</v>
      </c>
      <c r="B3239">
        <v>3237</v>
      </c>
      <c r="C3239" s="3" t="s">
        <v>3237</v>
      </c>
      <c r="D3239" s="3" t="s">
        <v>7347</v>
      </c>
      <c r="E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 s="22">
        <f t="shared" si="201"/>
        <v>42732.708715277775</v>
      </c>
      <c r="L3239">
        <v>1441452184</v>
      </c>
      <c r="M3239" s="22">
        <f t="shared" si="202"/>
        <v>42702.708715277775</v>
      </c>
      <c r="N3239" s="22" t="s">
        <v>9050</v>
      </c>
      <c r="O3239" s="24">
        <f t="shared" si="203"/>
        <v>2016</v>
      </c>
      <c r="P3239" t="b">
        <v>1</v>
      </c>
      <c r="Q3239">
        <v>269</v>
      </c>
      <c r="R3239" t="b">
        <v>1</v>
      </c>
      <c r="S3239" t="s">
        <v>8271</v>
      </c>
      <c r="T3239" s="7">
        <f>F3239/Q3239</f>
        <v>131.13620817843866</v>
      </c>
      <c r="U3239" t="s">
        <v>8315</v>
      </c>
      <c r="V3239" t="s">
        <v>8316</v>
      </c>
    </row>
    <row r="3240" spans="1:22" ht="43.2">
      <c r="A3240" s="5">
        <f t="shared" si="200"/>
        <v>1.1232142857142857</v>
      </c>
      <c r="B3240">
        <v>3238</v>
      </c>
      <c r="C3240" s="3" t="s">
        <v>3238</v>
      </c>
      <c r="D3240" s="3" t="s">
        <v>7348</v>
      </c>
      <c r="E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 s="22">
        <f t="shared" si="201"/>
        <v>42275.957638888889</v>
      </c>
      <c r="L3240">
        <v>1433160898</v>
      </c>
      <c r="M3240" s="22">
        <f t="shared" si="202"/>
        <v>42252.266018518516</v>
      </c>
      <c r="N3240" s="22" t="s">
        <v>9500</v>
      </c>
      <c r="O3240" s="24">
        <f t="shared" si="203"/>
        <v>2015</v>
      </c>
      <c r="P3240" t="b">
        <v>1</v>
      </c>
      <c r="Q3240">
        <v>79</v>
      </c>
      <c r="R3240" t="b">
        <v>1</v>
      </c>
      <c r="S3240" t="s">
        <v>8271</v>
      </c>
      <c r="T3240" s="7">
        <f>F3240/Q3240</f>
        <v>39.810126582278478</v>
      </c>
      <c r="U3240" t="s">
        <v>8315</v>
      </c>
      <c r="V3240" t="s">
        <v>8316</v>
      </c>
    </row>
    <row r="3241" spans="1:22" ht="57.6">
      <c r="A3241" s="5">
        <f t="shared" si="200"/>
        <v>1.0591914022517912</v>
      </c>
      <c r="B3241">
        <v>3239</v>
      </c>
      <c r="C3241" s="3" t="s">
        <v>3239</v>
      </c>
      <c r="D3241" s="3" t="s">
        <v>7349</v>
      </c>
      <c r="E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 s="22">
        <f t="shared" si="201"/>
        <v>42186.302060185182</v>
      </c>
      <c r="L3241">
        <v>1443665293</v>
      </c>
      <c r="M3241" s="22">
        <f t="shared" si="202"/>
        <v>42156.302060185182</v>
      </c>
      <c r="N3241" s="22" t="s">
        <v>9895</v>
      </c>
      <c r="O3241" s="24">
        <f t="shared" si="203"/>
        <v>2015</v>
      </c>
      <c r="P3241" t="b">
        <v>1</v>
      </c>
      <c r="Q3241">
        <v>104</v>
      </c>
      <c r="R3241" t="b">
        <v>1</v>
      </c>
      <c r="S3241" t="s">
        <v>8271</v>
      </c>
      <c r="T3241" s="7">
        <f>F3241/Q3241</f>
        <v>59.701730769230764</v>
      </c>
      <c r="U3241" t="s">
        <v>8315</v>
      </c>
      <c r="V3241" t="s">
        <v>8316</v>
      </c>
    </row>
    <row r="3242" spans="1:22" ht="43.2">
      <c r="A3242" s="5">
        <f t="shared" si="200"/>
        <v>1.0056666666666667</v>
      </c>
      <c r="B3242">
        <v>3240</v>
      </c>
      <c r="C3242" s="3" t="s">
        <v>3240</v>
      </c>
      <c r="D3242" s="3" t="s">
        <v>7350</v>
      </c>
      <c r="E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 s="22">
        <f t="shared" si="201"/>
        <v>42302.790972222218</v>
      </c>
      <c r="L3242">
        <v>1484843948</v>
      </c>
      <c r="M3242" s="22">
        <f t="shared" si="202"/>
        <v>42277.880706018514</v>
      </c>
      <c r="N3242" s="22" t="s">
        <v>9894</v>
      </c>
      <c r="O3242" s="24">
        <f t="shared" si="203"/>
        <v>2015</v>
      </c>
      <c r="P3242" t="b">
        <v>0</v>
      </c>
      <c r="Q3242">
        <v>34</v>
      </c>
      <c r="R3242" t="b">
        <v>1</v>
      </c>
      <c r="S3242" t="s">
        <v>8271</v>
      </c>
      <c r="T3242" s="7">
        <f>F3242/Q3242</f>
        <v>88.735294117647058</v>
      </c>
      <c r="U3242" t="s">
        <v>8315</v>
      </c>
      <c r="V3242" t="s">
        <v>8316</v>
      </c>
    </row>
    <row r="3243" spans="1:22" ht="57.6">
      <c r="A3243" s="5">
        <f t="shared" si="200"/>
        <v>1.1530588235294117</v>
      </c>
      <c r="B3243">
        <v>3241</v>
      </c>
      <c r="C3243" s="3" t="s">
        <v>3241</v>
      </c>
      <c r="D3243" s="3" t="s">
        <v>7351</v>
      </c>
      <c r="E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 s="22">
        <f t="shared" si="201"/>
        <v>42782.749999999993</v>
      </c>
      <c r="L3243">
        <v>1410421670</v>
      </c>
      <c r="M3243" s="22">
        <f t="shared" si="202"/>
        <v>42754.485509259255</v>
      </c>
      <c r="N3243" s="22" t="s">
        <v>9896</v>
      </c>
      <c r="O3243" s="24">
        <f t="shared" si="203"/>
        <v>2017</v>
      </c>
      <c r="P3243" t="b">
        <v>1</v>
      </c>
      <c r="Q3243">
        <v>167</v>
      </c>
      <c r="R3243" t="b">
        <v>1</v>
      </c>
      <c r="S3243" t="s">
        <v>8271</v>
      </c>
      <c r="T3243" s="7">
        <f>F3243/Q3243</f>
        <v>58.688622754491021</v>
      </c>
      <c r="U3243" t="s">
        <v>8315</v>
      </c>
      <c r="V3243" t="s">
        <v>8316</v>
      </c>
    </row>
    <row r="3244" spans="1:22" ht="43.2">
      <c r="A3244" s="5">
        <f t="shared" si="200"/>
        <v>1.273042</v>
      </c>
      <c r="B3244">
        <v>3242</v>
      </c>
      <c r="C3244" s="3" t="s">
        <v>3242</v>
      </c>
      <c r="D3244" s="3" t="s">
        <v>7352</v>
      </c>
      <c r="E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 s="22">
        <f t="shared" si="201"/>
        <v>41926.082638888889</v>
      </c>
      <c r="L3244">
        <v>1408558092</v>
      </c>
      <c r="M3244" s="22">
        <f t="shared" si="202"/>
        <v>41893.116550925923</v>
      </c>
      <c r="N3244" s="22" t="s">
        <v>9897</v>
      </c>
      <c r="O3244" s="24">
        <f t="shared" si="203"/>
        <v>2014</v>
      </c>
      <c r="P3244" t="b">
        <v>1</v>
      </c>
      <c r="Q3244">
        <v>183</v>
      </c>
      <c r="R3244" t="b">
        <v>1</v>
      </c>
      <c r="S3244" t="s">
        <v>8271</v>
      </c>
      <c r="T3244" s="7">
        <f>F3244/Q3244</f>
        <v>69.56513661202186</v>
      </c>
      <c r="U3244" t="s">
        <v>8315</v>
      </c>
      <c r="V3244" t="s">
        <v>8316</v>
      </c>
    </row>
    <row r="3245" spans="1:22" ht="43.2">
      <c r="A3245" s="5">
        <f t="shared" si="200"/>
        <v>1.028375</v>
      </c>
      <c r="B3245">
        <v>3243</v>
      </c>
      <c r="C3245" s="3" t="s">
        <v>3243</v>
      </c>
      <c r="D3245" s="3" t="s">
        <v>7353</v>
      </c>
      <c r="E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 s="22">
        <f t="shared" si="201"/>
        <v>41901.547361111108</v>
      </c>
      <c r="L3245">
        <v>1442283562</v>
      </c>
      <c r="M3245" s="22">
        <f t="shared" si="202"/>
        <v>41871.547361111108</v>
      </c>
      <c r="N3245" s="22" t="s">
        <v>9224</v>
      </c>
      <c r="O3245" s="24">
        <f t="shared" si="203"/>
        <v>2014</v>
      </c>
      <c r="P3245" t="b">
        <v>1</v>
      </c>
      <c r="Q3245">
        <v>71</v>
      </c>
      <c r="R3245" t="b">
        <v>1</v>
      </c>
      <c r="S3245" t="s">
        <v>8271</v>
      </c>
      <c r="T3245" s="7">
        <f>F3245/Q3245</f>
        <v>115.87323943661971</v>
      </c>
      <c r="U3245" t="s">
        <v>8315</v>
      </c>
      <c r="V3245" t="s">
        <v>8316</v>
      </c>
    </row>
    <row r="3246" spans="1:22" ht="43.2">
      <c r="A3246" s="5">
        <f t="shared" si="200"/>
        <v>1.0293749999999999</v>
      </c>
      <c r="B3246">
        <v>3244</v>
      </c>
      <c r="C3246" s="3" t="s">
        <v>3244</v>
      </c>
      <c r="D3246" s="3" t="s">
        <v>7354</v>
      </c>
      <c r="E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 s="22">
        <f t="shared" si="201"/>
        <v>42285.791666666664</v>
      </c>
      <c r="L3246">
        <v>1478018382</v>
      </c>
      <c r="M3246" s="22">
        <f t="shared" si="202"/>
        <v>42261.888449074067</v>
      </c>
      <c r="N3246" s="22" t="s">
        <v>8680</v>
      </c>
      <c r="O3246" s="24">
        <f t="shared" si="203"/>
        <v>2015</v>
      </c>
      <c r="P3246" t="b">
        <v>0</v>
      </c>
      <c r="Q3246">
        <v>69</v>
      </c>
      <c r="R3246" t="b">
        <v>1</v>
      </c>
      <c r="S3246" t="s">
        <v>8271</v>
      </c>
      <c r="T3246" s="7">
        <f>F3246/Q3246</f>
        <v>23.869565217391305</v>
      </c>
      <c r="U3246" t="s">
        <v>8315</v>
      </c>
      <c r="V3246" t="s">
        <v>8316</v>
      </c>
    </row>
    <row r="3247" spans="1:22" ht="43.2">
      <c r="A3247" s="5">
        <f t="shared" si="200"/>
        <v>1.043047619047619</v>
      </c>
      <c r="B3247">
        <v>3245</v>
      </c>
      <c r="C3247" s="3" t="s">
        <v>3245</v>
      </c>
      <c r="D3247" s="3" t="s">
        <v>7355</v>
      </c>
      <c r="E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 s="22">
        <f t="shared" si="201"/>
        <v>42705.527569444443</v>
      </c>
      <c r="L3247">
        <v>1431354258</v>
      </c>
      <c r="M3247" s="22">
        <f t="shared" si="202"/>
        <v>42675.485902777778</v>
      </c>
      <c r="N3247" s="22" t="s">
        <v>8832</v>
      </c>
      <c r="O3247" s="24">
        <f t="shared" si="203"/>
        <v>2016</v>
      </c>
      <c r="P3247" t="b">
        <v>0</v>
      </c>
      <c r="Q3247">
        <v>270</v>
      </c>
      <c r="R3247" t="b">
        <v>1</v>
      </c>
      <c r="S3247" t="s">
        <v>8271</v>
      </c>
      <c r="T3247" s="7">
        <f>F3247/Q3247</f>
        <v>81.125925925925927</v>
      </c>
      <c r="U3247" t="s">
        <v>8315</v>
      </c>
      <c r="V3247" t="s">
        <v>8316</v>
      </c>
    </row>
    <row r="3248" spans="1:22" ht="43.2">
      <c r="A3248" s="5">
        <f t="shared" si="200"/>
        <v>1.1122000000000001</v>
      </c>
      <c r="B3248">
        <v>3246</v>
      </c>
      <c r="C3248" s="3" t="s">
        <v>3246</v>
      </c>
      <c r="D3248" s="3" t="s">
        <v>7356</v>
      </c>
      <c r="E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 s="22">
        <f t="shared" si="201"/>
        <v>42166.874999999993</v>
      </c>
      <c r="L3248">
        <v>1439551200</v>
      </c>
      <c r="M3248" s="22">
        <f t="shared" si="202"/>
        <v>42135.391874999994</v>
      </c>
      <c r="N3248" s="22" t="s">
        <v>8492</v>
      </c>
      <c r="O3248" s="24">
        <f t="shared" si="203"/>
        <v>2015</v>
      </c>
      <c r="P3248" t="b">
        <v>1</v>
      </c>
      <c r="Q3248">
        <v>193</v>
      </c>
      <c r="R3248" t="b">
        <v>1</v>
      </c>
      <c r="S3248" t="s">
        <v>8271</v>
      </c>
      <c r="T3248" s="7">
        <f>F3248/Q3248</f>
        <v>57.626943005181346</v>
      </c>
      <c r="U3248" t="s">
        <v>8315</v>
      </c>
      <c r="V3248" t="s">
        <v>8316</v>
      </c>
    </row>
    <row r="3249" spans="1:22" ht="43.2">
      <c r="A3249" s="5">
        <f t="shared" si="200"/>
        <v>1.0586</v>
      </c>
      <c r="B3249">
        <v>3247</v>
      </c>
      <c r="C3249" s="3" t="s">
        <v>3247</v>
      </c>
      <c r="D3249" s="3" t="s">
        <v>7357</v>
      </c>
      <c r="E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 s="22">
        <f t="shared" si="201"/>
        <v>42258.957638888889</v>
      </c>
      <c r="L3249">
        <v>1434104712</v>
      </c>
      <c r="M3249" s="22">
        <f t="shared" si="202"/>
        <v>42230.263888888883</v>
      </c>
      <c r="N3249" s="22" t="s">
        <v>8425</v>
      </c>
      <c r="O3249" s="24">
        <f t="shared" si="203"/>
        <v>2015</v>
      </c>
      <c r="P3249" t="b">
        <v>1</v>
      </c>
      <c r="Q3249">
        <v>57</v>
      </c>
      <c r="R3249" t="b">
        <v>1</v>
      </c>
      <c r="S3249" t="s">
        <v>8271</v>
      </c>
      <c r="T3249" s="7">
        <f>F3249/Q3249</f>
        <v>46.429824561403507</v>
      </c>
      <c r="U3249" t="s">
        <v>8315</v>
      </c>
      <c r="V3249" t="s">
        <v>8316</v>
      </c>
    </row>
    <row r="3250" spans="1:22" ht="28.8">
      <c r="A3250" s="5">
        <f t="shared" si="200"/>
        <v>1.0079166666666666</v>
      </c>
      <c r="B3250">
        <v>3248</v>
      </c>
      <c r="C3250" s="3" t="s">
        <v>3248</v>
      </c>
      <c r="D3250" s="3" t="s">
        <v>7358</v>
      </c>
      <c r="E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 s="22">
        <f t="shared" si="201"/>
        <v>42197.22583333333</v>
      </c>
      <c r="L3250">
        <v>1425590357</v>
      </c>
      <c r="M3250" s="22">
        <f t="shared" si="202"/>
        <v>42167.22583333333</v>
      </c>
      <c r="N3250" s="22" t="s">
        <v>9584</v>
      </c>
      <c r="O3250" s="24">
        <f t="shared" si="203"/>
        <v>2015</v>
      </c>
      <c r="P3250" t="b">
        <v>1</v>
      </c>
      <c r="Q3250">
        <v>200</v>
      </c>
      <c r="R3250" t="b">
        <v>1</v>
      </c>
      <c r="S3250" t="s">
        <v>8271</v>
      </c>
      <c r="T3250" s="7">
        <f>F3250/Q3250</f>
        <v>60.475000000000001</v>
      </c>
      <c r="U3250" t="s">
        <v>8315</v>
      </c>
      <c r="V3250" t="s">
        <v>8316</v>
      </c>
    </row>
    <row r="3251" spans="1:22" ht="43.2">
      <c r="A3251" s="5">
        <f t="shared" si="200"/>
        <v>1.0492727272727274</v>
      </c>
      <c r="B3251">
        <v>3249</v>
      </c>
      <c r="C3251" s="3" t="s">
        <v>3249</v>
      </c>
      <c r="D3251" s="3" t="s">
        <v>7359</v>
      </c>
      <c r="E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 s="22">
        <f t="shared" si="201"/>
        <v>42098.638391203705</v>
      </c>
      <c r="L3251">
        <v>1432230914</v>
      </c>
      <c r="M3251" s="22">
        <f t="shared" si="202"/>
        <v>42068.68005787037</v>
      </c>
      <c r="N3251" s="22" t="s">
        <v>8404</v>
      </c>
      <c r="O3251" s="24">
        <f t="shared" si="203"/>
        <v>2015</v>
      </c>
      <c r="P3251" t="b">
        <v>1</v>
      </c>
      <c r="Q3251">
        <v>88</v>
      </c>
      <c r="R3251" t="b">
        <v>1</v>
      </c>
      <c r="S3251" t="s">
        <v>8271</v>
      </c>
      <c r="T3251" s="7">
        <f>F3251/Q3251</f>
        <v>65.579545454545453</v>
      </c>
      <c r="U3251" t="s">
        <v>8315</v>
      </c>
      <c r="V3251" t="s">
        <v>8316</v>
      </c>
    </row>
    <row r="3252" spans="1:22" ht="57.6">
      <c r="A3252" s="5">
        <f t="shared" si="200"/>
        <v>1.01552</v>
      </c>
      <c r="B3252">
        <v>3250</v>
      </c>
      <c r="C3252" s="3" t="s">
        <v>3250</v>
      </c>
      <c r="D3252" s="3" t="s">
        <v>7360</v>
      </c>
      <c r="E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 s="22">
        <f t="shared" si="201"/>
        <v>42175.538356481477</v>
      </c>
      <c r="L3252">
        <v>1412617724</v>
      </c>
      <c r="M3252" s="22">
        <f t="shared" si="202"/>
        <v>42145.538356481477</v>
      </c>
      <c r="N3252" s="22" t="s">
        <v>9160</v>
      </c>
      <c r="O3252" s="24">
        <f t="shared" si="203"/>
        <v>2015</v>
      </c>
      <c r="P3252" t="b">
        <v>1</v>
      </c>
      <c r="Q3252">
        <v>213</v>
      </c>
      <c r="R3252" t="b">
        <v>1</v>
      </c>
      <c r="S3252" t="s">
        <v>8271</v>
      </c>
      <c r="T3252" s="7">
        <f>F3252/Q3252</f>
        <v>119.1924882629108</v>
      </c>
      <c r="U3252" t="s">
        <v>8315</v>
      </c>
      <c r="V3252" t="s">
        <v>8316</v>
      </c>
    </row>
    <row r="3253" spans="1:22" ht="43.2">
      <c r="A3253" s="5">
        <f t="shared" si="200"/>
        <v>1.1073333333333333</v>
      </c>
      <c r="B3253">
        <v>3251</v>
      </c>
      <c r="C3253" s="3" t="s">
        <v>3251</v>
      </c>
      <c r="D3253" s="3" t="s">
        <v>7361</v>
      </c>
      <c r="E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 s="22">
        <f t="shared" si="201"/>
        <v>41948.575509259259</v>
      </c>
      <c r="L3253">
        <v>1432315966</v>
      </c>
      <c r="M3253" s="22">
        <f t="shared" si="202"/>
        <v>41918.533842592587</v>
      </c>
      <c r="N3253" s="22" t="s">
        <v>9172</v>
      </c>
      <c r="O3253" s="24">
        <f t="shared" si="203"/>
        <v>2014</v>
      </c>
      <c r="P3253" t="b">
        <v>1</v>
      </c>
      <c r="Q3253">
        <v>20</v>
      </c>
      <c r="R3253" t="b">
        <v>1</v>
      </c>
      <c r="S3253" t="s">
        <v>8271</v>
      </c>
      <c r="T3253" s="7">
        <f>F3253/Q3253</f>
        <v>83.05</v>
      </c>
      <c r="U3253" t="s">
        <v>8315</v>
      </c>
      <c r="V3253" t="s">
        <v>8316</v>
      </c>
    </row>
    <row r="3254" spans="1:22" ht="43.2">
      <c r="A3254" s="5">
        <f t="shared" si="200"/>
        <v>1.2782222222222221</v>
      </c>
      <c r="B3254">
        <v>3252</v>
      </c>
      <c r="C3254" s="3" t="s">
        <v>3252</v>
      </c>
      <c r="D3254" s="3" t="s">
        <v>7362</v>
      </c>
      <c r="E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 s="22">
        <f t="shared" si="201"/>
        <v>42176.52275462963</v>
      </c>
      <c r="L3254">
        <v>1470655240</v>
      </c>
      <c r="M3254" s="22">
        <f t="shared" si="202"/>
        <v>42146.52275462963</v>
      </c>
      <c r="N3254" s="22" t="s">
        <v>9861</v>
      </c>
      <c r="O3254" s="24">
        <f t="shared" si="203"/>
        <v>2015</v>
      </c>
      <c r="P3254" t="b">
        <v>1</v>
      </c>
      <c r="Q3254">
        <v>50</v>
      </c>
      <c r="R3254" t="b">
        <v>1</v>
      </c>
      <c r="S3254" t="s">
        <v>8271</v>
      </c>
      <c r="T3254" s="7">
        <f>F3254/Q3254</f>
        <v>57.52</v>
      </c>
      <c r="U3254" t="s">
        <v>8315</v>
      </c>
      <c r="V3254" t="s">
        <v>8316</v>
      </c>
    </row>
    <row r="3255" spans="1:22" ht="43.2">
      <c r="A3255" s="5">
        <f t="shared" si="200"/>
        <v>1.0182500000000001</v>
      </c>
      <c r="B3255">
        <v>3253</v>
      </c>
      <c r="C3255" s="3" t="s">
        <v>3253</v>
      </c>
      <c r="D3255" s="3" t="s">
        <v>7363</v>
      </c>
      <c r="E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 s="22">
        <f t="shared" si="201"/>
        <v>42620.264351851853</v>
      </c>
      <c r="L3255">
        <v>1471701028</v>
      </c>
      <c r="M3255" s="22">
        <f t="shared" si="202"/>
        <v>42590.264351851853</v>
      </c>
      <c r="N3255" s="22" t="s">
        <v>9898</v>
      </c>
      <c r="O3255" s="24">
        <f t="shared" si="203"/>
        <v>2016</v>
      </c>
      <c r="P3255" t="b">
        <v>1</v>
      </c>
      <c r="Q3255">
        <v>115</v>
      </c>
      <c r="R3255" t="b">
        <v>1</v>
      </c>
      <c r="S3255" t="s">
        <v>8271</v>
      </c>
      <c r="T3255" s="7">
        <f>F3255/Q3255</f>
        <v>177.08695652173913</v>
      </c>
      <c r="U3255" t="s">
        <v>8315</v>
      </c>
      <c r="V3255" t="s">
        <v>8316</v>
      </c>
    </row>
    <row r="3256" spans="1:22" ht="43.2">
      <c r="A3256" s="5">
        <f t="shared" si="200"/>
        <v>1.012576923076923</v>
      </c>
      <c r="B3256">
        <v>3254</v>
      </c>
      <c r="C3256" s="3" t="s">
        <v>3254</v>
      </c>
      <c r="D3256" s="3" t="s">
        <v>7364</v>
      </c>
      <c r="E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 s="22">
        <f t="shared" si="201"/>
        <v>42620.947916666664</v>
      </c>
      <c r="L3256">
        <v>1424743409</v>
      </c>
      <c r="M3256" s="22">
        <f t="shared" si="202"/>
        <v>42602.368379629632</v>
      </c>
      <c r="N3256" s="22" t="s">
        <v>9899</v>
      </c>
      <c r="O3256" s="24">
        <f t="shared" si="203"/>
        <v>2016</v>
      </c>
      <c r="P3256" t="b">
        <v>1</v>
      </c>
      <c r="Q3256">
        <v>186</v>
      </c>
      <c r="R3256" t="b">
        <v>1</v>
      </c>
      <c r="S3256" t="s">
        <v>8271</v>
      </c>
      <c r="T3256" s="7">
        <f>F3256/Q3256</f>
        <v>70.771505376344081</v>
      </c>
      <c r="U3256" t="s">
        <v>8315</v>
      </c>
      <c r="V3256" t="s">
        <v>8316</v>
      </c>
    </row>
    <row r="3257" spans="1:22" ht="57.6">
      <c r="A3257" s="5">
        <f t="shared" si="200"/>
        <v>1.75</v>
      </c>
      <c r="B3257">
        <v>3255</v>
      </c>
      <c r="C3257" s="3" t="s">
        <v>3255</v>
      </c>
      <c r="D3257" s="3" t="s">
        <v>7365</v>
      </c>
      <c r="E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 s="22">
        <f t="shared" si="201"/>
        <v>42088.835752314808</v>
      </c>
      <c r="L3257">
        <v>1410114375</v>
      </c>
      <c r="M3257" s="22">
        <f t="shared" si="202"/>
        <v>42058.877418981479</v>
      </c>
      <c r="N3257" s="22" t="s">
        <v>8666</v>
      </c>
      <c r="O3257" s="24">
        <f t="shared" si="203"/>
        <v>2015</v>
      </c>
      <c r="P3257" t="b">
        <v>1</v>
      </c>
      <c r="Q3257">
        <v>18</v>
      </c>
      <c r="R3257" t="b">
        <v>1</v>
      </c>
      <c r="S3257" t="s">
        <v>8271</v>
      </c>
      <c r="T3257" s="7">
        <f>F3257/Q3257</f>
        <v>29.166666666666668</v>
      </c>
      <c r="U3257" t="s">
        <v>8315</v>
      </c>
      <c r="V3257" t="s">
        <v>8316</v>
      </c>
    </row>
    <row r="3258" spans="1:22" ht="43.2">
      <c r="A3258" s="5">
        <f t="shared" si="200"/>
        <v>1.2806</v>
      </c>
      <c r="B3258">
        <v>3256</v>
      </c>
      <c r="C3258" s="3" t="s">
        <v>3256</v>
      </c>
      <c r="D3258" s="3" t="s">
        <v>7366</v>
      </c>
      <c r="E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 s="22">
        <f t="shared" si="201"/>
        <v>41919.559895833328</v>
      </c>
      <c r="L3258">
        <v>1432129577</v>
      </c>
      <c r="M3258" s="22">
        <f t="shared" si="202"/>
        <v>41889.559895833328</v>
      </c>
      <c r="N3258" s="22" t="s">
        <v>8686</v>
      </c>
      <c r="O3258" s="24">
        <f t="shared" si="203"/>
        <v>2014</v>
      </c>
      <c r="P3258" t="b">
        <v>1</v>
      </c>
      <c r="Q3258">
        <v>176</v>
      </c>
      <c r="R3258" t="b">
        <v>1</v>
      </c>
      <c r="S3258" t="s">
        <v>8271</v>
      </c>
      <c r="T3258" s="7">
        <f>F3258/Q3258</f>
        <v>72.76136363636364</v>
      </c>
      <c r="U3258" t="s">
        <v>8315</v>
      </c>
      <c r="V3258" t="s">
        <v>8316</v>
      </c>
    </row>
    <row r="3259" spans="1:22" ht="43.2">
      <c r="A3259" s="5">
        <f t="shared" si="200"/>
        <v>1.0629949999999999</v>
      </c>
      <c r="B3259">
        <v>3257</v>
      </c>
      <c r="C3259" s="3" t="s">
        <v>3257</v>
      </c>
      <c r="D3259" s="3" t="s">
        <v>7367</v>
      </c>
      <c r="E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 s="22">
        <f t="shared" si="201"/>
        <v>42165.957638888889</v>
      </c>
      <c r="L3259">
        <v>1485177952</v>
      </c>
      <c r="M3259" s="22">
        <f t="shared" si="202"/>
        <v>42144.365474537037</v>
      </c>
      <c r="N3259" s="22" t="s">
        <v>9415</v>
      </c>
      <c r="O3259" s="24">
        <f t="shared" si="203"/>
        <v>2015</v>
      </c>
      <c r="P3259" t="b">
        <v>0</v>
      </c>
      <c r="Q3259">
        <v>41</v>
      </c>
      <c r="R3259" t="b">
        <v>1</v>
      </c>
      <c r="S3259" t="s">
        <v>8271</v>
      </c>
      <c r="T3259" s="7">
        <f>F3259/Q3259</f>
        <v>51.853414634146333</v>
      </c>
      <c r="U3259" t="s">
        <v>8315</v>
      </c>
      <c r="V3259" t="s">
        <v>8316</v>
      </c>
    </row>
    <row r="3260" spans="1:22" ht="43.2">
      <c r="A3260" s="5">
        <f t="shared" si="200"/>
        <v>1.052142857142857</v>
      </c>
      <c r="B3260">
        <v>3258</v>
      </c>
      <c r="C3260" s="3" t="s">
        <v>3258</v>
      </c>
      <c r="D3260" s="3" t="s">
        <v>7368</v>
      </c>
      <c r="E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 s="22">
        <f t="shared" si="201"/>
        <v>42788.351296296292</v>
      </c>
      <c r="L3260">
        <v>1418159861</v>
      </c>
      <c r="M3260" s="22">
        <f t="shared" si="202"/>
        <v>42758.351296296292</v>
      </c>
      <c r="N3260" s="22" t="s">
        <v>9496</v>
      </c>
      <c r="O3260" s="24">
        <f t="shared" si="203"/>
        <v>2017</v>
      </c>
      <c r="P3260" t="b">
        <v>1</v>
      </c>
      <c r="Q3260">
        <v>75</v>
      </c>
      <c r="R3260" t="b">
        <v>1</v>
      </c>
      <c r="S3260" t="s">
        <v>8271</v>
      </c>
      <c r="T3260" s="7">
        <f>F3260/Q3260</f>
        <v>98.2</v>
      </c>
      <c r="U3260" t="s">
        <v>8315</v>
      </c>
      <c r="V3260" t="s">
        <v>8316</v>
      </c>
    </row>
    <row r="3261" spans="1:22" ht="43.2">
      <c r="A3261" s="5">
        <f t="shared" si="200"/>
        <v>1.0616782608695652</v>
      </c>
      <c r="B3261">
        <v>3259</v>
      </c>
      <c r="C3261" s="3" t="s">
        <v>3259</v>
      </c>
      <c r="D3261" s="3" t="s">
        <v>7369</v>
      </c>
      <c r="E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 s="22">
        <f t="shared" si="201"/>
        <v>42012.678946759253</v>
      </c>
      <c r="L3261">
        <v>1472753745</v>
      </c>
      <c r="M3261" s="22">
        <f t="shared" si="202"/>
        <v>41982.678946759253</v>
      </c>
      <c r="N3261" s="22" t="s">
        <v>9715</v>
      </c>
      <c r="O3261" s="24">
        <f t="shared" si="203"/>
        <v>2014</v>
      </c>
      <c r="P3261" t="b">
        <v>1</v>
      </c>
      <c r="Q3261">
        <v>97</v>
      </c>
      <c r="R3261" t="b">
        <v>1</v>
      </c>
      <c r="S3261" t="s">
        <v>8271</v>
      </c>
      <c r="T3261" s="7">
        <f>F3261/Q3261</f>
        <v>251.7381443298969</v>
      </c>
      <c r="U3261" t="s">
        <v>8315</v>
      </c>
      <c r="V3261" t="s">
        <v>8316</v>
      </c>
    </row>
    <row r="3262" spans="1:22" ht="43.2">
      <c r="A3262" s="5">
        <f t="shared" si="200"/>
        <v>1.0924</v>
      </c>
      <c r="B3262">
        <v>3260</v>
      </c>
      <c r="C3262" s="3" t="s">
        <v>3260</v>
      </c>
      <c r="D3262" s="3" t="s">
        <v>7370</v>
      </c>
      <c r="E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 s="22">
        <f t="shared" si="201"/>
        <v>42643.957638888889</v>
      </c>
      <c r="L3262">
        <v>1445875718</v>
      </c>
      <c r="M3262" s="22">
        <f t="shared" si="202"/>
        <v>42614.552604166667</v>
      </c>
      <c r="N3262" s="22" t="s">
        <v>9141</v>
      </c>
      <c r="O3262" s="24">
        <f t="shared" si="203"/>
        <v>2016</v>
      </c>
      <c r="P3262" t="b">
        <v>1</v>
      </c>
      <c r="Q3262">
        <v>73</v>
      </c>
      <c r="R3262" t="b">
        <v>1</v>
      </c>
      <c r="S3262" t="s">
        <v>8271</v>
      </c>
      <c r="T3262" s="7">
        <f>F3262/Q3262</f>
        <v>74.821917808219183</v>
      </c>
      <c r="U3262" t="s">
        <v>8315</v>
      </c>
      <c r="V3262" t="s">
        <v>8316</v>
      </c>
    </row>
    <row r="3263" spans="1:22" ht="43.2">
      <c r="A3263" s="5">
        <f t="shared" si="200"/>
        <v>1.0045454545454546</v>
      </c>
      <c r="B3263">
        <v>3261</v>
      </c>
      <c r="C3263" s="3" t="s">
        <v>3261</v>
      </c>
      <c r="D3263" s="3" t="s">
        <v>7371</v>
      </c>
      <c r="E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 s="22">
        <f t="shared" si="201"/>
        <v>42338.505995370368</v>
      </c>
      <c r="L3263">
        <v>1434475476</v>
      </c>
      <c r="M3263" s="22">
        <f t="shared" si="202"/>
        <v>42303.464328703696</v>
      </c>
      <c r="N3263" s="22" t="s">
        <v>8906</v>
      </c>
      <c r="O3263" s="24">
        <f t="shared" si="203"/>
        <v>2015</v>
      </c>
      <c r="P3263" t="b">
        <v>1</v>
      </c>
      <c r="Q3263">
        <v>49</v>
      </c>
      <c r="R3263" t="b">
        <v>1</v>
      </c>
      <c r="S3263" t="s">
        <v>8271</v>
      </c>
      <c r="T3263" s="7">
        <f>F3263/Q3263</f>
        <v>67.65306122448979</v>
      </c>
      <c r="U3263" t="s">
        <v>8315</v>
      </c>
      <c r="V3263" t="s">
        <v>8316</v>
      </c>
    </row>
    <row r="3264" spans="1:22" ht="28.8">
      <c r="A3264" s="5">
        <f t="shared" si="200"/>
        <v>1.0304098360655738</v>
      </c>
      <c r="B3264">
        <v>3262</v>
      </c>
      <c r="C3264" s="3" t="s">
        <v>3262</v>
      </c>
      <c r="D3264" s="3" t="s">
        <v>7372</v>
      </c>
      <c r="E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 s="22">
        <f t="shared" si="201"/>
        <v>42201.517083333332</v>
      </c>
      <c r="L3264">
        <v>1416555262</v>
      </c>
      <c r="M3264" s="22">
        <f t="shared" si="202"/>
        <v>42171.517083333332</v>
      </c>
      <c r="N3264" s="22" t="s">
        <v>8522</v>
      </c>
      <c r="O3264" s="24">
        <f t="shared" si="203"/>
        <v>2015</v>
      </c>
      <c r="P3264" t="b">
        <v>1</v>
      </c>
      <c r="Q3264">
        <v>134</v>
      </c>
      <c r="R3264" t="b">
        <v>1</v>
      </c>
      <c r="S3264" t="s">
        <v>8271</v>
      </c>
      <c r="T3264" s="7">
        <f>F3264/Q3264</f>
        <v>93.81343283582089</v>
      </c>
      <c r="U3264" t="s">
        <v>8315</v>
      </c>
      <c r="V3264" t="s">
        <v>8316</v>
      </c>
    </row>
    <row r="3265" spans="1:22" ht="28.8">
      <c r="A3265" s="5">
        <f t="shared" si="200"/>
        <v>1.121664</v>
      </c>
      <c r="B3265">
        <v>3263</v>
      </c>
      <c r="C3265" s="3" t="s">
        <v>3263</v>
      </c>
      <c r="D3265" s="3" t="s">
        <v>7373</v>
      </c>
      <c r="E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 s="22">
        <f t="shared" si="201"/>
        <v>41994.958333333336</v>
      </c>
      <c r="L3265">
        <v>1444220588</v>
      </c>
      <c r="M3265" s="22">
        <f t="shared" si="202"/>
        <v>41964.107199074067</v>
      </c>
      <c r="N3265" s="22" t="s">
        <v>9396</v>
      </c>
      <c r="O3265" s="24">
        <f t="shared" si="203"/>
        <v>2014</v>
      </c>
      <c r="P3265" t="b">
        <v>1</v>
      </c>
      <c r="Q3265">
        <v>68</v>
      </c>
      <c r="R3265" t="b">
        <v>1</v>
      </c>
      <c r="S3265" t="s">
        <v>8271</v>
      </c>
      <c r="T3265" s="7">
        <f>F3265/Q3265</f>
        <v>41.237647058823526</v>
      </c>
      <c r="U3265" t="s">
        <v>8315</v>
      </c>
      <c r="V3265" t="s">
        <v>8316</v>
      </c>
    </row>
    <row r="3266" spans="1:22" ht="28.8">
      <c r="A3266" s="5">
        <f t="shared" si="200"/>
        <v>1.03</v>
      </c>
      <c r="B3266">
        <v>3264</v>
      </c>
      <c r="C3266" s="3" t="s">
        <v>3264</v>
      </c>
      <c r="D3266" s="3" t="s">
        <v>7374</v>
      </c>
      <c r="E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 s="22">
        <f t="shared" si="201"/>
        <v>42307.666666666664</v>
      </c>
      <c r="L3266">
        <v>1421089938</v>
      </c>
      <c r="M3266" s="22">
        <f t="shared" si="202"/>
        <v>42284.30773148148</v>
      </c>
      <c r="N3266" s="22" t="s">
        <v>9900</v>
      </c>
      <c r="O3266" s="24">
        <f t="shared" si="203"/>
        <v>2015</v>
      </c>
      <c r="P3266" t="b">
        <v>1</v>
      </c>
      <c r="Q3266">
        <v>49</v>
      </c>
      <c r="R3266" t="b">
        <v>1</v>
      </c>
      <c r="S3266" t="s">
        <v>8271</v>
      </c>
      <c r="T3266" s="7">
        <f>F3266/Q3266</f>
        <v>52.551020408163268</v>
      </c>
      <c r="U3266" t="s">
        <v>8315</v>
      </c>
      <c r="V3266" t="s">
        <v>8316</v>
      </c>
    </row>
    <row r="3267" spans="1:22" ht="43.2">
      <c r="A3267" s="5">
        <f t="shared" ref="A3267:A3330" si="204">F3267/E3267</f>
        <v>1.64</v>
      </c>
      <c r="B3267">
        <v>3265</v>
      </c>
      <c r="C3267" s="3" t="s">
        <v>3265</v>
      </c>
      <c r="D3267" s="3" t="s">
        <v>7375</v>
      </c>
      <c r="E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 s="22">
        <f t="shared" ref="K3267:K3330" si="205">(J3266/86400)+25569+(-5/24)</f>
        <v>42032.708333333336</v>
      </c>
      <c r="L3267">
        <v>1446570315</v>
      </c>
      <c r="M3267" s="22">
        <f t="shared" ref="M3267:M3330" si="206">(L3266/86400)+25569+(-5/24)</f>
        <v>42016.591874999998</v>
      </c>
      <c r="N3267" s="22" t="s">
        <v>9165</v>
      </c>
      <c r="O3267" s="24">
        <f t="shared" si="203"/>
        <v>2015</v>
      </c>
      <c r="P3267" t="b">
        <v>1</v>
      </c>
      <c r="Q3267">
        <v>63</v>
      </c>
      <c r="R3267" t="b">
        <v>1</v>
      </c>
      <c r="S3267" t="s">
        <v>8271</v>
      </c>
      <c r="T3267" s="7">
        <f>F3267/Q3267</f>
        <v>70.285714285714292</v>
      </c>
      <c r="U3267" t="s">
        <v>8315</v>
      </c>
      <c r="V3267" t="s">
        <v>8316</v>
      </c>
    </row>
    <row r="3268" spans="1:22" ht="43.2">
      <c r="A3268" s="5">
        <f t="shared" si="204"/>
        <v>1.3128333333333333</v>
      </c>
      <c r="B3268">
        <v>3266</v>
      </c>
      <c r="C3268" s="3" t="s">
        <v>3266</v>
      </c>
      <c r="D3268" s="3" t="s">
        <v>7376</v>
      </c>
      <c r="E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 s="22">
        <f t="shared" si="205"/>
        <v>42341.499999999993</v>
      </c>
      <c r="L3268">
        <v>1431435122</v>
      </c>
      <c r="M3268" s="22">
        <f t="shared" si="206"/>
        <v>42311.503645833327</v>
      </c>
      <c r="N3268" s="22" t="s">
        <v>9365</v>
      </c>
      <c r="O3268" s="24">
        <f t="shared" ref="O3268:O3331" si="207">YEAR(N3268)</f>
        <v>2015</v>
      </c>
      <c r="P3268" t="b">
        <v>1</v>
      </c>
      <c r="Q3268">
        <v>163</v>
      </c>
      <c r="R3268" t="b">
        <v>1</v>
      </c>
      <c r="S3268" t="s">
        <v>8271</v>
      </c>
      <c r="T3268" s="7">
        <f>F3268/Q3268</f>
        <v>48.325153374233132</v>
      </c>
      <c r="U3268" t="s">
        <v>8315</v>
      </c>
      <c r="V3268" t="s">
        <v>8316</v>
      </c>
    </row>
    <row r="3269" spans="1:22" ht="43.2">
      <c r="A3269" s="5">
        <f t="shared" si="204"/>
        <v>1.0209999999999999</v>
      </c>
      <c r="B3269">
        <v>3267</v>
      </c>
      <c r="C3269" s="3" t="s">
        <v>3267</v>
      </c>
      <c r="D3269" s="3" t="s">
        <v>7377</v>
      </c>
      <c r="E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 s="22">
        <f t="shared" si="205"/>
        <v>42167.666666666664</v>
      </c>
      <c r="L3269">
        <v>1434564660</v>
      </c>
      <c r="M3269" s="22">
        <f t="shared" si="206"/>
        <v>42136.327800925923</v>
      </c>
      <c r="N3269" s="22" t="s">
        <v>9589</v>
      </c>
      <c r="O3269" s="24">
        <f t="shared" si="207"/>
        <v>2015</v>
      </c>
      <c r="P3269" t="b">
        <v>1</v>
      </c>
      <c r="Q3269">
        <v>288</v>
      </c>
      <c r="R3269" t="b">
        <v>1</v>
      </c>
      <c r="S3269" t="s">
        <v>8271</v>
      </c>
      <c r="T3269" s="7">
        <f>F3269/Q3269</f>
        <v>53.177083333333336</v>
      </c>
      <c r="U3269" t="s">
        <v>8315</v>
      </c>
      <c r="V3269" t="s">
        <v>8316</v>
      </c>
    </row>
    <row r="3270" spans="1:22" ht="43.2">
      <c r="A3270" s="5">
        <f t="shared" si="204"/>
        <v>1.28</v>
      </c>
      <c r="B3270">
        <v>3268</v>
      </c>
      <c r="C3270" s="3" t="s">
        <v>3268</v>
      </c>
      <c r="D3270" s="3" t="s">
        <v>7378</v>
      </c>
      <c r="E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 s="22">
        <f t="shared" si="205"/>
        <v>42202.549305555549</v>
      </c>
      <c r="L3270">
        <v>1470692528</v>
      </c>
      <c r="M3270" s="22">
        <f t="shared" si="206"/>
        <v>42172.549305555549</v>
      </c>
      <c r="N3270" s="22" t="s">
        <v>9320</v>
      </c>
      <c r="O3270" s="24">
        <f t="shared" si="207"/>
        <v>2015</v>
      </c>
      <c r="P3270" t="b">
        <v>1</v>
      </c>
      <c r="Q3270">
        <v>42</v>
      </c>
      <c r="R3270" t="b">
        <v>1</v>
      </c>
      <c r="S3270" t="s">
        <v>8271</v>
      </c>
      <c r="T3270" s="7">
        <f>F3270/Q3270</f>
        <v>60.952380952380949</v>
      </c>
      <c r="U3270" t="s">
        <v>8315</v>
      </c>
      <c r="V3270" t="s">
        <v>8316</v>
      </c>
    </row>
    <row r="3271" spans="1:22" ht="43.2">
      <c r="A3271" s="5">
        <f t="shared" si="204"/>
        <v>1.0149999999999999</v>
      </c>
      <c r="B3271">
        <v>3269</v>
      </c>
      <c r="C3271" s="3" t="s">
        <v>3269</v>
      </c>
      <c r="D3271" s="3" t="s">
        <v>7379</v>
      </c>
      <c r="E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 s="22">
        <f t="shared" si="205"/>
        <v>42606.695925925924</v>
      </c>
      <c r="L3271">
        <v>1431509397</v>
      </c>
      <c r="M3271" s="22">
        <f t="shared" si="206"/>
        <v>42590.695925925924</v>
      </c>
      <c r="N3271" s="22" t="s">
        <v>9898</v>
      </c>
      <c r="O3271" s="24">
        <f t="shared" si="207"/>
        <v>2016</v>
      </c>
      <c r="P3271" t="b">
        <v>1</v>
      </c>
      <c r="Q3271">
        <v>70</v>
      </c>
      <c r="R3271" t="b">
        <v>1</v>
      </c>
      <c r="S3271" t="s">
        <v>8271</v>
      </c>
      <c r="T3271" s="7">
        <f>F3271/Q3271</f>
        <v>116</v>
      </c>
      <c r="U3271" t="s">
        <v>8315</v>
      </c>
      <c r="V3271" t="s">
        <v>8316</v>
      </c>
    </row>
    <row r="3272" spans="1:22" ht="57.6">
      <c r="A3272" s="5">
        <f t="shared" si="204"/>
        <v>1.0166666666666666</v>
      </c>
      <c r="B3272">
        <v>3270</v>
      </c>
      <c r="C3272" s="3" t="s">
        <v>3270</v>
      </c>
      <c r="D3272" s="3" t="s">
        <v>7380</v>
      </c>
      <c r="E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 s="22">
        <f t="shared" si="205"/>
        <v>42171.249999999993</v>
      </c>
      <c r="L3272">
        <v>1434113265</v>
      </c>
      <c r="M3272" s="22">
        <f t="shared" si="206"/>
        <v>42137.187465277777</v>
      </c>
      <c r="N3272" s="22" t="s">
        <v>9901</v>
      </c>
      <c r="O3272" s="24">
        <f t="shared" si="207"/>
        <v>2015</v>
      </c>
      <c r="P3272" t="b">
        <v>1</v>
      </c>
      <c r="Q3272">
        <v>30</v>
      </c>
      <c r="R3272" t="b">
        <v>1</v>
      </c>
      <c r="S3272" t="s">
        <v>8271</v>
      </c>
      <c r="T3272" s="7">
        <f>F3272/Q3272</f>
        <v>61</v>
      </c>
      <c r="U3272" t="s">
        <v>8315</v>
      </c>
      <c r="V3272" t="s">
        <v>8316</v>
      </c>
    </row>
    <row r="3273" spans="1:22">
      <c r="A3273" s="5">
        <f t="shared" si="204"/>
        <v>1.3</v>
      </c>
      <c r="B3273">
        <v>3271</v>
      </c>
      <c r="C3273" s="3" t="s">
        <v>3271</v>
      </c>
      <c r="D3273" s="3" t="s">
        <v>7381</v>
      </c>
      <c r="E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 s="22">
        <f t="shared" si="205"/>
        <v>42197.324826388889</v>
      </c>
      <c r="L3273">
        <v>1412332175</v>
      </c>
      <c r="M3273" s="22">
        <f t="shared" si="206"/>
        <v>42167.324826388889</v>
      </c>
      <c r="N3273" s="22" t="s">
        <v>9584</v>
      </c>
      <c r="O3273" s="24">
        <f t="shared" si="207"/>
        <v>2015</v>
      </c>
      <c r="P3273" t="b">
        <v>1</v>
      </c>
      <c r="Q3273">
        <v>51</v>
      </c>
      <c r="R3273" t="b">
        <v>1</v>
      </c>
      <c r="S3273" t="s">
        <v>8271</v>
      </c>
      <c r="T3273" s="7">
        <f>F3273/Q3273</f>
        <v>38.235294117647058</v>
      </c>
      <c r="U3273" t="s">
        <v>8315</v>
      </c>
      <c r="V3273" t="s">
        <v>8316</v>
      </c>
    </row>
    <row r="3274" spans="1:22" ht="43.2">
      <c r="A3274" s="5">
        <f t="shared" si="204"/>
        <v>1.5443</v>
      </c>
      <c r="B3274">
        <v>3272</v>
      </c>
      <c r="C3274" s="3" t="s">
        <v>3272</v>
      </c>
      <c r="D3274" s="3" t="s">
        <v>7382</v>
      </c>
      <c r="E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 s="22">
        <f t="shared" si="205"/>
        <v>41945.270543981482</v>
      </c>
      <c r="L3274">
        <v>1444219209</v>
      </c>
      <c r="M3274" s="22">
        <f t="shared" si="206"/>
        <v>41915.22887731481</v>
      </c>
      <c r="N3274" s="22" t="s">
        <v>9366</v>
      </c>
      <c r="O3274" s="24">
        <f t="shared" si="207"/>
        <v>2014</v>
      </c>
      <c r="P3274" t="b">
        <v>1</v>
      </c>
      <c r="Q3274">
        <v>145</v>
      </c>
      <c r="R3274" t="b">
        <v>1</v>
      </c>
      <c r="S3274" t="s">
        <v>8271</v>
      </c>
      <c r="T3274" s="7">
        <f>F3274/Q3274</f>
        <v>106.50344827586207</v>
      </c>
      <c r="U3274" t="s">
        <v>8315</v>
      </c>
      <c r="V3274" t="s">
        <v>8316</v>
      </c>
    </row>
    <row r="3275" spans="1:22" ht="57.6">
      <c r="A3275" s="5">
        <f t="shared" si="204"/>
        <v>1.0740000000000001</v>
      </c>
      <c r="B3275">
        <v>3273</v>
      </c>
      <c r="C3275" s="3" t="s">
        <v>3273</v>
      </c>
      <c r="D3275" s="3" t="s">
        <v>7383</v>
      </c>
      <c r="E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 s="22">
        <f t="shared" si="205"/>
        <v>42314.333437499998</v>
      </c>
      <c r="L3275">
        <v>1472498042</v>
      </c>
      <c r="M3275" s="22">
        <f t="shared" si="206"/>
        <v>42284.291770833333</v>
      </c>
      <c r="N3275" s="22" t="s">
        <v>9900</v>
      </c>
      <c r="O3275" s="24">
        <f t="shared" si="207"/>
        <v>2015</v>
      </c>
      <c r="P3275" t="b">
        <v>1</v>
      </c>
      <c r="Q3275">
        <v>21</v>
      </c>
      <c r="R3275" t="b">
        <v>1</v>
      </c>
      <c r="S3275" t="s">
        <v>8271</v>
      </c>
      <c r="T3275" s="7">
        <f>F3275/Q3275</f>
        <v>204.57142857142858</v>
      </c>
      <c r="U3275" t="s">
        <v>8315</v>
      </c>
      <c r="V3275" t="s">
        <v>8316</v>
      </c>
    </row>
    <row r="3276" spans="1:22" ht="43.2">
      <c r="A3276" s="5">
        <f t="shared" si="204"/>
        <v>1.0132258064516129</v>
      </c>
      <c r="B3276">
        <v>3274</v>
      </c>
      <c r="C3276" s="3" t="s">
        <v>3274</v>
      </c>
      <c r="D3276" s="3" t="s">
        <v>7384</v>
      </c>
      <c r="E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 s="22">
        <f t="shared" si="205"/>
        <v>42627.583333333336</v>
      </c>
      <c r="L3276">
        <v>1454259272</v>
      </c>
      <c r="M3276" s="22">
        <f t="shared" si="206"/>
        <v>42611.5930787037</v>
      </c>
      <c r="N3276" s="22" t="s">
        <v>9142</v>
      </c>
      <c r="O3276" s="24">
        <f t="shared" si="207"/>
        <v>2016</v>
      </c>
      <c r="P3276" t="b">
        <v>1</v>
      </c>
      <c r="Q3276">
        <v>286</v>
      </c>
      <c r="R3276" t="b">
        <v>1</v>
      </c>
      <c r="S3276" t="s">
        <v>8271</v>
      </c>
      <c r="T3276" s="7">
        <f>F3276/Q3276</f>
        <v>54.912587412587413</v>
      </c>
      <c r="U3276" t="s">
        <v>8315</v>
      </c>
      <c r="V3276" t="s">
        <v>8316</v>
      </c>
    </row>
    <row r="3277" spans="1:22" ht="43.2">
      <c r="A3277" s="5">
        <f t="shared" si="204"/>
        <v>1.0027777777777778</v>
      </c>
      <c r="B3277">
        <v>3275</v>
      </c>
      <c r="C3277" s="3" t="s">
        <v>3275</v>
      </c>
      <c r="D3277" s="3" t="s">
        <v>7385</v>
      </c>
      <c r="E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 s="22">
        <f t="shared" si="205"/>
        <v>42444.666666666664</v>
      </c>
      <c r="L3277">
        <v>1421183271</v>
      </c>
      <c r="M3277" s="22">
        <f t="shared" si="206"/>
        <v>42400.496203703697</v>
      </c>
      <c r="N3277" s="22" t="s">
        <v>8743</v>
      </c>
      <c r="O3277" s="24">
        <f t="shared" si="207"/>
        <v>2016</v>
      </c>
      <c r="P3277" t="b">
        <v>1</v>
      </c>
      <c r="Q3277">
        <v>12</v>
      </c>
      <c r="R3277" t="b">
        <v>1</v>
      </c>
      <c r="S3277" t="s">
        <v>8271</v>
      </c>
      <c r="T3277" s="7">
        <f>F3277/Q3277</f>
        <v>150.41666666666666</v>
      </c>
      <c r="U3277" t="s">
        <v>8315</v>
      </c>
      <c r="V3277" t="s">
        <v>8316</v>
      </c>
    </row>
    <row r="3278" spans="1:22" ht="43.2">
      <c r="A3278" s="5">
        <f t="shared" si="204"/>
        <v>1.1684444444444444</v>
      </c>
      <c r="B3278">
        <v>3276</v>
      </c>
      <c r="C3278" s="3" t="s">
        <v>3276</v>
      </c>
      <c r="D3278" s="3" t="s">
        <v>7386</v>
      </c>
      <c r="E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 s="22">
        <f t="shared" si="205"/>
        <v>42043.979166666664</v>
      </c>
      <c r="L3278">
        <v>1456526879</v>
      </c>
      <c r="M3278" s="22">
        <f t="shared" si="206"/>
        <v>42017.672118055554</v>
      </c>
      <c r="N3278" s="22" t="s">
        <v>9418</v>
      </c>
      <c r="O3278" s="24">
        <f t="shared" si="207"/>
        <v>2015</v>
      </c>
      <c r="P3278" t="b">
        <v>1</v>
      </c>
      <c r="Q3278">
        <v>100</v>
      </c>
      <c r="R3278" t="b">
        <v>1</v>
      </c>
      <c r="S3278" t="s">
        <v>8271</v>
      </c>
      <c r="T3278" s="7">
        <f>F3278/Q3278</f>
        <v>52.58</v>
      </c>
      <c r="U3278" t="s">
        <v>8315</v>
      </c>
      <c r="V3278" t="s">
        <v>8316</v>
      </c>
    </row>
    <row r="3279" spans="1:22" ht="57.6">
      <c r="A3279" s="5">
        <f t="shared" si="204"/>
        <v>1.0860000000000001</v>
      </c>
      <c r="B3279">
        <v>3277</v>
      </c>
      <c r="C3279" s="3" t="s">
        <v>3277</v>
      </c>
      <c r="D3279" s="3" t="s">
        <v>7387</v>
      </c>
      <c r="E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 s="22">
        <f t="shared" si="205"/>
        <v>42460.957638888889</v>
      </c>
      <c r="L3279">
        <v>1413735806</v>
      </c>
      <c r="M3279" s="22">
        <f t="shared" si="206"/>
        <v>42426.741655092592</v>
      </c>
      <c r="N3279" s="22" t="s">
        <v>9161</v>
      </c>
      <c r="O3279" s="24">
        <f t="shared" si="207"/>
        <v>2016</v>
      </c>
      <c r="P3279" t="b">
        <v>1</v>
      </c>
      <c r="Q3279">
        <v>100</v>
      </c>
      <c r="R3279" t="b">
        <v>1</v>
      </c>
      <c r="S3279" t="s">
        <v>8271</v>
      </c>
      <c r="T3279" s="7">
        <f>F3279/Q3279</f>
        <v>54.3</v>
      </c>
      <c r="U3279" t="s">
        <v>8315</v>
      </c>
      <c r="V3279" t="s">
        <v>8316</v>
      </c>
    </row>
    <row r="3280" spans="1:22" ht="43.2">
      <c r="A3280" s="5">
        <f t="shared" si="204"/>
        <v>1.034</v>
      </c>
      <c r="B3280">
        <v>3278</v>
      </c>
      <c r="C3280" s="3" t="s">
        <v>3278</v>
      </c>
      <c r="D3280" s="3" t="s">
        <v>7388</v>
      </c>
      <c r="E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 s="22">
        <f t="shared" si="205"/>
        <v>41961.516273148147</v>
      </c>
      <c r="L3280">
        <v>1430425303</v>
      </c>
      <c r="M3280" s="22">
        <f t="shared" si="206"/>
        <v>41931.474606481475</v>
      </c>
      <c r="N3280" s="22" t="s">
        <v>8918</v>
      </c>
      <c r="O3280" s="24">
        <f t="shared" si="207"/>
        <v>2014</v>
      </c>
      <c r="P3280" t="b">
        <v>1</v>
      </c>
      <c r="Q3280">
        <v>34</v>
      </c>
      <c r="R3280" t="b">
        <v>1</v>
      </c>
      <c r="S3280" t="s">
        <v>8271</v>
      </c>
      <c r="T3280" s="7">
        <f>F3280/Q3280</f>
        <v>76.029411764705884</v>
      </c>
      <c r="U3280" t="s">
        <v>8315</v>
      </c>
      <c r="V3280" t="s">
        <v>8316</v>
      </c>
    </row>
    <row r="3281" spans="1:22" ht="57.6">
      <c r="A3281" s="5">
        <f t="shared" si="204"/>
        <v>1.1427586206896552</v>
      </c>
      <c r="B3281">
        <v>3279</v>
      </c>
      <c r="C3281" s="3" t="s">
        <v>3279</v>
      </c>
      <c r="D3281" s="3" t="s">
        <v>7389</v>
      </c>
      <c r="E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 s="22">
        <f t="shared" si="205"/>
        <v>42154.640081018515</v>
      </c>
      <c r="L3281">
        <v>1456885659</v>
      </c>
      <c r="M3281" s="22">
        <f t="shared" si="206"/>
        <v>42124.640081018515</v>
      </c>
      <c r="N3281" s="22" t="s">
        <v>9233</v>
      </c>
      <c r="O3281" s="24">
        <f t="shared" si="207"/>
        <v>2015</v>
      </c>
      <c r="P3281" t="b">
        <v>0</v>
      </c>
      <c r="Q3281">
        <v>63</v>
      </c>
      <c r="R3281" t="b">
        <v>1</v>
      </c>
      <c r="S3281" t="s">
        <v>8271</v>
      </c>
      <c r="T3281" s="7">
        <f>F3281/Q3281</f>
        <v>105.2063492063492</v>
      </c>
      <c r="U3281" t="s">
        <v>8315</v>
      </c>
      <c r="V3281" t="s">
        <v>8316</v>
      </c>
    </row>
    <row r="3282" spans="1:22" ht="43.2">
      <c r="A3282" s="5">
        <f t="shared" si="204"/>
        <v>1.03</v>
      </c>
      <c r="B3282">
        <v>3280</v>
      </c>
      <c r="C3282" s="3" t="s">
        <v>3280</v>
      </c>
      <c r="D3282" s="3" t="s">
        <v>7390</v>
      </c>
      <c r="E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 s="22">
        <f t="shared" si="205"/>
        <v>42460.852534722224</v>
      </c>
      <c r="L3282">
        <v>1430158198</v>
      </c>
      <c r="M3282" s="22">
        <f t="shared" si="206"/>
        <v>42430.894201388888</v>
      </c>
      <c r="N3282" s="22" t="s">
        <v>9250</v>
      </c>
      <c r="O3282" s="24">
        <f t="shared" si="207"/>
        <v>2016</v>
      </c>
      <c r="P3282" t="b">
        <v>0</v>
      </c>
      <c r="Q3282">
        <v>30</v>
      </c>
      <c r="R3282" t="b">
        <v>1</v>
      </c>
      <c r="S3282" t="s">
        <v>8271</v>
      </c>
      <c r="T3282" s="7">
        <f>F3282/Q3282</f>
        <v>68.666666666666671</v>
      </c>
      <c r="U3282" t="s">
        <v>8315</v>
      </c>
      <c r="V3282" t="s">
        <v>8316</v>
      </c>
    </row>
    <row r="3283" spans="1:22" ht="28.8">
      <c r="A3283" s="5">
        <f t="shared" si="204"/>
        <v>1.216</v>
      </c>
      <c r="B3283">
        <v>3281</v>
      </c>
      <c r="C3283" s="3" t="s">
        <v>3281</v>
      </c>
      <c r="D3283" s="3" t="s">
        <v>7391</v>
      </c>
      <c r="E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 s="22">
        <f t="shared" si="205"/>
        <v>42155.999999999993</v>
      </c>
      <c r="L3283">
        <v>1438561705</v>
      </c>
      <c r="M3283" s="22">
        <f t="shared" si="206"/>
        <v>42121.548587962963</v>
      </c>
      <c r="N3283" s="22" t="s">
        <v>8898</v>
      </c>
      <c r="O3283" s="24">
        <f t="shared" si="207"/>
        <v>2015</v>
      </c>
      <c r="P3283" t="b">
        <v>0</v>
      </c>
      <c r="Q3283">
        <v>47</v>
      </c>
      <c r="R3283" t="b">
        <v>1</v>
      </c>
      <c r="S3283" t="s">
        <v>8271</v>
      </c>
      <c r="T3283" s="7">
        <f>F3283/Q3283</f>
        <v>129.36170212765958</v>
      </c>
      <c r="U3283" t="s">
        <v>8315</v>
      </c>
      <c r="V3283" t="s">
        <v>8316</v>
      </c>
    </row>
    <row r="3284" spans="1:22" ht="43.2">
      <c r="A3284" s="5">
        <f t="shared" si="204"/>
        <v>1.026467741935484</v>
      </c>
      <c r="B3284">
        <v>3282</v>
      </c>
      <c r="C3284" s="3" t="s">
        <v>3282</v>
      </c>
      <c r="D3284" s="3" t="s">
        <v>7392</v>
      </c>
      <c r="E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 s="22">
        <f t="shared" si="205"/>
        <v>42248.811400462961</v>
      </c>
      <c r="L3284">
        <v>1458103188</v>
      </c>
      <c r="M3284" s="22">
        <f t="shared" si="206"/>
        <v>42218.811400462961</v>
      </c>
      <c r="N3284" s="22" t="s">
        <v>9080</v>
      </c>
      <c r="O3284" s="24">
        <f t="shared" si="207"/>
        <v>2015</v>
      </c>
      <c r="P3284" t="b">
        <v>0</v>
      </c>
      <c r="Q3284">
        <v>237</v>
      </c>
      <c r="R3284" t="b">
        <v>1</v>
      </c>
      <c r="S3284" t="s">
        <v>8271</v>
      </c>
      <c r="T3284" s="7">
        <f>F3284/Q3284</f>
        <v>134.26371308016877</v>
      </c>
      <c r="U3284" t="s">
        <v>8315</v>
      </c>
      <c r="V3284" t="s">
        <v>8316</v>
      </c>
    </row>
    <row r="3285" spans="1:22" ht="43.2">
      <c r="A3285" s="5">
        <f t="shared" si="204"/>
        <v>1.0475000000000001</v>
      </c>
      <c r="B3285">
        <v>3283</v>
      </c>
      <c r="C3285" s="3" t="s">
        <v>3283</v>
      </c>
      <c r="D3285" s="3" t="s">
        <v>7393</v>
      </c>
      <c r="E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 s="22">
        <f t="shared" si="205"/>
        <v>42488.985972222225</v>
      </c>
      <c r="L3285">
        <v>1452448298</v>
      </c>
      <c r="M3285" s="22">
        <f t="shared" si="206"/>
        <v>42444.985972222225</v>
      </c>
      <c r="N3285" s="22" t="s">
        <v>9115</v>
      </c>
      <c r="O3285" s="24">
        <f t="shared" si="207"/>
        <v>2016</v>
      </c>
      <c r="P3285" t="b">
        <v>0</v>
      </c>
      <c r="Q3285">
        <v>47</v>
      </c>
      <c r="R3285" t="b">
        <v>1</v>
      </c>
      <c r="S3285" t="s">
        <v>8271</v>
      </c>
      <c r="T3285" s="7">
        <f>F3285/Q3285</f>
        <v>17.829787234042552</v>
      </c>
      <c r="U3285" t="s">
        <v>8315</v>
      </c>
      <c r="V3285" t="s">
        <v>8316</v>
      </c>
    </row>
    <row r="3286" spans="1:22" ht="43.2">
      <c r="A3286" s="5">
        <f t="shared" si="204"/>
        <v>1.016</v>
      </c>
      <c r="B3286">
        <v>3284</v>
      </c>
      <c r="C3286" s="3" t="s">
        <v>3284</v>
      </c>
      <c r="D3286" s="3" t="s">
        <v>7394</v>
      </c>
      <c r="E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 s="22">
        <f t="shared" si="205"/>
        <v>42410.666666666664</v>
      </c>
      <c r="L3286">
        <v>1452546853</v>
      </c>
      <c r="M3286" s="22">
        <f t="shared" si="206"/>
        <v>42379.535856481474</v>
      </c>
      <c r="N3286" s="22" t="s">
        <v>9902</v>
      </c>
      <c r="O3286" s="24">
        <f t="shared" si="207"/>
        <v>2016</v>
      </c>
      <c r="P3286" t="b">
        <v>0</v>
      </c>
      <c r="Q3286">
        <v>15</v>
      </c>
      <c r="R3286" t="b">
        <v>1</v>
      </c>
      <c r="S3286" t="s">
        <v>8271</v>
      </c>
      <c r="T3286" s="7">
        <f>F3286/Q3286</f>
        <v>203.2</v>
      </c>
      <c r="U3286" t="s">
        <v>8315</v>
      </c>
      <c r="V3286" t="s">
        <v>8316</v>
      </c>
    </row>
    <row r="3287" spans="1:22">
      <c r="A3287" s="5">
        <f t="shared" si="204"/>
        <v>1.1210242048409682</v>
      </c>
      <c r="B3287">
        <v>3285</v>
      </c>
      <c r="C3287" s="3" t="s">
        <v>3285</v>
      </c>
      <c r="D3287" s="3" t="s">
        <v>7395</v>
      </c>
      <c r="E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 s="22">
        <f t="shared" si="205"/>
        <v>42398.040972222218</v>
      </c>
      <c r="L3287">
        <v>1485556626</v>
      </c>
      <c r="M3287" s="22">
        <f t="shared" si="206"/>
        <v>42380.676539351851</v>
      </c>
      <c r="N3287" s="22" t="s">
        <v>8843</v>
      </c>
      <c r="O3287" s="24">
        <f t="shared" si="207"/>
        <v>2016</v>
      </c>
      <c r="P3287" t="b">
        <v>0</v>
      </c>
      <c r="Q3287">
        <v>81</v>
      </c>
      <c r="R3287" t="b">
        <v>1</v>
      </c>
      <c r="S3287" t="s">
        <v>8271</v>
      </c>
      <c r="T3287" s="7">
        <f>F3287/Q3287</f>
        <v>69.18518518518519</v>
      </c>
      <c r="U3287" t="s">
        <v>8315</v>
      </c>
      <c r="V3287" t="s">
        <v>8316</v>
      </c>
    </row>
    <row r="3288" spans="1:22" ht="57.6">
      <c r="A3288" s="5">
        <f t="shared" si="204"/>
        <v>1.0176666666666667</v>
      </c>
      <c r="B3288">
        <v>3286</v>
      </c>
      <c r="C3288" s="3" t="s">
        <v>3286</v>
      </c>
      <c r="D3288" s="3" t="s">
        <v>7396</v>
      </c>
      <c r="E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 s="22">
        <f t="shared" si="205"/>
        <v>42793.999999999993</v>
      </c>
      <c r="L3288">
        <v>1468699782</v>
      </c>
      <c r="M3288" s="22">
        <f t="shared" si="206"/>
        <v>42762.734097222223</v>
      </c>
      <c r="N3288" s="22" t="s">
        <v>8909</v>
      </c>
      <c r="O3288" s="24">
        <f t="shared" si="207"/>
        <v>2017</v>
      </c>
      <c r="P3288" t="b">
        <v>0</v>
      </c>
      <c r="Q3288">
        <v>122</v>
      </c>
      <c r="R3288" t="b">
        <v>1</v>
      </c>
      <c r="S3288" t="s">
        <v>8271</v>
      </c>
      <c r="T3288" s="7">
        <f>F3288/Q3288</f>
        <v>125.12295081967213</v>
      </c>
      <c r="U3288" t="s">
        <v>8315</v>
      </c>
      <c r="V3288" t="s">
        <v>8316</v>
      </c>
    </row>
    <row r="3289" spans="1:22" ht="28.8">
      <c r="A3289" s="5">
        <f t="shared" si="204"/>
        <v>1</v>
      </c>
      <c r="B3289">
        <v>3287</v>
      </c>
      <c r="C3289" s="3" t="s">
        <v>3287</v>
      </c>
      <c r="D3289" s="3" t="s">
        <v>7397</v>
      </c>
      <c r="E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 s="22">
        <f t="shared" si="205"/>
        <v>42597.631736111107</v>
      </c>
      <c r="L3289">
        <v>1446573628</v>
      </c>
      <c r="M3289" s="22">
        <f t="shared" si="206"/>
        <v>42567.631736111107</v>
      </c>
      <c r="N3289" s="22" t="s">
        <v>9846</v>
      </c>
      <c r="O3289" s="24">
        <f t="shared" si="207"/>
        <v>2016</v>
      </c>
      <c r="P3289" t="b">
        <v>0</v>
      </c>
      <c r="Q3289">
        <v>34</v>
      </c>
      <c r="R3289" t="b">
        <v>1</v>
      </c>
      <c r="S3289" t="s">
        <v>8271</v>
      </c>
      <c r="T3289" s="7">
        <f>F3289/Q3289</f>
        <v>73.529411764705884</v>
      </c>
      <c r="U3289" t="s">
        <v>8315</v>
      </c>
      <c r="V3289" t="s">
        <v>8316</v>
      </c>
    </row>
    <row r="3290" spans="1:22" ht="43.2">
      <c r="A3290" s="5">
        <f t="shared" si="204"/>
        <v>1.0026489999999999</v>
      </c>
      <c r="B3290">
        <v>3288</v>
      </c>
      <c r="C3290" s="3" t="s">
        <v>3288</v>
      </c>
      <c r="D3290" s="3" t="s">
        <v>7398</v>
      </c>
      <c r="E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 s="22">
        <f t="shared" si="205"/>
        <v>42336.541990740741</v>
      </c>
      <c r="L3290">
        <v>1463337315</v>
      </c>
      <c r="M3290" s="22">
        <f t="shared" si="206"/>
        <v>42311.541990740741</v>
      </c>
      <c r="N3290" s="22" t="s">
        <v>9365</v>
      </c>
      <c r="O3290" s="24">
        <f t="shared" si="207"/>
        <v>2015</v>
      </c>
      <c r="P3290" t="b">
        <v>0</v>
      </c>
      <c r="Q3290">
        <v>207</v>
      </c>
      <c r="R3290" t="b">
        <v>1</v>
      </c>
      <c r="S3290" t="s">
        <v>8271</v>
      </c>
      <c r="T3290" s="7">
        <f>F3290/Q3290</f>
        <v>48.437149758454105</v>
      </c>
      <c r="U3290" t="s">
        <v>8315</v>
      </c>
      <c r="V3290" t="s">
        <v>8316</v>
      </c>
    </row>
    <row r="3291" spans="1:22" ht="43.2">
      <c r="A3291" s="5">
        <f t="shared" si="204"/>
        <v>1.3304200000000002</v>
      </c>
      <c r="B3291">
        <v>3289</v>
      </c>
      <c r="C3291" s="3" t="s">
        <v>3289</v>
      </c>
      <c r="D3291" s="3" t="s">
        <v>7399</v>
      </c>
      <c r="E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 s="22">
        <f t="shared" si="205"/>
        <v>42541.749999999993</v>
      </c>
      <c r="L3291">
        <v>1485161402</v>
      </c>
      <c r="M3291" s="22">
        <f t="shared" si="206"/>
        <v>42505.566145833327</v>
      </c>
      <c r="N3291" s="22" t="s">
        <v>9501</v>
      </c>
      <c r="O3291" s="24">
        <f t="shared" si="207"/>
        <v>2016</v>
      </c>
      <c r="P3291" t="b">
        <v>0</v>
      </c>
      <c r="Q3291">
        <v>25</v>
      </c>
      <c r="R3291" t="b">
        <v>1</v>
      </c>
      <c r="S3291" t="s">
        <v>8271</v>
      </c>
      <c r="T3291" s="7">
        <f>F3291/Q3291</f>
        <v>26.608400000000003</v>
      </c>
      <c r="U3291" t="s">
        <v>8315</v>
      </c>
      <c r="V3291" t="s">
        <v>8316</v>
      </c>
    </row>
    <row r="3292" spans="1:22" ht="72">
      <c r="A3292" s="5">
        <f t="shared" si="204"/>
        <v>1.212</v>
      </c>
      <c r="B3292">
        <v>3290</v>
      </c>
      <c r="C3292" s="3" t="s">
        <v>3290</v>
      </c>
      <c r="D3292" s="3" t="s">
        <v>7400</v>
      </c>
      <c r="E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 s="22">
        <f t="shared" si="205"/>
        <v>42786.159745370365</v>
      </c>
      <c r="L3292">
        <v>1486642891</v>
      </c>
      <c r="M3292" s="22">
        <f t="shared" si="206"/>
        <v>42758.159745370365</v>
      </c>
      <c r="N3292" s="22" t="s">
        <v>9496</v>
      </c>
      <c r="O3292" s="24">
        <f t="shared" si="207"/>
        <v>2017</v>
      </c>
      <c r="P3292" t="b">
        <v>0</v>
      </c>
      <c r="Q3292">
        <v>72</v>
      </c>
      <c r="R3292" t="b">
        <v>1</v>
      </c>
      <c r="S3292" t="s">
        <v>8271</v>
      </c>
      <c r="T3292" s="7">
        <f>F3292/Q3292</f>
        <v>33.666666666666664</v>
      </c>
      <c r="U3292" t="s">
        <v>8315</v>
      </c>
      <c r="V3292" t="s">
        <v>8316</v>
      </c>
    </row>
    <row r="3293" spans="1:22" ht="57.6">
      <c r="A3293" s="5">
        <f t="shared" si="204"/>
        <v>1.1399999999999999</v>
      </c>
      <c r="B3293">
        <v>3291</v>
      </c>
      <c r="C3293" s="3" t="s">
        <v>3291</v>
      </c>
      <c r="D3293" s="3" t="s">
        <v>7401</v>
      </c>
      <c r="E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 s="22">
        <f t="shared" si="205"/>
        <v>42805.306608796294</v>
      </c>
      <c r="L3293">
        <v>1439743900</v>
      </c>
      <c r="M3293" s="22">
        <f t="shared" si="206"/>
        <v>42775.306608796294</v>
      </c>
      <c r="N3293" s="22" t="s">
        <v>8665</v>
      </c>
      <c r="O3293" s="24">
        <f t="shared" si="207"/>
        <v>2017</v>
      </c>
      <c r="P3293" t="b">
        <v>0</v>
      </c>
      <c r="Q3293">
        <v>14</v>
      </c>
      <c r="R3293" t="b">
        <v>1</v>
      </c>
      <c r="S3293" t="s">
        <v>8271</v>
      </c>
      <c r="T3293" s="7">
        <f>F3293/Q3293</f>
        <v>40.714285714285715</v>
      </c>
      <c r="U3293" t="s">
        <v>8315</v>
      </c>
      <c r="V3293" t="s">
        <v>8316</v>
      </c>
    </row>
    <row r="3294" spans="1:22" ht="43.2">
      <c r="A3294" s="5">
        <f t="shared" si="204"/>
        <v>2.8613861386138613</v>
      </c>
      <c r="B3294">
        <v>3292</v>
      </c>
      <c r="C3294" s="3" t="s">
        <v>3292</v>
      </c>
      <c r="D3294" s="3" t="s">
        <v>7402</v>
      </c>
      <c r="E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 s="22">
        <f t="shared" si="205"/>
        <v>42263.957638888889</v>
      </c>
      <c r="L3294">
        <v>1444069748</v>
      </c>
      <c r="M3294" s="22">
        <f t="shared" si="206"/>
        <v>42232.494212962956</v>
      </c>
      <c r="N3294" s="22" t="s">
        <v>9903</v>
      </c>
      <c r="O3294" s="24">
        <f t="shared" si="207"/>
        <v>2015</v>
      </c>
      <c r="P3294" t="b">
        <v>0</v>
      </c>
      <c r="Q3294">
        <v>15</v>
      </c>
      <c r="R3294" t="b">
        <v>1</v>
      </c>
      <c r="S3294" t="s">
        <v>8271</v>
      </c>
      <c r="T3294" s="7">
        <f>F3294/Q3294</f>
        <v>19.266666666666666</v>
      </c>
      <c r="U3294" t="s">
        <v>8315</v>
      </c>
      <c r="V3294" t="s">
        <v>8316</v>
      </c>
    </row>
    <row r="3295" spans="1:22" ht="57.6">
      <c r="A3295" s="5">
        <f t="shared" si="204"/>
        <v>1.7044444444444444</v>
      </c>
      <c r="B3295">
        <v>3293</v>
      </c>
      <c r="C3295" s="3" t="s">
        <v>3293</v>
      </c>
      <c r="D3295" s="3" t="s">
        <v>7403</v>
      </c>
      <c r="E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 s="22">
        <f t="shared" si="205"/>
        <v>42342.603564814817</v>
      </c>
      <c r="L3295">
        <v>1486030352</v>
      </c>
      <c r="M3295" s="22">
        <f t="shared" si="206"/>
        <v>42282.561898148146</v>
      </c>
      <c r="N3295" s="22" t="s">
        <v>8836</v>
      </c>
      <c r="O3295" s="24">
        <f t="shared" si="207"/>
        <v>2015</v>
      </c>
      <c r="P3295" t="b">
        <v>0</v>
      </c>
      <c r="Q3295">
        <v>91</v>
      </c>
      <c r="R3295" t="b">
        <v>1</v>
      </c>
      <c r="S3295" t="s">
        <v>8271</v>
      </c>
      <c r="T3295" s="7">
        <f>F3295/Q3295</f>
        <v>84.285714285714292</v>
      </c>
      <c r="U3295" t="s">
        <v>8315</v>
      </c>
      <c r="V3295" t="s">
        <v>8316</v>
      </c>
    </row>
    <row r="3296" spans="1:22" ht="43.2">
      <c r="A3296" s="5">
        <f t="shared" si="204"/>
        <v>1.1833333333333333</v>
      </c>
      <c r="B3296">
        <v>3294</v>
      </c>
      <c r="C3296" s="3" t="s">
        <v>3294</v>
      </c>
      <c r="D3296" s="3" t="s">
        <v>7404</v>
      </c>
      <c r="E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 s="22">
        <f t="shared" si="205"/>
        <v>42798.217037037037</v>
      </c>
      <c r="L3296">
        <v>1431867554</v>
      </c>
      <c r="M3296" s="22">
        <f t="shared" si="206"/>
        <v>42768.217037037037</v>
      </c>
      <c r="N3296" s="22" t="s">
        <v>9660</v>
      </c>
      <c r="O3296" s="24">
        <f t="shared" si="207"/>
        <v>2017</v>
      </c>
      <c r="P3296" t="b">
        <v>0</v>
      </c>
      <c r="Q3296">
        <v>24</v>
      </c>
      <c r="R3296" t="b">
        <v>1</v>
      </c>
      <c r="S3296" t="s">
        <v>8271</v>
      </c>
      <c r="T3296" s="7">
        <f>F3296/Q3296</f>
        <v>29.583333333333332</v>
      </c>
      <c r="U3296" t="s">
        <v>8315</v>
      </c>
      <c r="V3296" t="s">
        <v>8316</v>
      </c>
    </row>
    <row r="3297" spans="1:22" ht="43.2">
      <c r="A3297" s="5">
        <f t="shared" si="204"/>
        <v>1.0285857142857142</v>
      </c>
      <c r="B3297">
        <v>3295</v>
      </c>
      <c r="C3297" s="3" t="s">
        <v>3295</v>
      </c>
      <c r="D3297" s="3" t="s">
        <v>7405</v>
      </c>
      <c r="E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 s="22">
        <f t="shared" si="205"/>
        <v>42171.33280092592</v>
      </c>
      <c r="L3297">
        <v>1472294229</v>
      </c>
      <c r="M3297" s="22">
        <f t="shared" si="206"/>
        <v>42141.33280092592</v>
      </c>
      <c r="N3297" s="22" t="s">
        <v>9337</v>
      </c>
      <c r="O3297" s="24">
        <f t="shared" si="207"/>
        <v>2015</v>
      </c>
      <c r="P3297" t="b">
        <v>0</v>
      </c>
      <c r="Q3297">
        <v>27</v>
      </c>
      <c r="R3297" t="b">
        <v>1</v>
      </c>
      <c r="S3297" t="s">
        <v>8271</v>
      </c>
      <c r="T3297" s="7">
        <f>F3297/Q3297</f>
        <v>26.667037037037037</v>
      </c>
      <c r="U3297" t="s">
        <v>8315</v>
      </c>
      <c r="V3297" t="s">
        <v>8316</v>
      </c>
    </row>
    <row r="3298" spans="1:22" ht="43.2">
      <c r="A3298" s="5">
        <f t="shared" si="204"/>
        <v>1.4406666666666668</v>
      </c>
      <c r="B3298">
        <v>3296</v>
      </c>
      <c r="C3298" s="3" t="s">
        <v>3296</v>
      </c>
      <c r="D3298" s="3" t="s">
        <v>7406</v>
      </c>
      <c r="E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 s="22">
        <f t="shared" si="205"/>
        <v>42639.234131944446</v>
      </c>
      <c r="L3298">
        <v>1446401372</v>
      </c>
      <c r="M3298" s="22">
        <f t="shared" si="206"/>
        <v>42609.234131944446</v>
      </c>
      <c r="N3298" s="22" t="s">
        <v>9052</v>
      </c>
      <c r="O3298" s="24">
        <f t="shared" si="207"/>
        <v>2016</v>
      </c>
      <c r="P3298" t="b">
        <v>0</v>
      </c>
      <c r="Q3298">
        <v>47</v>
      </c>
      <c r="R3298" t="b">
        <v>1</v>
      </c>
      <c r="S3298" t="s">
        <v>8271</v>
      </c>
      <c r="T3298" s="7">
        <f>F3298/Q3298</f>
        <v>45.978723404255319</v>
      </c>
      <c r="U3298" t="s">
        <v>8315</v>
      </c>
      <c r="V3298" t="s">
        <v>8316</v>
      </c>
    </row>
    <row r="3299" spans="1:22" ht="43.2">
      <c r="A3299" s="5">
        <f t="shared" si="204"/>
        <v>1.0007272727272727</v>
      </c>
      <c r="B3299">
        <v>3297</v>
      </c>
      <c r="C3299" s="3" t="s">
        <v>3297</v>
      </c>
      <c r="D3299" s="3" t="s">
        <v>7407</v>
      </c>
      <c r="E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 s="22">
        <f t="shared" si="205"/>
        <v>42330.708333333336</v>
      </c>
      <c r="L3299">
        <v>1436380256</v>
      </c>
      <c r="M3299" s="22">
        <f t="shared" si="206"/>
        <v>42309.54828703704</v>
      </c>
      <c r="N3299" s="22" t="s">
        <v>9904</v>
      </c>
      <c r="O3299" s="24">
        <f t="shared" si="207"/>
        <v>2015</v>
      </c>
      <c r="P3299" t="b">
        <v>0</v>
      </c>
      <c r="Q3299">
        <v>44</v>
      </c>
      <c r="R3299" t="b">
        <v>1</v>
      </c>
      <c r="S3299" t="s">
        <v>8271</v>
      </c>
      <c r="T3299" s="7">
        <f>F3299/Q3299</f>
        <v>125.09090909090909</v>
      </c>
      <c r="U3299" t="s">
        <v>8315</v>
      </c>
      <c r="V3299" t="s">
        <v>8316</v>
      </c>
    </row>
    <row r="3300" spans="1:22" ht="43.2">
      <c r="A3300" s="5">
        <f t="shared" si="204"/>
        <v>1.0173000000000001</v>
      </c>
      <c r="B3300">
        <v>3298</v>
      </c>
      <c r="C3300" s="3" t="s">
        <v>3298</v>
      </c>
      <c r="D3300" s="3" t="s">
        <v>7408</v>
      </c>
      <c r="E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 s="22">
        <f t="shared" si="205"/>
        <v>42212.749305555553</v>
      </c>
      <c r="L3300">
        <v>1440370768</v>
      </c>
      <c r="M3300" s="22">
        <f t="shared" si="206"/>
        <v>42193.563148148147</v>
      </c>
      <c r="N3300" s="22" t="s">
        <v>9263</v>
      </c>
      <c r="O3300" s="24">
        <f t="shared" si="207"/>
        <v>2015</v>
      </c>
      <c r="P3300" t="b">
        <v>0</v>
      </c>
      <c r="Q3300">
        <v>72</v>
      </c>
      <c r="R3300" t="b">
        <v>1</v>
      </c>
      <c r="S3300" t="s">
        <v>8271</v>
      </c>
      <c r="T3300" s="7">
        <f>F3300/Q3300</f>
        <v>141.29166666666666</v>
      </c>
      <c r="U3300" t="s">
        <v>8315</v>
      </c>
      <c r="V3300" t="s">
        <v>8316</v>
      </c>
    </row>
    <row r="3301" spans="1:22" ht="43.2">
      <c r="A3301" s="5">
        <f t="shared" si="204"/>
        <v>1.1619999999999999</v>
      </c>
      <c r="B3301">
        <v>3299</v>
      </c>
      <c r="C3301" s="3" t="s">
        <v>3299</v>
      </c>
      <c r="D3301" s="3" t="s">
        <v>7409</v>
      </c>
      <c r="E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 s="22">
        <f t="shared" si="205"/>
        <v>42259.791666666664</v>
      </c>
      <c r="L3301">
        <v>1442268063</v>
      </c>
      <c r="M3301" s="22">
        <f t="shared" si="206"/>
        <v>42239.749629629623</v>
      </c>
      <c r="N3301" s="22" t="s">
        <v>8502</v>
      </c>
      <c r="O3301" s="24">
        <f t="shared" si="207"/>
        <v>2015</v>
      </c>
      <c r="P3301" t="b">
        <v>0</v>
      </c>
      <c r="Q3301">
        <v>63</v>
      </c>
      <c r="R3301" t="b">
        <v>1</v>
      </c>
      <c r="S3301" t="s">
        <v>8271</v>
      </c>
      <c r="T3301" s="7">
        <f>F3301/Q3301</f>
        <v>55.333333333333336</v>
      </c>
      <c r="U3301" t="s">
        <v>8315</v>
      </c>
      <c r="V3301" t="s">
        <v>8316</v>
      </c>
    </row>
    <row r="3302" spans="1:22" ht="43.2">
      <c r="A3302" s="5">
        <f t="shared" si="204"/>
        <v>1.3616666666666666</v>
      </c>
      <c r="B3302">
        <v>3300</v>
      </c>
      <c r="C3302" s="3" t="s">
        <v>3300</v>
      </c>
      <c r="D3302" s="3" t="s">
        <v>7410</v>
      </c>
      <c r="E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 s="22">
        <f t="shared" si="205"/>
        <v>42291.709062499998</v>
      </c>
      <c r="L3302">
        <v>1428515462</v>
      </c>
      <c r="M3302" s="22">
        <f t="shared" si="206"/>
        <v>42261.709062499998</v>
      </c>
      <c r="N3302" s="22" t="s">
        <v>8680</v>
      </c>
      <c r="O3302" s="24">
        <f t="shared" si="207"/>
        <v>2015</v>
      </c>
      <c r="P3302" t="b">
        <v>0</v>
      </c>
      <c r="Q3302">
        <v>88</v>
      </c>
      <c r="R3302" t="b">
        <v>1</v>
      </c>
      <c r="S3302" t="s">
        <v>8271</v>
      </c>
      <c r="T3302" s="7">
        <f>F3302/Q3302</f>
        <v>46.420454545454547</v>
      </c>
      <c r="U3302" t="s">
        <v>8315</v>
      </c>
      <c r="V3302" t="s">
        <v>8316</v>
      </c>
    </row>
    <row r="3303" spans="1:22" ht="43.2">
      <c r="A3303" s="5">
        <f t="shared" si="204"/>
        <v>1.3346666666666667</v>
      </c>
      <c r="B3303">
        <v>3301</v>
      </c>
      <c r="C3303" s="3" t="s">
        <v>3301</v>
      </c>
      <c r="D3303" s="3" t="s">
        <v>7411</v>
      </c>
      <c r="E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 s="22">
        <f t="shared" si="205"/>
        <v>42123.535439814812</v>
      </c>
      <c r="L3303">
        <v>1466185176</v>
      </c>
      <c r="M3303" s="22">
        <f t="shared" si="206"/>
        <v>42102.535439814812</v>
      </c>
      <c r="N3303" s="22" t="s">
        <v>8883</v>
      </c>
      <c r="O3303" s="24">
        <f t="shared" si="207"/>
        <v>2015</v>
      </c>
      <c r="P3303" t="b">
        <v>0</v>
      </c>
      <c r="Q3303">
        <v>70</v>
      </c>
      <c r="R3303" t="b">
        <v>1</v>
      </c>
      <c r="S3303" t="s">
        <v>8271</v>
      </c>
      <c r="T3303" s="7">
        <f>F3303/Q3303</f>
        <v>57.2</v>
      </c>
      <c r="U3303" t="s">
        <v>8315</v>
      </c>
      <c r="V3303" t="s">
        <v>8316</v>
      </c>
    </row>
    <row r="3304" spans="1:22">
      <c r="A3304" s="5">
        <f t="shared" si="204"/>
        <v>1.0339285714285715</v>
      </c>
      <c r="B3304">
        <v>3302</v>
      </c>
      <c r="C3304" s="3" t="s">
        <v>3302</v>
      </c>
      <c r="D3304" s="3" t="s">
        <v>7412</v>
      </c>
      <c r="E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 s="22">
        <f t="shared" si="205"/>
        <v>42583.082638888889</v>
      </c>
      <c r="L3304">
        <v>1478507176</v>
      </c>
      <c r="M3304" s="22">
        <f t="shared" si="206"/>
        <v>42538.527499999997</v>
      </c>
      <c r="N3304" s="22" t="s">
        <v>9143</v>
      </c>
      <c r="O3304" s="24">
        <f t="shared" si="207"/>
        <v>2016</v>
      </c>
      <c r="P3304" t="b">
        <v>0</v>
      </c>
      <c r="Q3304">
        <v>50</v>
      </c>
      <c r="R3304" t="b">
        <v>1</v>
      </c>
      <c r="S3304" t="s">
        <v>8271</v>
      </c>
      <c r="T3304" s="7">
        <f>F3304/Q3304</f>
        <v>173.7</v>
      </c>
      <c r="U3304" t="s">
        <v>8315</v>
      </c>
      <c r="V3304" t="s">
        <v>8316</v>
      </c>
    </row>
    <row r="3305" spans="1:22" ht="43.2">
      <c r="A3305" s="5">
        <f t="shared" si="204"/>
        <v>1.1588888888888889</v>
      </c>
      <c r="B3305">
        <v>3303</v>
      </c>
      <c r="C3305" s="3" t="s">
        <v>3303</v>
      </c>
      <c r="D3305" s="3" t="s">
        <v>7413</v>
      </c>
      <c r="E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 s="22">
        <f t="shared" si="205"/>
        <v>42711.143240740734</v>
      </c>
      <c r="L3305">
        <v>1424533084</v>
      </c>
      <c r="M3305" s="22">
        <f t="shared" si="206"/>
        <v>42681.143240740734</v>
      </c>
      <c r="N3305" s="22" t="s">
        <v>9905</v>
      </c>
      <c r="O3305" s="24">
        <f t="shared" si="207"/>
        <v>2016</v>
      </c>
      <c r="P3305" t="b">
        <v>0</v>
      </c>
      <c r="Q3305">
        <v>35</v>
      </c>
      <c r="R3305" t="b">
        <v>1</v>
      </c>
      <c r="S3305" t="s">
        <v>8271</v>
      </c>
      <c r="T3305" s="7">
        <f>F3305/Q3305</f>
        <v>59.6</v>
      </c>
      <c r="U3305" t="s">
        <v>8315</v>
      </c>
      <c r="V3305" t="s">
        <v>8316</v>
      </c>
    </row>
    <row r="3306" spans="1:22" ht="43.2">
      <c r="A3306" s="5">
        <f t="shared" si="204"/>
        <v>1.0451666666666666</v>
      </c>
      <c r="B3306">
        <v>3304</v>
      </c>
      <c r="C3306" s="3" t="s">
        <v>3304</v>
      </c>
      <c r="D3306" s="3" t="s">
        <v>7414</v>
      </c>
      <c r="E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 s="22">
        <f t="shared" si="205"/>
        <v>42091.401435185187</v>
      </c>
      <c r="L3306">
        <v>1479826752</v>
      </c>
      <c r="M3306" s="22">
        <f t="shared" si="206"/>
        <v>42056.443101851844</v>
      </c>
      <c r="N3306" s="22" t="s">
        <v>9906</v>
      </c>
      <c r="O3306" s="24">
        <f t="shared" si="207"/>
        <v>2015</v>
      </c>
      <c r="P3306" t="b">
        <v>0</v>
      </c>
      <c r="Q3306">
        <v>175</v>
      </c>
      <c r="R3306" t="b">
        <v>1</v>
      </c>
      <c r="S3306" t="s">
        <v>8271</v>
      </c>
      <c r="T3306" s="7">
        <f>F3306/Q3306</f>
        <v>89.585714285714289</v>
      </c>
      <c r="U3306" t="s">
        <v>8315</v>
      </c>
      <c r="V3306" t="s">
        <v>8316</v>
      </c>
    </row>
    <row r="3307" spans="1:22" ht="43.2">
      <c r="A3307" s="5">
        <f t="shared" si="204"/>
        <v>1.0202500000000001</v>
      </c>
      <c r="B3307">
        <v>3305</v>
      </c>
      <c r="C3307" s="3" t="s">
        <v>3305</v>
      </c>
      <c r="D3307" s="3" t="s">
        <v>7415</v>
      </c>
      <c r="E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 s="22">
        <f t="shared" si="205"/>
        <v>42726.41611111111</v>
      </c>
      <c r="L3307">
        <v>1435782748</v>
      </c>
      <c r="M3307" s="22">
        <f t="shared" si="206"/>
        <v>42696.41611111111</v>
      </c>
      <c r="N3307" s="22" t="s">
        <v>8940</v>
      </c>
      <c r="O3307" s="24">
        <f t="shared" si="207"/>
        <v>2016</v>
      </c>
      <c r="P3307" t="b">
        <v>0</v>
      </c>
      <c r="Q3307">
        <v>20</v>
      </c>
      <c r="R3307" t="b">
        <v>1</v>
      </c>
      <c r="S3307" t="s">
        <v>8271</v>
      </c>
      <c r="T3307" s="7">
        <f>F3307/Q3307</f>
        <v>204.05</v>
      </c>
      <c r="U3307" t="s">
        <v>8315</v>
      </c>
      <c r="V3307" t="s">
        <v>8316</v>
      </c>
    </row>
    <row r="3308" spans="1:22" ht="57.6">
      <c r="A3308" s="5">
        <f t="shared" si="204"/>
        <v>1.7533333333333334</v>
      </c>
      <c r="B3308">
        <v>3306</v>
      </c>
      <c r="C3308" s="3" t="s">
        <v>3306</v>
      </c>
      <c r="D3308" s="3" t="s">
        <v>7416</v>
      </c>
      <c r="E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 s="22">
        <f t="shared" si="205"/>
        <v>42216.647546296292</v>
      </c>
      <c r="L3308">
        <v>1462252542</v>
      </c>
      <c r="M3308" s="22">
        <f t="shared" si="206"/>
        <v>42186.647546296292</v>
      </c>
      <c r="N3308" s="22" t="s">
        <v>8503</v>
      </c>
      <c r="O3308" s="24">
        <f t="shared" si="207"/>
        <v>2015</v>
      </c>
      <c r="P3308" t="b">
        <v>0</v>
      </c>
      <c r="Q3308">
        <v>54</v>
      </c>
      <c r="R3308" t="b">
        <v>1</v>
      </c>
      <c r="S3308" t="s">
        <v>8271</v>
      </c>
      <c r="T3308" s="7">
        <f>F3308/Q3308</f>
        <v>48.703703703703702</v>
      </c>
      <c r="U3308" t="s">
        <v>8315</v>
      </c>
      <c r="V3308" t="s">
        <v>8316</v>
      </c>
    </row>
    <row r="3309" spans="1:22" ht="43.2">
      <c r="A3309" s="5">
        <f t="shared" si="204"/>
        <v>1.0668</v>
      </c>
      <c r="B3309">
        <v>3307</v>
      </c>
      <c r="C3309" s="3" t="s">
        <v>3307</v>
      </c>
      <c r="D3309" s="3" t="s">
        <v>7417</v>
      </c>
      <c r="E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 s="22">
        <f t="shared" si="205"/>
        <v>42530.916666666664</v>
      </c>
      <c r="L3309">
        <v>1460683339</v>
      </c>
      <c r="M3309" s="22">
        <f t="shared" si="206"/>
        <v>42493.010902777773</v>
      </c>
      <c r="N3309" s="22" t="s">
        <v>9506</v>
      </c>
      <c r="O3309" s="24">
        <f t="shared" si="207"/>
        <v>2016</v>
      </c>
      <c r="P3309" t="b">
        <v>0</v>
      </c>
      <c r="Q3309">
        <v>20</v>
      </c>
      <c r="R3309" t="b">
        <v>1</v>
      </c>
      <c r="S3309" t="s">
        <v>8271</v>
      </c>
      <c r="T3309" s="7">
        <f>F3309/Q3309</f>
        <v>53.339999999999996</v>
      </c>
      <c r="U3309" t="s">
        <v>8315</v>
      </c>
      <c r="V3309" t="s">
        <v>8316</v>
      </c>
    </row>
    <row r="3310" spans="1:22" ht="43.2">
      <c r="A3310" s="5">
        <f t="shared" si="204"/>
        <v>1.2228571428571429</v>
      </c>
      <c r="B3310">
        <v>3308</v>
      </c>
      <c r="C3310" s="3" t="s">
        <v>3308</v>
      </c>
      <c r="D3310" s="3" t="s">
        <v>7418</v>
      </c>
      <c r="E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 s="22">
        <f t="shared" si="205"/>
        <v>42504.848831018513</v>
      </c>
      <c r="L3310">
        <v>1458766965</v>
      </c>
      <c r="M3310" s="22">
        <f t="shared" si="206"/>
        <v>42474.848831018513</v>
      </c>
      <c r="N3310" s="22" t="s">
        <v>8904</v>
      </c>
      <c r="O3310" s="24">
        <f t="shared" si="207"/>
        <v>2016</v>
      </c>
      <c r="P3310" t="b">
        <v>0</v>
      </c>
      <c r="Q3310">
        <v>57</v>
      </c>
      <c r="R3310" t="b">
        <v>1</v>
      </c>
      <c r="S3310" t="s">
        <v>8271</v>
      </c>
      <c r="T3310" s="7">
        <f>F3310/Q3310</f>
        <v>75.087719298245617</v>
      </c>
      <c r="U3310" t="s">
        <v>8315</v>
      </c>
      <c r="V3310" t="s">
        <v>8316</v>
      </c>
    </row>
    <row r="3311" spans="1:22" ht="28.8">
      <c r="A3311" s="5">
        <f t="shared" si="204"/>
        <v>1.5942857142857143</v>
      </c>
      <c r="B3311">
        <v>3309</v>
      </c>
      <c r="C3311" s="3" t="s">
        <v>3309</v>
      </c>
      <c r="D3311" s="3" t="s">
        <v>7419</v>
      </c>
      <c r="E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 s="22">
        <f t="shared" si="205"/>
        <v>42473.668576388889</v>
      </c>
      <c r="L3311">
        <v>1473953778</v>
      </c>
      <c r="M3311" s="22">
        <f t="shared" si="206"/>
        <v>42452.668576388889</v>
      </c>
      <c r="N3311" s="22" t="s">
        <v>9047</v>
      </c>
      <c r="O3311" s="24">
        <f t="shared" si="207"/>
        <v>2016</v>
      </c>
      <c r="P3311" t="b">
        <v>0</v>
      </c>
      <c r="Q3311">
        <v>31</v>
      </c>
      <c r="R3311" t="b">
        <v>1</v>
      </c>
      <c r="S3311" t="s">
        <v>8271</v>
      </c>
      <c r="T3311" s="7">
        <f>F3311/Q3311</f>
        <v>18</v>
      </c>
      <c r="U3311" t="s">
        <v>8315</v>
      </c>
      <c r="V3311" t="s">
        <v>8316</v>
      </c>
    </row>
    <row r="3312" spans="1:22" ht="28.8">
      <c r="A3312" s="5">
        <f t="shared" si="204"/>
        <v>1.0007692307692309</v>
      </c>
      <c r="B3312">
        <v>3310</v>
      </c>
      <c r="C3312" s="3" t="s">
        <v>3310</v>
      </c>
      <c r="D3312" s="3" t="s">
        <v>7420</v>
      </c>
      <c r="E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 s="22">
        <f t="shared" si="205"/>
        <v>42659.441874999997</v>
      </c>
      <c r="L3312">
        <v>1441577825</v>
      </c>
      <c r="M3312" s="22">
        <f t="shared" si="206"/>
        <v>42628.441874999997</v>
      </c>
      <c r="N3312" s="22" t="s">
        <v>8494</v>
      </c>
      <c r="O3312" s="24">
        <f t="shared" si="207"/>
        <v>2016</v>
      </c>
      <c r="P3312" t="b">
        <v>0</v>
      </c>
      <c r="Q3312">
        <v>31</v>
      </c>
      <c r="R3312" t="b">
        <v>1</v>
      </c>
      <c r="S3312" t="s">
        <v>8271</v>
      </c>
      <c r="T3312" s="7">
        <f>F3312/Q3312</f>
        <v>209.83870967741936</v>
      </c>
      <c r="U3312" t="s">
        <v>8315</v>
      </c>
      <c r="V3312" t="s">
        <v>8316</v>
      </c>
    </row>
    <row r="3313" spans="1:22" ht="43.2">
      <c r="A3313" s="5">
        <f t="shared" si="204"/>
        <v>1.0984</v>
      </c>
      <c r="B3313">
        <v>3311</v>
      </c>
      <c r="C3313" s="3" t="s">
        <v>3311</v>
      </c>
      <c r="D3313" s="3" t="s">
        <v>7421</v>
      </c>
      <c r="E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 s="22">
        <f t="shared" si="205"/>
        <v>42283.720196759255</v>
      </c>
      <c r="L3313">
        <v>1442473210</v>
      </c>
      <c r="M3313" s="22">
        <f t="shared" si="206"/>
        <v>42253.720196759255</v>
      </c>
      <c r="N3313" s="22" t="s">
        <v>9866</v>
      </c>
      <c r="O3313" s="24">
        <f t="shared" si="207"/>
        <v>2015</v>
      </c>
      <c r="P3313" t="b">
        <v>0</v>
      </c>
      <c r="Q3313">
        <v>45</v>
      </c>
      <c r="R3313" t="b">
        <v>1</v>
      </c>
      <c r="S3313" t="s">
        <v>8271</v>
      </c>
      <c r="T3313" s="7">
        <f>F3313/Q3313</f>
        <v>61.022222222222226</v>
      </c>
      <c r="U3313" t="s">
        <v>8315</v>
      </c>
      <c r="V3313" t="s">
        <v>8316</v>
      </c>
    </row>
    <row r="3314" spans="1:22" ht="43.2">
      <c r="A3314" s="5">
        <f t="shared" si="204"/>
        <v>1.0004</v>
      </c>
      <c r="B3314">
        <v>3312</v>
      </c>
      <c r="C3314" s="3" t="s">
        <v>3312</v>
      </c>
      <c r="D3314" s="3" t="s">
        <v>7422</v>
      </c>
      <c r="E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 s="22">
        <f t="shared" si="205"/>
        <v>42294.083449074074</v>
      </c>
      <c r="L3314">
        <v>1477077946</v>
      </c>
      <c r="M3314" s="22">
        <f t="shared" si="206"/>
        <v>42264.083449074074</v>
      </c>
      <c r="N3314" s="22" t="s">
        <v>9549</v>
      </c>
      <c r="O3314" s="24">
        <f t="shared" si="207"/>
        <v>2015</v>
      </c>
      <c r="P3314" t="b">
        <v>0</v>
      </c>
      <c r="Q3314">
        <v>41</v>
      </c>
      <c r="R3314" t="b">
        <v>1</v>
      </c>
      <c r="S3314" t="s">
        <v>8271</v>
      </c>
      <c r="T3314" s="7">
        <f>F3314/Q3314</f>
        <v>61</v>
      </c>
      <c r="U3314" t="s">
        <v>8315</v>
      </c>
      <c r="V3314" t="s">
        <v>8316</v>
      </c>
    </row>
    <row r="3315" spans="1:22" ht="43.2">
      <c r="A3315" s="5">
        <f t="shared" si="204"/>
        <v>1.1605000000000001</v>
      </c>
      <c r="B3315">
        <v>3313</v>
      </c>
      <c r="C3315" s="3" t="s">
        <v>3313</v>
      </c>
      <c r="D3315" s="3" t="s">
        <v>7423</v>
      </c>
      <c r="E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 s="22">
        <f t="shared" si="205"/>
        <v>42685.708333333336</v>
      </c>
      <c r="L3315">
        <v>1452664317</v>
      </c>
      <c r="M3315" s="22">
        <f t="shared" si="206"/>
        <v>42664.601226851846</v>
      </c>
      <c r="N3315" s="22" t="s">
        <v>9661</v>
      </c>
      <c r="O3315" s="24">
        <f t="shared" si="207"/>
        <v>2016</v>
      </c>
      <c r="P3315" t="b">
        <v>0</v>
      </c>
      <c r="Q3315">
        <v>29</v>
      </c>
      <c r="R3315" t="b">
        <v>1</v>
      </c>
      <c r="S3315" t="s">
        <v>8271</v>
      </c>
      <c r="T3315" s="7">
        <f>F3315/Q3315</f>
        <v>80.034482758620683</v>
      </c>
      <c r="U3315" t="s">
        <v>8315</v>
      </c>
      <c r="V3315" t="s">
        <v>8316</v>
      </c>
    </row>
    <row r="3316" spans="1:22" ht="43.2">
      <c r="A3316" s="5">
        <f t="shared" si="204"/>
        <v>2.1074999999999999</v>
      </c>
      <c r="B3316">
        <v>3314</v>
      </c>
      <c r="C3316" s="3" t="s">
        <v>3314</v>
      </c>
      <c r="D3316" s="3" t="s">
        <v>7424</v>
      </c>
      <c r="E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 s="22">
        <f t="shared" si="205"/>
        <v>42395.833333333336</v>
      </c>
      <c r="L3316">
        <v>1428733511</v>
      </c>
      <c r="M3316" s="22">
        <f t="shared" si="206"/>
        <v>42382.036076388882</v>
      </c>
      <c r="N3316" s="22" t="s">
        <v>9113</v>
      </c>
      <c r="O3316" s="24">
        <f t="shared" si="207"/>
        <v>2016</v>
      </c>
      <c r="P3316" t="b">
        <v>0</v>
      </c>
      <c r="Q3316">
        <v>58</v>
      </c>
      <c r="R3316" t="b">
        <v>1</v>
      </c>
      <c r="S3316" t="s">
        <v>8271</v>
      </c>
      <c r="T3316" s="7">
        <f>F3316/Q3316</f>
        <v>29.068965517241381</v>
      </c>
      <c r="U3316" t="s">
        <v>8315</v>
      </c>
      <c r="V3316" t="s">
        <v>8316</v>
      </c>
    </row>
    <row r="3317" spans="1:22" ht="43.2">
      <c r="A3317" s="5">
        <f t="shared" si="204"/>
        <v>1.1000000000000001</v>
      </c>
      <c r="B3317">
        <v>3315</v>
      </c>
      <c r="C3317" s="3" t="s">
        <v>3315</v>
      </c>
      <c r="D3317" s="3" t="s">
        <v>7425</v>
      </c>
      <c r="E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 s="22">
        <f t="shared" si="205"/>
        <v>42132.628472222219</v>
      </c>
      <c r="L3317">
        <v>1459927041</v>
      </c>
      <c r="M3317" s="22">
        <f t="shared" si="206"/>
        <v>42105.059155092589</v>
      </c>
      <c r="N3317" s="22" t="s">
        <v>9907</v>
      </c>
      <c r="O3317" s="24">
        <f t="shared" si="207"/>
        <v>2015</v>
      </c>
      <c r="P3317" t="b">
        <v>0</v>
      </c>
      <c r="Q3317">
        <v>89</v>
      </c>
      <c r="R3317" t="b">
        <v>1</v>
      </c>
      <c r="S3317" t="s">
        <v>8271</v>
      </c>
      <c r="T3317" s="7">
        <f>F3317/Q3317</f>
        <v>49.438202247191015</v>
      </c>
      <c r="U3317" t="s">
        <v>8315</v>
      </c>
      <c r="V3317" t="s">
        <v>8316</v>
      </c>
    </row>
    <row r="3318" spans="1:22" ht="72">
      <c r="A3318" s="5">
        <f t="shared" si="204"/>
        <v>1.0008673425918038</v>
      </c>
      <c r="B3318">
        <v>3316</v>
      </c>
      <c r="C3318" s="3" t="s">
        <v>3316</v>
      </c>
      <c r="D3318" s="3" t="s">
        <v>7426</v>
      </c>
      <c r="E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 s="22">
        <f t="shared" si="205"/>
        <v>42496.09538194444</v>
      </c>
      <c r="L3318">
        <v>1404680075</v>
      </c>
      <c r="M3318" s="22">
        <f t="shared" si="206"/>
        <v>42466.09538194444</v>
      </c>
      <c r="N3318" s="22" t="s">
        <v>9616</v>
      </c>
      <c r="O3318" s="24">
        <f t="shared" si="207"/>
        <v>2016</v>
      </c>
      <c r="P3318" t="b">
        <v>0</v>
      </c>
      <c r="Q3318">
        <v>125</v>
      </c>
      <c r="R3318" t="b">
        <v>1</v>
      </c>
      <c r="S3318" t="s">
        <v>8271</v>
      </c>
      <c r="T3318" s="7">
        <f>F3318/Q3318</f>
        <v>93.977440000000001</v>
      </c>
      <c r="U3318" t="s">
        <v>8315</v>
      </c>
      <c r="V3318" t="s">
        <v>8316</v>
      </c>
    </row>
    <row r="3319" spans="1:22" ht="43.2">
      <c r="A3319" s="5">
        <f t="shared" si="204"/>
        <v>1.0619047619047619</v>
      </c>
      <c r="B3319">
        <v>3317</v>
      </c>
      <c r="C3319" s="3" t="s">
        <v>3317</v>
      </c>
      <c r="D3319" s="3" t="s">
        <v>7427</v>
      </c>
      <c r="E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 s="22">
        <f t="shared" si="205"/>
        <v>41859.370833333327</v>
      </c>
      <c r="L3319">
        <v>1462755424</v>
      </c>
      <c r="M3319" s="22">
        <f t="shared" si="206"/>
        <v>41826.662905092591</v>
      </c>
      <c r="N3319" s="22" t="s">
        <v>9843</v>
      </c>
      <c r="O3319" s="24">
        <f t="shared" si="207"/>
        <v>2014</v>
      </c>
      <c r="P3319" t="b">
        <v>0</v>
      </c>
      <c r="Q3319">
        <v>18</v>
      </c>
      <c r="R3319" t="b">
        <v>1</v>
      </c>
      <c r="S3319" t="s">
        <v>8271</v>
      </c>
      <c r="T3319" s="7">
        <f>F3319/Q3319</f>
        <v>61.944444444444443</v>
      </c>
      <c r="U3319" t="s">
        <v>8315</v>
      </c>
      <c r="V3319" t="s">
        <v>8316</v>
      </c>
    </row>
    <row r="3320" spans="1:22" ht="28.8">
      <c r="A3320" s="5">
        <f t="shared" si="204"/>
        <v>1.256</v>
      </c>
      <c r="B3320">
        <v>3318</v>
      </c>
      <c r="C3320" s="3" t="s">
        <v>3318</v>
      </c>
      <c r="D3320" s="3" t="s">
        <v>7428</v>
      </c>
      <c r="E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 s="22">
        <f t="shared" si="205"/>
        <v>42528.831296296295</v>
      </c>
      <c r="L3320">
        <v>1456902893</v>
      </c>
      <c r="M3320" s="22">
        <f t="shared" si="206"/>
        <v>42498.831296296295</v>
      </c>
      <c r="N3320" s="22" t="s">
        <v>9345</v>
      </c>
      <c r="O3320" s="24">
        <f t="shared" si="207"/>
        <v>2016</v>
      </c>
      <c r="P3320" t="b">
        <v>0</v>
      </c>
      <c r="Q3320">
        <v>32</v>
      </c>
      <c r="R3320" t="b">
        <v>1</v>
      </c>
      <c r="S3320" t="s">
        <v>8271</v>
      </c>
      <c r="T3320" s="7">
        <f>F3320/Q3320</f>
        <v>78.5</v>
      </c>
      <c r="U3320" t="s">
        <v>8315</v>
      </c>
      <c r="V3320" t="s">
        <v>8316</v>
      </c>
    </row>
    <row r="3321" spans="1:22" ht="43.2">
      <c r="A3321" s="5">
        <f t="shared" si="204"/>
        <v>1.08</v>
      </c>
      <c r="B3321">
        <v>3319</v>
      </c>
      <c r="C3321" s="3" t="s">
        <v>3319</v>
      </c>
      <c r="D3321" s="3" t="s">
        <v>7429</v>
      </c>
      <c r="E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 s="22">
        <f t="shared" si="205"/>
        <v>42470.895833333336</v>
      </c>
      <c r="L3321">
        <v>1418824986</v>
      </c>
      <c r="M3321" s="22">
        <f t="shared" si="206"/>
        <v>42431.093668981477</v>
      </c>
      <c r="N3321" s="22" t="s">
        <v>9852</v>
      </c>
      <c r="O3321" s="24">
        <f t="shared" si="207"/>
        <v>2016</v>
      </c>
      <c r="P3321" t="b">
        <v>0</v>
      </c>
      <c r="Q3321">
        <v>16</v>
      </c>
      <c r="R3321" t="b">
        <v>1</v>
      </c>
      <c r="S3321" t="s">
        <v>8271</v>
      </c>
      <c r="T3321" s="7">
        <f>F3321/Q3321</f>
        <v>33.75</v>
      </c>
      <c r="U3321" t="s">
        <v>8315</v>
      </c>
      <c r="V3321" t="s">
        <v>8316</v>
      </c>
    </row>
    <row r="3322" spans="1:22" ht="43.2">
      <c r="A3322" s="5">
        <f t="shared" si="204"/>
        <v>1.01</v>
      </c>
      <c r="B3322">
        <v>3320</v>
      </c>
      <c r="C3322" s="3" t="s">
        <v>3320</v>
      </c>
      <c r="D3322" s="3" t="s">
        <v>7430</v>
      </c>
      <c r="E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 s="22">
        <f t="shared" si="205"/>
        <v>42035.377152777779</v>
      </c>
      <c r="L3322">
        <v>1463965557</v>
      </c>
      <c r="M3322" s="22">
        <f t="shared" si="206"/>
        <v>41990.377152777779</v>
      </c>
      <c r="N3322" s="22" t="s">
        <v>8924</v>
      </c>
      <c r="O3322" s="24">
        <f t="shared" si="207"/>
        <v>2014</v>
      </c>
      <c r="P3322" t="b">
        <v>0</v>
      </c>
      <c r="Q3322">
        <v>38</v>
      </c>
      <c r="R3322" t="b">
        <v>1</v>
      </c>
      <c r="S3322" t="s">
        <v>8271</v>
      </c>
      <c r="T3322" s="7">
        <f>F3322/Q3322</f>
        <v>66.44736842105263</v>
      </c>
      <c r="U3322" t="s">
        <v>8315</v>
      </c>
      <c r="V3322" t="s">
        <v>8316</v>
      </c>
    </row>
    <row r="3323" spans="1:22" ht="57.6">
      <c r="A3323" s="5">
        <f t="shared" si="204"/>
        <v>1.0740000000000001</v>
      </c>
      <c r="B3323">
        <v>3321</v>
      </c>
      <c r="C3323" s="3" t="s">
        <v>3321</v>
      </c>
      <c r="D3323" s="3" t="s">
        <v>7431</v>
      </c>
      <c r="E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 s="22">
        <f t="shared" si="205"/>
        <v>42542.837465277778</v>
      </c>
      <c r="L3323">
        <v>1412216665</v>
      </c>
      <c r="M3323" s="22">
        <f t="shared" si="206"/>
        <v>42512.837465277778</v>
      </c>
      <c r="N3323" s="22" t="s">
        <v>9799</v>
      </c>
      <c r="O3323" s="24">
        <f t="shared" si="207"/>
        <v>2016</v>
      </c>
      <c r="P3323" t="b">
        <v>0</v>
      </c>
      <c r="Q3323">
        <v>15</v>
      </c>
      <c r="R3323" t="b">
        <v>1</v>
      </c>
      <c r="S3323" t="s">
        <v>8271</v>
      </c>
      <c r="T3323" s="7">
        <f>F3323/Q3323</f>
        <v>35.799999999999997</v>
      </c>
      <c r="U3323" t="s">
        <v>8315</v>
      </c>
      <c r="V3323" t="s">
        <v>8316</v>
      </c>
    </row>
    <row r="3324" spans="1:22" ht="43.2">
      <c r="A3324" s="5">
        <f t="shared" si="204"/>
        <v>1.0151515151515151</v>
      </c>
      <c r="B3324">
        <v>3322</v>
      </c>
      <c r="C3324" s="3" t="s">
        <v>3322</v>
      </c>
      <c r="D3324" s="3" t="s">
        <v>7432</v>
      </c>
      <c r="E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 s="22">
        <f t="shared" si="205"/>
        <v>41927.957638888889</v>
      </c>
      <c r="L3324">
        <v>1464653696</v>
      </c>
      <c r="M3324" s="22">
        <f t="shared" si="206"/>
        <v>41913.891956018517</v>
      </c>
      <c r="N3324" s="22" t="s">
        <v>8839</v>
      </c>
      <c r="O3324" s="24">
        <f t="shared" si="207"/>
        <v>2014</v>
      </c>
      <c r="P3324" t="b">
        <v>0</v>
      </c>
      <c r="Q3324">
        <v>23</v>
      </c>
      <c r="R3324" t="b">
        <v>1</v>
      </c>
      <c r="S3324" t="s">
        <v>8271</v>
      </c>
      <c r="T3324" s="7">
        <f>F3324/Q3324</f>
        <v>145.65217391304347</v>
      </c>
      <c r="U3324" t="s">
        <v>8315</v>
      </c>
      <c r="V3324" t="s">
        <v>8316</v>
      </c>
    </row>
    <row r="3325" spans="1:22" ht="43.2">
      <c r="A3325" s="5">
        <f t="shared" si="204"/>
        <v>1.2589999999999999</v>
      </c>
      <c r="B3325">
        <v>3323</v>
      </c>
      <c r="C3325" s="3" t="s">
        <v>3323</v>
      </c>
      <c r="D3325" s="3" t="s">
        <v>7433</v>
      </c>
      <c r="E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 s="22">
        <f t="shared" si="205"/>
        <v>42542.954861111109</v>
      </c>
      <c r="L3325">
        <v>1472201208</v>
      </c>
      <c r="M3325" s="22">
        <f t="shared" si="206"/>
        <v>42520.802037037036</v>
      </c>
      <c r="N3325" s="22" t="s">
        <v>9309</v>
      </c>
      <c r="O3325" s="24">
        <f t="shared" si="207"/>
        <v>2016</v>
      </c>
      <c r="P3325" t="b">
        <v>0</v>
      </c>
      <c r="Q3325">
        <v>49</v>
      </c>
      <c r="R3325" t="b">
        <v>1</v>
      </c>
      <c r="S3325" t="s">
        <v>8271</v>
      </c>
      <c r="T3325" s="7">
        <f>F3325/Q3325</f>
        <v>25.693877551020407</v>
      </c>
      <c r="U3325" t="s">
        <v>8315</v>
      </c>
      <c r="V3325" t="s">
        <v>8316</v>
      </c>
    </row>
    <row r="3326" spans="1:22" ht="43.2">
      <c r="A3326" s="5">
        <f t="shared" si="204"/>
        <v>1.0166666666666666</v>
      </c>
      <c r="B3326">
        <v>3324</v>
      </c>
      <c r="C3326" s="3" t="s">
        <v>3324</v>
      </c>
      <c r="D3326" s="3" t="s">
        <v>7434</v>
      </c>
      <c r="E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 s="22">
        <f t="shared" si="205"/>
        <v>42638.157499999994</v>
      </c>
      <c r="L3326">
        <v>1463925590</v>
      </c>
      <c r="M3326" s="22">
        <f t="shared" si="206"/>
        <v>42608.157499999994</v>
      </c>
      <c r="N3326" s="22" t="s">
        <v>9908</v>
      </c>
      <c r="O3326" s="24">
        <f t="shared" si="207"/>
        <v>2016</v>
      </c>
      <c r="P3326" t="b">
        <v>0</v>
      </c>
      <c r="Q3326">
        <v>10</v>
      </c>
      <c r="R3326" t="b">
        <v>1</v>
      </c>
      <c r="S3326" t="s">
        <v>8271</v>
      </c>
      <c r="T3326" s="7">
        <f>F3326/Q3326</f>
        <v>152.5</v>
      </c>
      <c r="U3326" t="s">
        <v>8315</v>
      </c>
      <c r="V3326" t="s">
        <v>8316</v>
      </c>
    </row>
    <row r="3327" spans="1:22" ht="43.2">
      <c r="A3327" s="5">
        <f t="shared" si="204"/>
        <v>1.125</v>
      </c>
      <c r="B3327">
        <v>3325</v>
      </c>
      <c r="C3327" s="3" t="s">
        <v>3325</v>
      </c>
      <c r="D3327" s="3" t="s">
        <v>7435</v>
      </c>
      <c r="E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 s="22">
        <f t="shared" si="205"/>
        <v>42526.374884259254</v>
      </c>
      <c r="L3327">
        <v>1425235877</v>
      </c>
      <c r="M3327" s="22">
        <f t="shared" si="206"/>
        <v>42512.374884259254</v>
      </c>
      <c r="N3327" s="22" t="s">
        <v>9799</v>
      </c>
      <c r="O3327" s="24">
        <f t="shared" si="207"/>
        <v>2016</v>
      </c>
      <c r="P3327" t="b">
        <v>0</v>
      </c>
      <c r="Q3327">
        <v>15</v>
      </c>
      <c r="R3327" t="b">
        <v>1</v>
      </c>
      <c r="S3327" t="s">
        <v>8271</v>
      </c>
      <c r="T3327" s="7">
        <f>F3327/Q3327</f>
        <v>30</v>
      </c>
      <c r="U3327" t="s">
        <v>8315</v>
      </c>
      <c r="V3327" t="s">
        <v>8316</v>
      </c>
    </row>
    <row r="3328" spans="1:22" ht="43.2">
      <c r="A3328" s="5">
        <f t="shared" si="204"/>
        <v>1.0137499999999999</v>
      </c>
      <c r="B3328">
        <v>3326</v>
      </c>
      <c r="C3328" s="3" t="s">
        <v>3326</v>
      </c>
      <c r="D3328" s="3" t="s">
        <v>7436</v>
      </c>
      <c r="E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 s="22">
        <f t="shared" si="205"/>
        <v>42099.535613425927</v>
      </c>
      <c r="L3328">
        <v>1423242505</v>
      </c>
      <c r="M3328" s="22">
        <f t="shared" si="206"/>
        <v>42064.577280092592</v>
      </c>
      <c r="N3328" s="22" t="s">
        <v>9302</v>
      </c>
      <c r="O3328" s="24">
        <f t="shared" si="207"/>
        <v>2015</v>
      </c>
      <c r="P3328" t="b">
        <v>0</v>
      </c>
      <c r="Q3328">
        <v>57</v>
      </c>
      <c r="R3328" t="b">
        <v>1</v>
      </c>
      <c r="S3328" t="s">
        <v>8271</v>
      </c>
      <c r="T3328" s="7">
        <f>F3328/Q3328</f>
        <v>142.28070175438597</v>
      </c>
      <c r="U3328" t="s">
        <v>8315</v>
      </c>
      <c r="V3328" t="s">
        <v>8316</v>
      </c>
    </row>
    <row r="3329" spans="1:22" ht="43.2">
      <c r="A3329" s="5">
        <f t="shared" si="204"/>
        <v>1.0125</v>
      </c>
      <c r="B3329">
        <v>3327</v>
      </c>
      <c r="C3329" s="3" t="s">
        <v>3327</v>
      </c>
      <c r="D3329" s="3" t="s">
        <v>7437</v>
      </c>
      <c r="E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 s="22">
        <f t="shared" si="205"/>
        <v>42071.464178240734</v>
      </c>
      <c r="L3329">
        <v>1460105966</v>
      </c>
      <c r="M3329" s="22">
        <f t="shared" si="206"/>
        <v>42041.505844907406</v>
      </c>
      <c r="N3329" s="22" t="s">
        <v>9721</v>
      </c>
      <c r="O3329" s="24">
        <f t="shared" si="207"/>
        <v>2015</v>
      </c>
      <c r="P3329" t="b">
        <v>0</v>
      </c>
      <c r="Q3329">
        <v>33</v>
      </c>
      <c r="R3329" t="b">
        <v>1</v>
      </c>
      <c r="S3329" t="s">
        <v>8271</v>
      </c>
      <c r="T3329" s="7">
        <f>F3329/Q3329</f>
        <v>24.545454545454547</v>
      </c>
      <c r="U3329" t="s">
        <v>8315</v>
      </c>
      <c r="V3329" t="s">
        <v>8316</v>
      </c>
    </row>
    <row r="3330" spans="1:22" ht="43.2">
      <c r="A3330" s="5">
        <f t="shared" si="204"/>
        <v>1.4638888888888888</v>
      </c>
      <c r="B3330">
        <v>3328</v>
      </c>
      <c r="C3330" s="3" t="s">
        <v>3328</v>
      </c>
      <c r="D3330" s="3" t="s">
        <v>7438</v>
      </c>
      <c r="E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 s="22">
        <f t="shared" si="205"/>
        <v>42498.166273148141</v>
      </c>
      <c r="L3330">
        <v>1404308883</v>
      </c>
      <c r="M3330" s="22">
        <f t="shared" si="206"/>
        <v>42468.166273148141</v>
      </c>
      <c r="N3330" s="22" t="s">
        <v>8377</v>
      </c>
      <c r="O3330" s="24">
        <f t="shared" si="207"/>
        <v>2016</v>
      </c>
      <c r="P3330" t="b">
        <v>0</v>
      </c>
      <c r="Q3330">
        <v>9</v>
      </c>
      <c r="R3330" t="b">
        <v>1</v>
      </c>
      <c r="S3330" t="s">
        <v>8271</v>
      </c>
      <c r="T3330" s="7">
        <f>F3330/Q3330</f>
        <v>292.77777777777777</v>
      </c>
      <c r="U3330" t="s">
        <v>8315</v>
      </c>
      <c r="V3330" t="s">
        <v>8316</v>
      </c>
    </row>
    <row r="3331" spans="1:22" ht="43.2">
      <c r="A3331" s="5">
        <f t="shared" ref="A3331:A3394" si="208">F3331/E3331</f>
        <v>1.1679999999999999</v>
      </c>
      <c r="B3331">
        <v>3329</v>
      </c>
      <c r="C3331" s="3" t="s">
        <v>3329</v>
      </c>
      <c r="D3331" s="3" t="s">
        <v>7439</v>
      </c>
      <c r="E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 s="22">
        <f t="shared" ref="K3331:K3394" si="209">(J3330/86400)+25569+(-5/24)</f>
        <v>41824.833333333328</v>
      </c>
      <c r="L3331">
        <v>1405583108</v>
      </c>
      <c r="M3331" s="22">
        <f t="shared" ref="M3331:M3394" si="210">(L3330/86400)+25569+(-5/24)</f>
        <v>41822.366701388884</v>
      </c>
      <c r="N3331" s="22" t="s">
        <v>9909</v>
      </c>
      <c r="O3331" s="24">
        <f t="shared" si="207"/>
        <v>2014</v>
      </c>
      <c r="P3331" t="b">
        <v>0</v>
      </c>
      <c r="Q3331">
        <v>26</v>
      </c>
      <c r="R3331" t="b">
        <v>1</v>
      </c>
      <c r="S3331" t="s">
        <v>8271</v>
      </c>
      <c r="T3331" s="7">
        <f>F3331/Q3331</f>
        <v>44.92307692307692</v>
      </c>
      <c r="U3331" t="s">
        <v>8315</v>
      </c>
      <c r="V3331" t="s">
        <v>8316</v>
      </c>
    </row>
    <row r="3332" spans="1:22" ht="43.2">
      <c r="A3332" s="5">
        <f t="shared" si="208"/>
        <v>1.0626666666666666</v>
      </c>
      <c r="B3332">
        <v>3330</v>
      </c>
      <c r="C3332" s="3" t="s">
        <v>3330</v>
      </c>
      <c r="D3332" s="3" t="s">
        <v>7440</v>
      </c>
      <c r="E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 s="22">
        <f t="shared" si="209"/>
        <v>41847.75</v>
      </c>
      <c r="L3332">
        <v>1425331068</v>
      </c>
      <c r="M3332" s="22">
        <f t="shared" si="210"/>
        <v>41837.114675925921</v>
      </c>
      <c r="N3332" s="22" t="s">
        <v>8694</v>
      </c>
      <c r="O3332" s="24">
        <f t="shared" ref="O3332:O3395" si="211">YEAR(N3332)</f>
        <v>2014</v>
      </c>
      <c r="P3332" t="b">
        <v>0</v>
      </c>
      <c r="Q3332">
        <v>69</v>
      </c>
      <c r="R3332" t="b">
        <v>1</v>
      </c>
      <c r="S3332" t="s">
        <v>8271</v>
      </c>
      <c r="T3332" s="7">
        <f>F3332/Q3332</f>
        <v>23.10144927536232</v>
      </c>
      <c r="U3332" t="s">
        <v>8315</v>
      </c>
      <c r="V3332" t="s">
        <v>8316</v>
      </c>
    </row>
    <row r="3333" spans="1:22" ht="43.2">
      <c r="A3333" s="5">
        <f t="shared" si="208"/>
        <v>1.0451999999999999</v>
      </c>
      <c r="B3333">
        <v>3331</v>
      </c>
      <c r="C3333" s="3" t="s">
        <v>3331</v>
      </c>
      <c r="D3333" s="3" t="s">
        <v>7441</v>
      </c>
      <c r="E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 s="22">
        <f t="shared" si="209"/>
        <v>42095.637361111112</v>
      </c>
      <c r="L3333">
        <v>1441125886</v>
      </c>
      <c r="M3333" s="22">
        <f t="shared" si="210"/>
        <v>42065.679027777776</v>
      </c>
      <c r="N3333" s="22" t="s">
        <v>8787</v>
      </c>
      <c r="O3333" s="24">
        <f t="shared" si="211"/>
        <v>2015</v>
      </c>
      <c r="P3333" t="b">
        <v>0</v>
      </c>
      <c r="Q3333">
        <v>65</v>
      </c>
      <c r="R3333" t="b">
        <v>1</v>
      </c>
      <c r="S3333" t="s">
        <v>8271</v>
      </c>
      <c r="T3333" s="7">
        <f>F3333/Q3333</f>
        <v>80.400000000000006</v>
      </c>
      <c r="U3333" t="s">
        <v>8315</v>
      </c>
      <c r="V3333" t="s">
        <v>8316</v>
      </c>
    </row>
    <row r="3334" spans="1:22" ht="43.2">
      <c r="A3334" s="5">
        <f t="shared" si="208"/>
        <v>1</v>
      </c>
      <c r="B3334">
        <v>3332</v>
      </c>
      <c r="C3334" s="3" t="s">
        <v>3332</v>
      </c>
      <c r="D3334" s="3" t="s">
        <v>7442</v>
      </c>
      <c r="E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 s="22">
        <f t="shared" si="209"/>
        <v>42283.48942129629</v>
      </c>
      <c r="L3334">
        <v>1403210330</v>
      </c>
      <c r="M3334" s="22">
        <f t="shared" si="210"/>
        <v>42248.48942129629</v>
      </c>
      <c r="N3334" s="22" t="s">
        <v>8557</v>
      </c>
      <c r="O3334" s="24">
        <f t="shared" si="211"/>
        <v>2015</v>
      </c>
      <c r="P3334" t="b">
        <v>0</v>
      </c>
      <c r="Q3334">
        <v>83</v>
      </c>
      <c r="R3334" t="b">
        <v>1</v>
      </c>
      <c r="S3334" t="s">
        <v>8271</v>
      </c>
      <c r="T3334" s="7">
        <f>F3334/Q3334</f>
        <v>72.289156626506028</v>
      </c>
      <c r="U3334" t="s">
        <v>8315</v>
      </c>
      <c r="V3334" t="s">
        <v>8316</v>
      </c>
    </row>
    <row r="3335" spans="1:22" ht="43.2">
      <c r="A3335" s="5">
        <f t="shared" si="208"/>
        <v>1.0457142857142858</v>
      </c>
      <c r="B3335">
        <v>3333</v>
      </c>
      <c r="C3335" s="3" t="s">
        <v>3333</v>
      </c>
      <c r="D3335" s="3" t="s">
        <v>7443</v>
      </c>
      <c r="E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 s="22">
        <f t="shared" si="209"/>
        <v>41839.651967592588</v>
      </c>
      <c r="L3335">
        <v>1432484080</v>
      </c>
      <c r="M3335" s="22">
        <f t="shared" si="210"/>
        <v>41809.651967592588</v>
      </c>
      <c r="N3335" s="22" t="s">
        <v>8937</v>
      </c>
      <c r="O3335" s="24">
        <f t="shared" si="211"/>
        <v>2014</v>
      </c>
      <c r="P3335" t="b">
        <v>0</v>
      </c>
      <c r="Q3335">
        <v>111</v>
      </c>
      <c r="R3335" t="b">
        <v>1</v>
      </c>
      <c r="S3335" t="s">
        <v>8271</v>
      </c>
      <c r="T3335" s="7">
        <f>F3335/Q3335</f>
        <v>32.972972972972975</v>
      </c>
      <c r="U3335" t="s">
        <v>8315</v>
      </c>
      <c r="V3335" t="s">
        <v>8316</v>
      </c>
    </row>
    <row r="3336" spans="1:22" ht="28.8">
      <c r="A3336" s="5">
        <f t="shared" si="208"/>
        <v>1.3862051149573753</v>
      </c>
      <c r="B3336">
        <v>3334</v>
      </c>
      <c r="C3336" s="3" t="s">
        <v>3334</v>
      </c>
      <c r="D3336" s="3" t="s">
        <v>7444</v>
      </c>
      <c r="E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 s="22">
        <f t="shared" si="209"/>
        <v>42170.468518518515</v>
      </c>
      <c r="L3336">
        <v>1435667422</v>
      </c>
      <c r="M3336" s="22">
        <f t="shared" si="210"/>
        <v>42148.468518518515</v>
      </c>
      <c r="N3336" s="22" t="s">
        <v>9910</v>
      </c>
      <c r="O3336" s="24">
        <f t="shared" si="211"/>
        <v>2015</v>
      </c>
      <c r="P3336" t="b">
        <v>0</v>
      </c>
      <c r="Q3336">
        <v>46</v>
      </c>
      <c r="R3336" t="b">
        <v>1</v>
      </c>
      <c r="S3336" t="s">
        <v>8271</v>
      </c>
      <c r="T3336" s="7">
        <f>F3336/Q3336</f>
        <v>116.65217391304348</v>
      </c>
      <c r="U3336" t="s">
        <v>8315</v>
      </c>
      <c r="V3336" t="s">
        <v>8316</v>
      </c>
    </row>
    <row r="3337" spans="1:22" ht="43.2">
      <c r="A3337" s="5">
        <f t="shared" si="208"/>
        <v>1.0032000000000001</v>
      </c>
      <c r="B3337">
        <v>3335</v>
      </c>
      <c r="C3337" s="3" t="s">
        <v>3335</v>
      </c>
      <c r="D3337" s="3" t="s">
        <v>7445</v>
      </c>
      <c r="E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 s="22">
        <f t="shared" si="209"/>
        <v>42215.312754629624</v>
      </c>
      <c r="L3337">
        <v>1404749446</v>
      </c>
      <c r="M3337" s="22">
        <f t="shared" si="210"/>
        <v>42185.312754629624</v>
      </c>
      <c r="N3337" s="22" t="s">
        <v>9407</v>
      </c>
      <c r="O3337" s="24">
        <f t="shared" si="211"/>
        <v>2015</v>
      </c>
      <c r="P3337" t="b">
        <v>0</v>
      </c>
      <c r="Q3337">
        <v>63</v>
      </c>
      <c r="R3337" t="b">
        <v>1</v>
      </c>
      <c r="S3337" t="s">
        <v>8271</v>
      </c>
      <c r="T3337" s="7">
        <f>F3337/Q3337</f>
        <v>79.61904761904762</v>
      </c>
      <c r="U3337" t="s">
        <v>8315</v>
      </c>
      <c r="V3337" t="s">
        <v>8316</v>
      </c>
    </row>
    <row r="3338" spans="1:22" ht="43.2">
      <c r="A3338" s="5">
        <f t="shared" si="208"/>
        <v>1</v>
      </c>
      <c r="B3338">
        <v>3336</v>
      </c>
      <c r="C3338" s="3" t="s">
        <v>3336</v>
      </c>
      <c r="D3338" s="3" t="s">
        <v>7446</v>
      </c>
      <c r="E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 s="22">
        <f t="shared" si="209"/>
        <v>41854.75</v>
      </c>
      <c r="L3338">
        <v>1457429646</v>
      </c>
      <c r="M3338" s="22">
        <f t="shared" si="210"/>
        <v>41827.465810185182</v>
      </c>
      <c r="N3338" s="22" t="s">
        <v>8780</v>
      </c>
      <c r="O3338" s="24">
        <f t="shared" si="211"/>
        <v>2014</v>
      </c>
      <c r="P3338" t="b">
        <v>0</v>
      </c>
      <c r="Q3338">
        <v>9</v>
      </c>
      <c r="R3338" t="b">
        <v>1</v>
      </c>
      <c r="S3338" t="s">
        <v>8271</v>
      </c>
      <c r="T3338" s="7">
        <f>F3338/Q3338</f>
        <v>27.777777777777779</v>
      </c>
      <c r="U3338" t="s">
        <v>8315</v>
      </c>
      <c r="V3338" t="s">
        <v>8316</v>
      </c>
    </row>
    <row r="3339" spans="1:22" ht="43.2">
      <c r="A3339" s="5">
        <f t="shared" si="208"/>
        <v>1.1020000000000001</v>
      </c>
      <c r="B3339">
        <v>3337</v>
      </c>
      <c r="C3339" s="3" t="s">
        <v>3337</v>
      </c>
      <c r="D3339" s="3" t="s">
        <v>7447</v>
      </c>
      <c r="E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 s="22">
        <f t="shared" si="209"/>
        <v>42465.148680555554</v>
      </c>
      <c r="L3339">
        <v>1411109167</v>
      </c>
      <c r="M3339" s="22">
        <f t="shared" si="210"/>
        <v>42437.190347222218</v>
      </c>
      <c r="N3339" s="22" t="s">
        <v>8670</v>
      </c>
      <c r="O3339" s="24">
        <f t="shared" si="211"/>
        <v>2016</v>
      </c>
      <c r="P3339" t="b">
        <v>0</v>
      </c>
      <c r="Q3339">
        <v>34</v>
      </c>
      <c r="R3339" t="b">
        <v>1</v>
      </c>
      <c r="S3339" t="s">
        <v>8271</v>
      </c>
      <c r="T3339" s="7">
        <f>F3339/Q3339</f>
        <v>81.029411764705884</v>
      </c>
      <c r="U3339" t="s">
        <v>8315</v>
      </c>
      <c r="V3339" t="s">
        <v>8316</v>
      </c>
    </row>
    <row r="3340" spans="1:22" ht="28.8">
      <c r="A3340" s="5">
        <f t="shared" si="208"/>
        <v>1.0218</v>
      </c>
      <c r="B3340">
        <v>3338</v>
      </c>
      <c r="C3340" s="3" t="s">
        <v>3338</v>
      </c>
      <c r="D3340" s="3" t="s">
        <v>7448</v>
      </c>
      <c r="E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 s="22">
        <f t="shared" si="209"/>
        <v>41922.666666666664</v>
      </c>
      <c r="L3340">
        <v>1486129680</v>
      </c>
      <c r="M3340" s="22">
        <f t="shared" si="210"/>
        <v>41901.073692129627</v>
      </c>
      <c r="N3340" s="22" t="s">
        <v>8847</v>
      </c>
      <c r="O3340" s="24">
        <f t="shared" si="211"/>
        <v>2014</v>
      </c>
      <c r="P3340" t="b">
        <v>0</v>
      </c>
      <c r="Q3340">
        <v>112</v>
      </c>
      <c r="R3340" t="b">
        <v>1</v>
      </c>
      <c r="S3340" t="s">
        <v>8271</v>
      </c>
      <c r="T3340" s="7">
        <f>F3340/Q3340</f>
        <v>136.84821428571428</v>
      </c>
      <c r="U3340" t="s">
        <v>8315</v>
      </c>
      <c r="V3340" t="s">
        <v>8316</v>
      </c>
    </row>
    <row r="3341" spans="1:22" ht="43.2">
      <c r="A3341" s="5">
        <f t="shared" si="208"/>
        <v>1.0435000000000001</v>
      </c>
      <c r="B3341">
        <v>3339</v>
      </c>
      <c r="C3341" s="3" t="s">
        <v>3339</v>
      </c>
      <c r="D3341" s="3" t="s">
        <v>7449</v>
      </c>
      <c r="E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 s="22">
        <f t="shared" si="209"/>
        <v>42790.366666666661</v>
      </c>
      <c r="L3341">
        <v>1467129518</v>
      </c>
      <c r="M3341" s="22">
        <f t="shared" si="210"/>
        <v>42769.366666666661</v>
      </c>
      <c r="N3341" s="22" t="s">
        <v>9725</v>
      </c>
      <c r="O3341" s="24">
        <f t="shared" si="211"/>
        <v>2017</v>
      </c>
      <c r="P3341" t="b">
        <v>0</v>
      </c>
      <c r="Q3341">
        <v>47</v>
      </c>
      <c r="R3341" t="b">
        <v>1</v>
      </c>
      <c r="S3341" t="s">
        <v>8271</v>
      </c>
      <c r="T3341" s="7">
        <f>F3341/Q3341</f>
        <v>177.61702127659575</v>
      </c>
      <c r="U3341" t="s">
        <v>8315</v>
      </c>
      <c r="V3341" t="s">
        <v>8316</v>
      </c>
    </row>
    <row r="3342" spans="1:22" ht="43.2">
      <c r="A3342" s="5">
        <f t="shared" si="208"/>
        <v>1.3816666666666666</v>
      </c>
      <c r="B3342">
        <v>3340</v>
      </c>
      <c r="C3342" s="3" t="s">
        <v>3340</v>
      </c>
      <c r="D3342" s="3" t="s">
        <v>7450</v>
      </c>
      <c r="E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 s="22">
        <f t="shared" si="209"/>
        <v>42579.457384259258</v>
      </c>
      <c r="L3342">
        <v>1478906554</v>
      </c>
      <c r="M3342" s="22">
        <f t="shared" si="210"/>
        <v>42549.457384259258</v>
      </c>
      <c r="N3342" s="22" t="s">
        <v>9412</v>
      </c>
      <c r="O3342" s="24">
        <f t="shared" si="211"/>
        <v>2016</v>
      </c>
      <c r="P3342" t="b">
        <v>0</v>
      </c>
      <c r="Q3342">
        <v>38</v>
      </c>
      <c r="R3342" t="b">
        <v>1</v>
      </c>
      <c r="S3342" t="s">
        <v>8271</v>
      </c>
      <c r="T3342" s="7">
        <f>F3342/Q3342</f>
        <v>109.07894736842105</v>
      </c>
      <c r="U3342" t="s">
        <v>8315</v>
      </c>
      <c r="V3342" t="s">
        <v>8316</v>
      </c>
    </row>
    <row r="3343" spans="1:22" ht="43.2">
      <c r="A3343" s="5">
        <f t="shared" si="208"/>
        <v>1</v>
      </c>
      <c r="B3343">
        <v>3341</v>
      </c>
      <c r="C3343" s="3" t="s">
        <v>3341</v>
      </c>
      <c r="D3343" s="3" t="s">
        <v>7451</v>
      </c>
      <c r="E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 s="22">
        <f t="shared" si="209"/>
        <v>42710.765671296293</v>
      </c>
      <c r="L3343">
        <v>1463771421</v>
      </c>
      <c r="M3343" s="22">
        <f t="shared" si="210"/>
        <v>42685.765671296293</v>
      </c>
      <c r="N3343" s="22" t="s">
        <v>9583</v>
      </c>
      <c r="O3343" s="24">
        <f t="shared" si="211"/>
        <v>2016</v>
      </c>
      <c r="P3343" t="b">
        <v>0</v>
      </c>
      <c r="Q3343">
        <v>28</v>
      </c>
      <c r="R3343" t="b">
        <v>1</v>
      </c>
      <c r="S3343" t="s">
        <v>8271</v>
      </c>
      <c r="T3343" s="7">
        <f>F3343/Q3343</f>
        <v>119.64285714285714</v>
      </c>
      <c r="U3343" t="s">
        <v>8315</v>
      </c>
      <c r="V3343" t="s">
        <v>8316</v>
      </c>
    </row>
    <row r="3344" spans="1:22" ht="43.2">
      <c r="A3344" s="5">
        <f t="shared" si="208"/>
        <v>1.0166666666666666</v>
      </c>
      <c r="B3344">
        <v>3342</v>
      </c>
      <c r="C3344" s="3" t="s">
        <v>3342</v>
      </c>
      <c r="D3344" s="3" t="s">
        <v>7452</v>
      </c>
      <c r="E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 s="22">
        <f t="shared" si="209"/>
        <v>42533.499999999993</v>
      </c>
      <c r="L3344">
        <v>1425020810</v>
      </c>
      <c r="M3344" s="22">
        <f t="shared" si="210"/>
        <v>42510.590520833335</v>
      </c>
      <c r="N3344" s="22" t="s">
        <v>9152</v>
      </c>
      <c r="O3344" s="24">
        <f t="shared" si="211"/>
        <v>2016</v>
      </c>
      <c r="P3344" t="b">
        <v>0</v>
      </c>
      <c r="Q3344">
        <v>78</v>
      </c>
      <c r="R3344" t="b">
        <v>1</v>
      </c>
      <c r="S3344" t="s">
        <v>8271</v>
      </c>
      <c r="T3344" s="7">
        <f>F3344/Q3344</f>
        <v>78.205128205128204</v>
      </c>
      <c r="U3344" t="s">
        <v>8315</v>
      </c>
      <c r="V3344" t="s">
        <v>8316</v>
      </c>
    </row>
    <row r="3345" spans="1:22" ht="43.2">
      <c r="A3345" s="5">
        <f t="shared" si="208"/>
        <v>1.7142857142857142</v>
      </c>
      <c r="B3345">
        <v>3343</v>
      </c>
      <c r="C3345" s="3" t="s">
        <v>3343</v>
      </c>
      <c r="D3345" s="3" t="s">
        <v>7453</v>
      </c>
      <c r="E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 s="22">
        <f t="shared" si="209"/>
        <v>42094.999305555553</v>
      </c>
      <c r="L3345">
        <v>1458770384</v>
      </c>
      <c r="M3345" s="22">
        <f t="shared" si="210"/>
        <v>42062.088078703702</v>
      </c>
      <c r="N3345" s="22" t="s">
        <v>9873</v>
      </c>
      <c r="O3345" s="24">
        <f t="shared" si="211"/>
        <v>2015</v>
      </c>
      <c r="P3345" t="b">
        <v>0</v>
      </c>
      <c r="Q3345">
        <v>23</v>
      </c>
      <c r="R3345" t="b">
        <v>1</v>
      </c>
      <c r="S3345" t="s">
        <v>8271</v>
      </c>
      <c r="T3345" s="7">
        <f>F3345/Q3345</f>
        <v>52.173913043478258</v>
      </c>
      <c r="U3345" t="s">
        <v>8315</v>
      </c>
      <c r="V3345" t="s">
        <v>8316</v>
      </c>
    </row>
    <row r="3346" spans="1:22" ht="43.2">
      <c r="A3346" s="5">
        <f t="shared" si="208"/>
        <v>1.0144444444444445</v>
      </c>
      <c r="B3346">
        <v>3344</v>
      </c>
      <c r="C3346" s="3" t="s">
        <v>3344</v>
      </c>
      <c r="D3346" s="3" t="s">
        <v>7454</v>
      </c>
      <c r="E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 s="22">
        <f t="shared" si="209"/>
        <v>42473.345833333333</v>
      </c>
      <c r="L3346">
        <v>1406782093</v>
      </c>
      <c r="M3346" s="22">
        <f t="shared" si="210"/>
        <v>42452.708148148151</v>
      </c>
      <c r="N3346" s="22" t="s">
        <v>9047</v>
      </c>
      <c r="O3346" s="24">
        <f t="shared" si="211"/>
        <v>2016</v>
      </c>
      <c r="P3346" t="b">
        <v>0</v>
      </c>
      <c r="Q3346">
        <v>40</v>
      </c>
      <c r="R3346" t="b">
        <v>1</v>
      </c>
      <c r="S3346" t="s">
        <v>8271</v>
      </c>
      <c r="T3346" s="7">
        <f>F3346/Q3346</f>
        <v>114.125</v>
      </c>
      <c r="U3346" t="s">
        <v>8315</v>
      </c>
      <c r="V3346" t="s">
        <v>8316</v>
      </c>
    </row>
    <row r="3347" spans="1:22" ht="43.2">
      <c r="A3347" s="5">
        <f t="shared" si="208"/>
        <v>1.3</v>
      </c>
      <c r="B3347">
        <v>3345</v>
      </c>
      <c r="C3347" s="3" t="s">
        <v>3345</v>
      </c>
      <c r="D3347" s="3" t="s">
        <v>7455</v>
      </c>
      <c r="E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 s="22">
        <f t="shared" si="209"/>
        <v>41880.991817129623</v>
      </c>
      <c r="L3347">
        <v>1424226768</v>
      </c>
      <c r="M3347" s="22">
        <f t="shared" si="210"/>
        <v>41850.991817129623</v>
      </c>
      <c r="N3347" s="22" t="s">
        <v>8826</v>
      </c>
      <c r="O3347" s="24">
        <f t="shared" si="211"/>
        <v>2014</v>
      </c>
      <c r="P3347" t="b">
        <v>0</v>
      </c>
      <c r="Q3347">
        <v>13</v>
      </c>
      <c r="R3347" t="b">
        <v>1</v>
      </c>
      <c r="S3347" t="s">
        <v>8271</v>
      </c>
      <c r="T3347" s="7">
        <f>F3347/Q3347</f>
        <v>50</v>
      </c>
      <c r="U3347" t="s">
        <v>8315</v>
      </c>
      <c r="V3347" t="s">
        <v>8316</v>
      </c>
    </row>
    <row r="3348" spans="1:22" ht="43.2">
      <c r="A3348" s="5">
        <f t="shared" si="208"/>
        <v>1.1000000000000001</v>
      </c>
      <c r="B3348">
        <v>3346</v>
      </c>
      <c r="C3348" s="3" t="s">
        <v>3346</v>
      </c>
      <c r="D3348" s="3" t="s">
        <v>7456</v>
      </c>
      <c r="E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 s="22">
        <f t="shared" si="209"/>
        <v>42111.817361111105</v>
      </c>
      <c r="L3348">
        <v>1424306110</v>
      </c>
      <c r="M3348" s="22">
        <f t="shared" si="210"/>
        <v>42052.897777777776</v>
      </c>
      <c r="N3348" s="22" t="s">
        <v>8505</v>
      </c>
      <c r="O3348" s="24">
        <f t="shared" si="211"/>
        <v>2015</v>
      </c>
      <c r="P3348" t="b">
        <v>0</v>
      </c>
      <c r="Q3348">
        <v>18</v>
      </c>
      <c r="R3348" t="b">
        <v>1</v>
      </c>
      <c r="S3348" t="s">
        <v>8271</v>
      </c>
      <c r="T3348" s="7">
        <f>F3348/Q3348</f>
        <v>91.666666666666671</v>
      </c>
      <c r="U3348" t="s">
        <v>8315</v>
      </c>
      <c r="V3348" t="s">
        <v>8316</v>
      </c>
    </row>
    <row r="3349" spans="1:22" ht="57.6">
      <c r="A3349" s="5">
        <f t="shared" si="208"/>
        <v>1.1944999999999999</v>
      </c>
      <c r="B3349">
        <v>3347</v>
      </c>
      <c r="C3349" s="3" t="s">
        <v>3347</v>
      </c>
      <c r="D3349" s="3" t="s">
        <v>7457</v>
      </c>
      <c r="E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 s="22">
        <f t="shared" si="209"/>
        <v>42060.816087962965</v>
      </c>
      <c r="L3349">
        <v>1461503654</v>
      </c>
      <c r="M3349" s="22">
        <f t="shared" si="210"/>
        <v>42053.816087962965</v>
      </c>
      <c r="N3349" s="22" t="s">
        <v>9863</v>
      </c>
      <c r="O3349" s="24">
        <f t="shared" si="211"/>
        <v>2015</v>
      </c>
      <c r="P3349" t="b">
        <v>0</v>
      </c>
      <c r="Q3349">
        <v>22</v>
      </c>
      <c r="R3349" t="b">
        <v>1</v>
      </c>
      <c r="S3349" t="s">
        <v>8271</v>
      </c>
      <c r="T3349" s="7">
        <f>F3349/Q3349</f>
        <v>108.59090909090909</v>
      </c>
      <c r="U3349" t="s">
        <v>8315</v>
      </c>
      <c r="V3349" t="s">
        <v>8316</v>
      </c>
    </row>
    <row r="3350" spans="1:22" ht="43.2">
      <c r="A3350" s="5">
        <f t="shared" si="208"/>
        <v>1.002909090909091</v>
      </c>
      <c r="B3350">
        <v>3348</v>
      </c>
      <c r="C3350" s="3" t="s">
        <v>3266</v>
      </c>
      <c r="D3350" s="3" t="s">
        <v>7458</v>
      </c>
      <c r="E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 s="22">
        <f t="shared" si="209"/>
        <v>42498.666666666664</v>
      </c>
      <c r="L3350">
        <v>1459949080</v>
      </c>
      <c r="M3350" s="22">
        <f t="shared" si="210"/>
        <v>42484.343217592592</v>
      </c>
      <c r="N3350" s="22" t="s">
        <v>9399</v>
      </c>
      <c r="O3350" s="24">
        <f t="shared" si="211"/>
        <v>2016</v>
      </c>
      <c r="P3350" t="b">
        <v>0</v>
      </c>
      <c r="Q3350">
        <v>79</v>
      </c>
      <c r="R3350" t="b">
        <v>1</v>
      </c>
      <c r="S3350" t="s">
        <v>8271</v>
      </c>
      <c r="T3350" s="7">
        <f>F3350/Q3350</f>
        <v>69.822784810126578</v>
      </c>
      <c r="U3350" t="s">
        <v>8315</v>
      </c>
      <c r="V3350" t="s">
        <v>8316</v>
      </c>
    </row>
    <row r="3351" spans="1:22" ht="43.2">
      <c r="A3351" s="5">
        <f t="shared" si="208"/>
        <v>1.534</v>
      </c>
      <c r="B3351">
        <v>3349</v>
      </c>
      <c r="C3351" s="3" t="s">
        <v>3348</v>
      </c>
      <c r="D3351" s="3" t="s">
        <v>7459</v>
      </c>
      <c r="E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 s="22">
        <f t="shared" si="209"/>
        <v>42489.957638888889</v>
      </c>
      <c r="L3351">
        <v>1463971172</v>
      </c>
      <c r="M3351" s="22">
        <f t="shared" si="210"/>
        <v>42466.350462962961</v>
      </c>
      <c r="N3351" s="22" t="s">
        <v>9616</v>
      </c>
      <c r="O3351" s="24">
        <f t="shared" si="211"/>
        <v>2016</v>
      </c>
      <c r="P3351" t="b">
        <v>0</v>
      </c>
      <c r="Q3351">
        <v>14</v>
      </c>
      <c r="R3351" t="b">
        <v>1</v>
      </c>
      <c r="S3351" t="s">
        <v>8271</v>
      </c>
      <c r="T3351" s="7">
        <f>F3351/Q3351</f>
        <v>109.57142857142857</v>
      </c>
      <c r="U3351" t="s">
        <v>8315</v>
      </c>
      <c r="V3351" t="s">
        <v>8316</v>
      </c>
    </row>
    <row r="3352" spans="1:22" ht="57.6">
      <c r="A3352" s="5">
        <f t="shared" si="208"/>
        <v>1.0442857142857143</v>
      </c>
      <c r="B3352">
        <v>3350</v>
      </c>
      <c r="C3352" s="3" t="s">
        <v>3349</v>
      </c>
      <c r="D3352" s="3" t="s">
        <v>7460</v>
      </c>
      <c r="E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 s="22">
        <f t="shared" si="209"/>
        <v>42534.499999999993</v>
      </c>
      <c r="L3352">
        <v>1445791811</v>
      </c>
      <c r="M3352" s="22">
        <f t="shared" si="210"/>
        <v>42512.902453703697</v>
      </c>
      <c r="N3352" s="22" t="s">
        <v>9799</v>
      </c>
      <c r="O3352" s="24">
        <f t="shared" si="211"/>
        <v>2016</v>
      </c>
      <c r="P3352" t="b">
        <v>0</v>
      </c>
      <c r="Q3352">
        <v>51</v>
      </c>
      <c r="R3352" t="b">
        <v>1</v>
      </c>
      <c r="S3352" t="s">
        <v>8271</v>
      </c>
      <c r="T3352" s="7">
        <f>F3352/Q3352</f>
        <v>71.666666666666671</v>
      </c>
      <c r="U3352" t="s">
        <v>8315</v>
      </c>
      <c r="V3352" t="s">
        <v>8316</v>
      </c>
    </row>
    <row r="3353" spans="1:22" ht="43.2">
      <c r="A3353" s="5">
        <f t="shared" si="208"/>
        <v>1.0109999999999999</v>
      </c>
      <c r="B3353">
        <v>3351</v>
      </c>
      <c r="C3353" s="3" t="s">
        <v>3350</v>
      </c>
      <c r="D3353" s="3" t="s">
        <v>7461</v>
      </c>
      <c r="E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 s="22">
        <f t="shared" si="209"/>
        <v>42337.749999999993</v>
      </c>
      <c r="L3353">
        <v>1402910965</v>
      </c>
      <c r="M3353" s="22">
        <f t="shared" si="210"/>
        <v>42302.493182870363</v>
      </c>
      <c r="N3353" s="22" t="s">
        <v>9911</v>
      </c>
      <c r="O3353" s="24">
        <f t="shared" si="211"/>
        <v>2015</v>
      </c>
      <c r="P3353" t="b">
        <v>0</v>
      </c>
      <c r="Q3353">
        <v>54</v>
      </c>
      <c r="R3353" t="b">
        <v>1</v>
      </c>
      <c r="S3353" t="s">
        <v>8271</v>
      </c>
      <c r="T3353" s="7">
        <f>F3353/Q3353</f>
        <v>93.611111111111114</v>
      </c>
      <c r="U3353" t="s">
        <v>8315</v>
      </c>
      <c r="V3353" t="s">
        <v>8316</v>
      </c>
    </row>
    <row r="3354" spans="1:22" ht="43.2">
      <c r="A3354" s="5">
        <f t="shared" si="208"/>
        <v>1.0751999999999999</v>
      </c>
      <c r="B3354">
        <v>3352</v>
      </c>
      <c r="C3354" s="3" t="s">
        <v>3351</v>
      </c>
      <c r="D3354" s="3" t="s">
        <v>7462</v>
      </c>
      <c r="E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 s="22">
        <f t="shared" si="209"/>
        <v>41843.25</v>
      </c>
      <c r="L3354">
        <v>1462492178</v>
      </c>
      <c r="M3354" s="22">
        <f t="shared" si="210"/>
        <v>41806.187094907407</v>
      </c>
      <c r="N3354" s="22" t="s">
        <v>9392</v>
      </c>
      <c r="O3354" s="24">
        <f t="shared" si="211"/>
        <v>2014</v>
      </c>
      <c r="P3354" t="b">
        <v>0</v>
      </c>
      <c r="Q3354">
        <v>70</v>
      </c>
      <c r="R3354" t="b">
        <v>1</v>
      </c>
      <c r="S3354" t="s">
        <v>8271</v>
      </c>
      <c r="T3354" s="7">
        <f>F3354/Q3354</f>
        <v>76.8</v>
      </c>
      <c r="U3354" t="s">
        <v>8315</v>
      </c>
      <c r="V3354" t="s">
        <v>8316</v>
      </c>
    </row>
    <row r="3355" spans="1:22" ht="43.2">
      <c r="A3355" s="5">
        <f t="shared" si="208"/>
        <v>3.15</v>
      </c>
      <c r="B3355">
        <v>3353</v>
      </c>
      <c r="C3355" s="3" t="s">
        <v>3352</v>
      </c>
      <c r="D3355" s="3" t="s">
        <v>7463</v>
      </c>
      <c r="E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 s="22">
        <f t="shared" si="209"/>
        <v>42552.749999999993</v>
      </c>
      <c r="L3355">
        <v>1461061350</v>
      </c>
      <c r="M3355" s="22">
        <f t="shared" si="210"/>
        <v>42495.784467592595</v>
      </c>
      <c r="N3355" s="22" t="s">
        <v>9726</v>
      </c>
      <c r="O3355" s="24">
        <f t="shared" si="211"/>
        <v>2016</v>
      </c>
      <c r="P3355" t="b">
        <v>0</v>
      </c>
      <c r="Q3355">
        <v>44</v>
      </c>
      <c r="R3355" t="b">
        <v>1</v>
      </c>
      <c r="S3355" t="s">
        <v>8271</v>
      </c>
      <c r="T3355" s="7">
        <f>F3355/Q3355</f>
        <v>35.795454545454547</v>
      </c>
      <c r="U3355" t="s">
        <v>8315</v>
      </c>
      <c r="V3355" t="s">
        <v>8316</v>
      </c>
    </row>
    <row r="3356" spans="1:22" ht="28.8">
      <c r="A3356" s="5">
        <f t="shared" si="208"/>
        <v>1.0193333333333334</v>
      </c>
      <c r="B3356">
        <v>3354</v>
      </c>
      <c r="C3356" s="3" t="s">
        <v>3353</v>
      </c>
      <c r="D3356" s="3" t="s">
        <v>7464</v>
      </c>
      <c r="E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 s="22">
        <f t="shared" si="209"/>
        <v>42492.749999999993</v>
      </c>
      <c r="L3356">
        <v>1443029206</v>
      </c>
      <c r="M3356" s="22">
        <f t="shared" si="210"/>
        <v>42479.223958333336</v>
      </c>
      <c r="N3356" s="22" t="s">
        <v>8601</v>
      </c>
      <c r="O3356" s="24">
        <f t="shared" si="211"/>
        <v>2016</v>
      </c>
      <c r="P3356" t="b">
        <v>0</v>
      </c>
      <c r="Q3356">
        <v>55</v>
      </c>
      <c r="R3356" t="b">
        <v>1</v>
      </c>
      <c r="S3356" t="s">
        <v>8271</v>
      </c>
      <c r="T3356" s="7">
        <f>F3356/Q3356</f>
        <v>55.6</v>
      </c>
      <c r="U3356" t="s">
        <v>8315</v>
      </c>
      <c r="V3356" t="s">
        <v>8316</v>
      </c>
    </row>
    <row r="3357" spans="1:22" ht="43.2">
      <c r="A3357" s="5">
        <f t="shared" si="208"/>
        <v>1.2628571428571429</v>
      </c>
      <c r="B3357">
        <v>3355</v>
      </c>
      <c r="C3357" s="3" t="s">
        <v>3354</v>
      </c>
      <c r="D3357" s="3" t="s">
        <v>7465</v>
      </c>
      <c r="E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 s="22">
        <f t="shared" si="209"/>
        <v>42305.959027777775</v>
      </c>
      <c r="L3357">
        <v>1461941527</v>
      </c>
      <c r="M3357" s="22">
        <f t="shared" si="210"/>
        <v>42270.518587962964</v>
      </c>
      <c r="N3357" s="22" t="s">
        <v>8417</v>
      </c>
      <c r="O3357" s="24">
        <f t="shared" si="211"/>
        <v>2015</v>
      </c>
      <c r="P3357" t="b">
        <v>0</v>
      </c>
      <c r="Q3357">
        <v>15</v>
      </c>
      <c r="R3357" t="b">
        <v>1</v>
      </c>
      <c r="S3357" t="s">
        <v>8271</v>
      </c>
      <c r="T3357" s="7">
        <f>F3357/Q3357</f>
        <v>147.33333333333334</v>
      </c>
      <c r="U3357" t="s">
        <v>8315</v>
      </c>
      <c r="V3357" t="s">
        <v>8316</v>
      </c>
    </row>
    <row r="3358" spans="1:22" ht="43.2">
      <c r="A3358" s="5">
        <f t="shared" si="208"/>
        <v>1.014</v>
      </c>
      <c r="B3358">
        <v>3356</v>
      </c>
      <c r="C3358" s="3" t="s">
        <v>3355</v>
      </c>
      <c r="D3358" s="3" t="s">
        <v>7466</v>
      </c>
      <c r="E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 s="22">
        <f t="shared" si="209"/>
        <v>42500.261805555558</v>
      </c>
      <c r="L3358">
        <v>1466019272</v>
      </c>
      <c r="M3358" s="22">
        <f t="shared" si="210"/>
        <v>42489.411192129628</v>
      </c>
      <c r="N3358" s="22" t="s">
        <v>8905</v>
      </c>
      <c r="O3358" s="24">
        <f t="shared" si="211"/>
        <v>2016</v>
      </c>
      <c r="P3358" t="b">
        <v>0</v>
      </c>
      <c r="Q3358">
        <v>27</v>
      </c>
      <c r="R3358" t="b">
        <v>1</v>
      </c>
      <c r="S3358" t="s">
        <v>8271</v>
      </c>
      <c r="T3358" s="7">
        <f>F3358/Q3358</f>
        <v>56.333333333333336</v>
      </c>
      <c r="U3358" t="s">
        <v>8315</v>
      </c>
      <c r="V3358" t="s">
        <v>8316</v>
      </c>
    </row>
    <row r="3359" spans="1:22" ht="43.2">
      <c r="A3359" s="5">
        <f t="shared" si="208"/>
        <v>1.01</v>
      </c>
      <c r="B3359">
        <v>3357</v>
      </c>
      <c r="C3359" s="3" t="s">
        <v>3356</v>
      </c>
      <c r="D3359" s="3" t="s">
        <v>7467</v>
      </c>
      <c r="E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 s="22">
        <f t="shared" si="209"/>
        <v>42566.607314814813</v>
      </c>
      <c r="L3359">
        <v>1404295310</v>
      </c>
      <c r="M3359" s="22">
        <f t="shared" si="210"/>
        <v>42536.607314814813</v>
      </c>
      <c r="N3359" s="22" t="s">
        <v>9248</v>
      </c>
      <c r="O3359" s="24">
        <f t="shared" si="211"/>
        <v>2016</v>
      </c>
      <c r="P3359" t="b">
        <v>0</v>
      </c>
      <c r="Q3359">
        <v>21</v>
      </c>
      <c r="R3359" t="b">
        <v>1</v>
      </c>
      <c r="S3359" t="s">
        <v>8271</v>
      </c>
      <c r="T3359" s="7">
        <f>F3359/Q3359</f>
        <v>96.19047619047619</v>
      </c>
      <c r="U3359" t="s">
        <v>8315</v>
      </c>
      <c r="V3359" t="s">
        <v>8316</v>
      </c>
    </row>
    <row r="3360" spans="1:22" ht="43.2">
      <c r="A3360" s="5">
        <f t="shared" si="208"/>
        <v>1.0299</v>
      </c>
      <c r="B3360">
        <v>3358</v>
      </c>
      <c r="C3360" s="3" t="s">
        <v>3357</v>
      </c>
      <c r="D3360" s="3" t="s">
        <v>7468</v>
      </c>
      <c r="E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 s="22">
        <f t="shared" si="209"/>
        <v>41852.209606481476</v>
      </c>
      <c r="L3360">
        <v>1413790079</v>
      </c>
      <c r="M3360" s="22">
        <f t="shared" si="210"/>
        <v>41822.209606481476</v>
      </c>
      <c r="N3360" s="22" t="s">
        <v>9909</v>
      </c>
      <c r="O3360" s="24">
        <f t="shared" si="211"/>
        <v>2014</v>
      </c>
      <c r="P3360" t="b">
        <v>0</v>
      </c>
      <c r="Q3360">
        <v>162</v>
      </c>
      <c r="R3360" t="b">
        <v>1</v>
      </c>
      <c r="S3360" t="s">
        <v>8271</v>
      </c>
      <c r="T3360" s="7">
        <f>F3360/Q3360</f>
        <v>63.574074074074076</v>
      </c>
      <c r="U3360" t="s">
        <v>8315</v>
      </c>
      <c r="V3360" t="s">
        <v>8316</v>
      </c>
    </row>
    <row r="3361" spans="1:22" ht="43.2">
      <c r="A3361" s="5">
        <f t="shared" si="208"/>
        <v>1.0625</v>
      </c>
      <c r="B3361">
        <v>3359</v>
      </c>
      <c r="C3361" s="3" t="s">
        <v>3358</v>
      </c>
      <c r="D3361" s="3" t="s">
        <v>7469</v>
      </c>
      <c r="E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 s="22">
        <f t="shared" si="209"/>
        <v>41962.144432870373</v>
      </c>
      <c r="L3361">
        <v>1484097734</v>
      </c>
      <c r="M3361" s="22">
        <f t="shared" si="210"/>
        <v>41932.102766203701</v>
      </c>
      <c r="N3361" s="22" t="s">
        <v>8415</v>
      </c>
      <c r="O3361" s="24">
        <f t="shared" si="211"/>
        <v>2014</v>
      </c>
      <c r="P3361" t="b">
        <v>0</v>
      </c>
      <c r="Q3361">
        <v>23</v>
      </c>
      <c r="R3361" t="b">
        <v>1</v>
      </c>
      <c r="S3361" t="s">
        <v>8271</v>
      </c>
      <c r="T3361" s="7">
        <f>F3361/Q3361</f>
        <v>184.78260869565219</v>
      </c>
      <c r="U3361" t="s">
        <v>8315</v>
      </c>
      <c r="V3361" t="s">
        <v>8316</v>
      </c>
    </row>
    <row r="3362" spans="1:22" ht="28.8">
      <c r="A3362" s="5">
        <f t="shared" si="208"/>
        <v>1.0137777777777779</v>
      </c>
      <c r="B3362">
        <v>3360</v>
      </c>
      <c r="C3362" s="3" t="s">
        <v>3359</v>
      </c>
      <c r="D3362" s="3" t="s">
        <v>7470</v>
      </c>
      <c r="E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 s="22">
        <f t="shared" si="209"/>
        <v>42790.848773148151</v>
      </c>
      <c r="L3362">
        <v>1479866343</v>
      </c>
      <c r="M3362" s="22">
        <f t="shared" si="210"/>
        <v>42745.848773148151</v>
      </c>
      <c r="N3362" s="22" t="s">
        <v>9112</v>
      </c>
      <c r="O3362" s="24">
        <f t="shared" si="211"/>
        <v>2017</v>
      </c>
      <c r="P3362" t="b">
        <v>0</v>
      </c>
      <c r="Q3362">
        <v>72</v>
      </c>
      <c r="R3362" t="b">
        <v>1</v>
      </c>
      <c r="S3362" t="s">
        <v>8271</v>
      </c>
      <c r="T3362" s="7">
        <f>F3362/Q3362</f>
        <v>126.72222222222223</v>
      </c>
      <c r="U3362" t="s">
        <v>8315</v>
      </c>
      <c r="V3362" t="s">
        <v>8316</v>
      </c>
    </row>
    <row r="3363" spans="1:22" ht="57.6">
      <c r="A3363" s="5">
        <f t="shared" si="208"/>
        <v>1.1346000000000001</v>
      </c>
      <c r="B3363">
        <v>3361</v>
      </c>
      <c r="C3363" s="3" t="s">
        <v>3360</v>
      </c>
      <c r="D3363" s="3" t="s">
        <v>7471</v>
      </c>
      <c r="E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 s="22">
        <f t="shared" si="209"/>
        <v>42718.457638888889</v>
      </c>
      <c r="L3363">
        <v>1408062990</v>
      </c>
      <c r="M3363" s="22">
        <f t="shared" si="210"/>
        <v>42696.874340277776</v>
      </c>
      <c r="N3363" s="22" t="s">
        <v>8940</v>
      </c>
      <c r="O3363" s="24">
        <f t="shared" si="211"/>
        <v>2016</v>
      </c>
      <c r="P3363" t="b">
        <v>0</v>
      </c>
      <c r="Q3363">
        <v>68</v>
      </c>
      <c r="R3363" t="b">
        <v>1</v>
      </c>
      <c r="S3363" t="s">
        <v>8271</v>
      </c>
      <c r="T3363" s="7">
        <f>F3363/Q3363</f>
        <v>83.42647058823529</v>
      </c>
      <c r="U3363" t="s">
        <v>8315</v>
      </c>
      <c r="V3363" t="s">
        <v>8316</v>
      </c>
    </row>
    <row r="3364" spans="1:22" ht="43.2">
      <c r="A3364" s="5">
        <f t="shared" si="208"/>
        <v>2.1800000000000002</v>
      </c>
      <c r="B3364">
        <v>3362</v>
      </c>
      <c r="C3364" s="3" t="s">
        <v>3361</v>
      </c>
      <c r="D3364" s="3" t="s">
        <v>7472</v>
      </c>
      <c r="E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 s="22">
        <f t="shared" si="209"/>
        <v>41883.457638888889</v>
      </c>
      <c r="L3364">
        <v>1424484717</v>
      </c>
      <c r="M3364" s="22">
        <f t="shared" si="210"/>
        <v>41865.817013888889</v>
      </c>
      <c r="N3364" s="22" t="s">
        <v>8910</v>
      </c>
      <c r="O3364" s="24">
        <f t="shared" si="211"/>
        <v>2014</v>
      </c>
      <c r="P3364" t="b">
        <v>0</v>
      </c>
      <c r="Q3364">
        <v>20</v>
      </c>
      <c r="R3364" t="b">
        <v>1</v>
      </c>
      <c r="S3364" t="s">
        <v>8271</v>
      </c>
      <c r="T3364" s="7">
        <f>F3364/Q3364</f>
        <v>54.5</v>
      </c>
      <c r="U3364" t="s">
        <v>8315</v>
      </c>
      <c r="V3364" t="s">
        <v>8316</v>
      </c>
    </row>
    <row r="3365" spans="1:22" ht="43.2">
      <c r="A3365" s="5">
        <f t="shared" si="208"/>
        <v>1.0141935483870967</v>
      </c>
      <c r="B3365">
        <v>3363</v>
      </c>
      <c r="C3365" s="3" t="s">
        <v>3362</v>
      </c>
      <c r="D3365" s="3" t="s">
        <v>7473</v>
      </c>
      <c r="E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 s="22">
        <f t="shared" si="209"/>
        <v>42069.996527777774</v>
      </c>
      <c r="L3365">
        <v>1406831445</v>
      </c>
      <c r="M3365" s="22">
        <f t="shared" si="210"/>
        <v>42055.883298611108</v>
      </c>
      <c r="N3365" s="22" t="s">
        <v>8868</v>
      </c>
      <c r="O3365" s="24">
        <f t="shared" si="211"/>
        <v>2015</v>
      </c>
      <c r="P3365" t="b">
        <v>0</v>
      </c>
      <c r="Q3365">
        <v>26</v>
      </c>
      <c r="R3365" t="b">
        <v>1</v>
      </c>
      <c r="S3365" t="s">
        <v>8271</v>
      </c>
      <c r="T3365" s="7">
        <f>F3365/Q3365</f>
        <v>302.30769230769232</v>
      </c>
      <c r="U3365" t="s">
        <v>8315</v>
      </c>
      <c r="V3365" t="s">
        <v>8316</v>
      </c>
    </row>
    <row r="3366" spans="1:22" ht="43.2">
      <c r="A3366" s="5">
        <f t="shared" si="208"/>
        <v>1.0593333333333332</v>
      </c>
      <c r="B3366">
        <v>3364</v>
      </c>
      <c r="C3366" s="3" t="s">
        <v>3363</v>
      </c>
      <c r="D3366" s="3" t="s">
        <v>7474</v>
      </c>
      <c r="E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 s="22">
        <f t="shared" si="209"/>
        <v>41870.458333333328</v>
      </c>
      <c r="L3366">
        <v>1456183649</v>
      </c>
      <c r="M3366" s="22">
        <f t="shared" si="210"/>
        <v>41851.563020833331</v>
      </c>
      <c r="N3366" s="22" t="s">
        <v>9169</v>
      </c>
      <c r="O3366" s="24">
        <f t="shared" si="211"/>
        <v>2014</v>
      </c>
      <c r="P3366" t="b">
        <v>0</v>
      </c>
      <c r="Q3366">
        <v>72</v>
      </c>
      <c r="R3366" t="b">
        <v>1</v>
      </c>
      <c r="S3366" t="s">
        <v>8271</v>
      </c>
      <c r="T3366" s="7">
        <f>F3366/Q3366</f>
        <v>44.138888888888886</v>
      </c>
      <c r="U3366" t="s">
        <v>8315</v>
      </c>
      <c r="V3366" t="s">
        <v>8316</v>
      </c>
    </row>
    <row r="3367" spans="1:22" ht="43.2">
      <c r="A3367" s="5">
        <f t="shared" si="208"/>
        <v>1.04</v>
      </c>
      <c r="B3367">
        <v>3365</v>
      </c>
      <c r="C3367" s="3" t="s">
        <v>3364</v>
      </c>
      <c r="D3367" s="3" t="s">
        <v>7475</v>
      </c>
      <c r="E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 s="22">
        <f t="shared" si="209"/>
        <v>42444.666666666664</v>
      </c>
      <c r="L3367">
        <v>1447381592</v>
      </c>
      <c r="M3367" s="22">
        <f t="shared" si="210"/>
        <v>42422.769085648142</v>
      </c>
      <c r="N3367" s="22" t="s">
        <v>9131</v>
      </c>
      <c r="O3367" s="24">
        <f t="shared" si="211"/>
        <v>2016</v>
      </c>
      <c r="P3367" t="b">
        <v>0</v>
      </c>
      <c r="Q3367">
        <v>3</v>
      </c>
      <c r="R3367" t="b">
        <v>1</v>
      </c>
      <c r="S3367" t="s">
        <v>8271</v>
      </c>
      <c r="T3367" s="7">
        <f>F3367/Q3367</f>
        <v>866.66666666666663</v>
      </c>
      <c r="U3367" t="s">
        <v>8315</v>
      </c>
      <c r="V3367" t="s">
        <v>8316</v>
      </c>
    </row>
    <row r="3368" spans="1:22" ht="43.2">
      <c r="A3368" s="5">
        <f t="shared" si="208"/>
        <v>2.21</v>
      </c>
      <c r="B3368">
        <v>3366</v>
      </c>
      <c r="C3368" s="3" t="s">
        <v>3365</v>
      </c>
      <c r="D3368" s="3" t="s">
        <v>7476</v>
      </c>
      <c r="E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 s="22">
        <f t="shared" si="209"/>
        <v>42350.893425925919</v>
      </c>
      <c r="L3368">
        <v>1428889037</v>
      </c>
      <c r="M3368" s="22">
        <f t="shared" si="210"/>
        <v>42320.893425925919</v>
      </c>
      <c r="N3368" s="22" t="s">
        <v>8580</v>
      </c>
      <c r="O3368" s="24">
        <f t="shared" si="211"/>
        <v>2015</v>
      </c>
      <c r="P3368" t="b">
        <v>0</v>
      </c>
      <c r="Q3368">
        <v>18</v>
      </c>
      <c r="R3368" t="b">
        <v>1</v>
      </c>
      <c r="S3368" t="s">
        <v>8271</v>
      </c>
      <c r="T3368" s="7">
        <f>F3368/Q3368</f>
        <v>61.388888888888886</v>
      </c>
      <c r="U3368" t="s">
        <v>8315</v>
      </c>
      <c r="V3368" t="s">
        <v>8316</v>
      </c>
    </row>
    <row r="3369" spans="1:22" ht="43.2">
      <c r="A3369" s="5">
        <f t="shared" si="208"/>
        <v>1.1866666666666668</v>
      </c>
      <c r="B3369">
        <v>3367</v>
      </c>
      <c r="C3369" s="3" t="s">
        <v>3366</v>
      </c>
      <c r="D3369" s="3" t="s">
        <v>7477</v>
      </c>
      <c r="E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 s="22">
        <f t="shared" si="209"/>
        <v>42136.859224537031</v>
      </c>
      <c r="L3369">
        <v>1436307894</v>
      </c>
      <c r="M3369" s="22">
        <f t="shared" si="210"/>
        <v>42106.859224537031</v>
      </c>
      <c r="N3369" s="22" t="s">
        <v>8574</v>
      </c>
      <c r="O3369" s="24">
        <f t="shared" si="211"/>
        <v>2015</v>
      </c>
      <c r="P3369" t="b">
        <v>0</v>
      </c>
      <c r="Q3369">
        <v>30</v>
      </c>
      <c r="R3369" t="b">
        <v>1</v>
      </c>
      <c r="S3369" t="s">
        <v>8271</v>
      </c>
      <c r="T3369" s="7">
        <f>F3369/Q3369</f>
        <v>29.666666666666668</v>
      </c>
      <c r="U3369" t="s">
        <v>8315</v>
      </c>
      <c r="V3369" t="s">
        <v>8316</v>
      </c>
    </row>
    <row r="3370" spans="1:22" ht="43.2">
      <c r="A3370" s="5">
        <f t="shared" si="208"/>
        <v>1.046</v>
      </c>
      <c r="B3370">
        <v>3368</v>
      </c>
      <c r="C3370" s="3" t="s">
        <v>3367</v>
      </c>
      <c r="D3370" s="3" t="s">
        <v>7478</v>
      </c>
      <c r="E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 s="22">
        <f t="shared" si="209"/>
        <v>42217.725624999999</v>
      </c>
      <c r="L3370">
        <v>1416977259</v>
      </c>
      <c r="M3370" s="22">
        <f t="shared" si="210"/>
        <v>42192.725624999999</v>
      </c>
      <c r="N3370" s="22" t="s">
        <v>8827</v>
      </c>
      <c r="O3370" s="24">
        <f t="shared" si="211"/>
        <v>2015</v>
      </c>
      <c r="P3370" t="b">
        <v>0</v>
      </c>
      <c r="Q3370">
        <v>23</v>
      </c>
      <c r="R3370" t="b">
        <v>1</v>
      </c>
      <c r="S3370" t="s">
        <v>8271</v>
      </c>
      <c r="T3370" s="7">
        <f>F3370/Q3370</f>
        <v>45.478260869565219</v>
      </c>
      <c r="U3370" t="s">
        <v>8315</v>
      </c>
      <c r="V3370" t="s">
        <v>8316</v>
      </c>
    </row>
    <row r="3371" spans="1:22" ht="43.2">
      <c r="A3371" s="5">
        <f t="shared" si="208"/>
        <v>1.0389999999999999</v>
      </c>
      <c r="B3371">
        <v>3369</v>
      </c>
      <c r="C3371" s="3" t="s">
        <v>3368</v>
      </c>
      <c r="D3371" s="3" t="s">
        <v>7479</v>
      </c>
      <c r="E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 s="22">
        <f t="shared" si="209"/>
        <v>42004.999999999993</v>
      </c>
      <c r="L3371">
        <v>1479257980</v>
      </c>
      <c r="M3371" s="22">
        <f t="shared" si="210"/>
        <v>41968.991423611107</v>
      </c>
      <c r="N3371" s="22" t="s">
        <v>8866</v>
      </c>
      <c r="O3371" s="24">
        <f t="shared" si="211"/>
        <v>2014</v>
      </c>
      <c r="P3371" t="b">
        <v>0</v>
      </c>
      <c r="Q3371">
        <v>54</v>
      </c>
      <c r="R3371" t="b">
        <v>1</v>
      </c>
      <c r="S3371" t="s">
        <v>8271</v>
      </c>
      <c r="T3371" s="7">
        <f>F3371/Q3371</f>
        <v>96.203703703703709</v>
      </c>
      <c r="U3371" t="s">
        <v>8315</v>
      </c>
      <c r="V3371" t="s">
        <v>8316</v>
      </c>
    </row>
    <row r="3372" spans="1:22" ht="28.8">
      <c r="A3372" s="5">
        <f t="shared" si="208"/>
        <v>1.1773333333333333</v>
      </c>
      <c r="B3372">
        <v>3370</v>
      </c>
      <c r="C3372" s="3" t="s">
        <v>3369</v>
      </c>
      <c r="D3372" s="3" t="s">
        <v>7480</v>
      </c>
      <c r="E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 s="22">
        <f t="shared" si="209"/>
        <v>42749.833101851851</v>
      </c>
      <c r="L3372">
        <v>1479283285</v>
      </c>
      <c r="M3372" s="22">
        <f t="shared" si="210"/>
        <v>42689.833101851851</v>
      </c>
      <c r="N3372" s="22" t="s">
        <v>9510</v>
      </c>
      <c r="O3372" s="24">
        <f t="shared" si="211"/>
        <v>2016</v>
      </c>
      <c r="P3372" t="b">
        <v>0</v>
      </c>
      <c r="Q3372">
        <v>26</v>
      </c>
      <c r="R3372" t="b">
        <v>1</v>
      </c>
      <c r="S3372" t="s">
        <v>8271</v>
      </c>
      <c r="T3372" s="7">
        <f>F3372/Q3372</f>
        <v>67.92307692307692</v>
      </c>
      <c r="U3372" t="s">
        <v>8315</v>
      </c>
      <c r="V3372" t="s">
        <v>8316</v>
      </c>
    </row>
    <row r="3373" spans="1:22" ht="28.8">
      <c r="A3373" s="5">
        <f t="shared" si="208"/>
        <v>1.385</v>
      </c>
      <c r="B3373">
        <v>3371</v>
      </c>
      <c r="C3373" s="3" t="s">
        <v>3370</v>
      </c>
      <c r="D3373" s="3" t="s">
        <v>7481</v>
      </c>
      <c r="E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 s="22">
        <f t="shared" si="209"/>
        <v>42721.124999999993</v>
      </c>
      <c r="L3373">
        <v>1446670765</v>
      </c>
      <c r="M3373" s="22">
        <f t="shared" si="210"/>
        <v>42690.125983796293</v>
      </c>
      <c r="N3373" s="22" t="s">
        <v>8986</v>
      </c>
      <c r="O3373" s="24">
        <f t="shared" si="211"/>
        <v>2016</v>
      </c>
      <c r="P3373" t="b">
        <v>0</v>
      </c>
      <c r="Q3373">
        <v>9</v>
      </c>
      <c r="R3373" t="b">
        <v>1</v>
      </c>
      <c r="S3373" t="s">
        <v>8271</v>
      </c>
      <c r="T3373" s="7">
        <f>F3373/Q3373</f>
        <v>30.777777777777779</v>
      </c>
      <c r="U3373" t="s">
        <v>8315</v>
      </c>
      <c r="V3373" t="s">
        <v>8316</v>
      </c>
    </row>
    <row r="3374" spans="1:22" ht="43.2">
      <c r="A3374" s="5">
        <f t="shared" si="208"/>
        <v>1.0349999999999999</v>
      </c>
      <c r="B3374">
        <v>3372</v>
      </c>
      <c r="C3374" s="3" t="s">
        <v>3371</v>
      </c>
      <c r="D3374" s="3" t="s">
        <v>7482</v>
      </c>
      <c r="E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 s="22">
        <f t="shared" si="209"/>
        <v>42340.666261574072</v>
      </c>
      <c r="L3374">
        <v>1407157756</v>
      </c>
      <c r="M3374" s="22">
        <f t="shared" si="210"/>
        <v>42312.666261574072</v>
      </c>
      <c r="N3374" s="22" t="s">
        <v>9793</v>
      </c>
      <c r="O3374" s="24">
        <f t="shared" si="211"/>
        <v>2015</v>
      </c>
      <c r="P3374" t="b">
        <v>0</v>
      </c>
      <c r="Q3374">
        <v>27</v>
      </c>
      <c r="R3374" t="b">
        <v>1</v>
      </c>
      <c r="S3374" t="s">
        <v>8271</v>
      </c>
      <c r="T3374" s="7">
        <f>F3374/Q3374</f>
        <v>38.333333333333336</v>
      </c>
      <c r="U3374" t="s">
        <v>8315</v>
      </c>
      <c r="V3374" t="s">
        <v>8316</v>
      </c>
    </row>
    <row r="3375" spans="1:22" ht="43.2">
      <c r="A3375" s="5">
        <f t="shared" si="208"/>
        <v>1.0024999999999999</v>
      </c>
      <c r="B3375">
        <v>3373</v>
      </c>
      <c r="C3375" s="3" t="s">
        <v>3372</v>
      </c>
      <c r="D3375" s="3" t="s">
        <v>7483</v>
      </c>
      <c r="E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 s="22">
        <f t="shared" si="209"/>
        <v>41875.999305555553</v>
      </c>
      <c r="L3375">
        <v>1435177840</v>
      </c>
      <c r="M3375" s="22">
        <f t="shared" si="210"/>
        <v>41855.339768518512</v>
      </c>
      <c r="N3375" s="22" t="s">
        <v>8532</v>
      </c>
      <c r="O3375" s="24">
        <f t="shared" si="211"/>
        <v>2014</v>
      </c>
      <c r="P3375" t="b">
        <v>0</v>
      </c>
      <c r="Q3375">
        <v>30</v>
      </c>
      <c r="R3375" t="b">
        <v>1</v>
      </c>
      <c r="S3375" t="s">
        <v>8271</v>
      </c>
      <c r="T3375" s="7">
        <f>F3375/Q3375</f>
        <v>66.833333333333329</v>
      </c>
      <c r="U3375" t="s">
        <v>8315</v>
      </c>
      <c r="V3375" t="s">
        <v>8316</v>
      </c>
    </row>
    <row r="3376" spans="1:22" ht="43.2">
      <c r="A3376" s="5">
        <f t="shared" si="208"/>
        <v>1.0657142857142856</v>
      </c>
      <c r="B3376">
        <v>3374</v>
      </c>
      <c r="C3376" s="3" t="s">
        <v>3373</v>
      </c>
      <c r="D3376" s="3" t="s">
        <v>7484</v>
      </c>
      <c r="E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 s="22">
        <f t="shared" si="209"/>
        <v>42203.458333333336</v>
      </c>
      <c r="L3376">
        <v>1443461616</v>
      </c>
      <c r="M3376" s="22">
        <f t="shared" si="210"/>
        <v>42179.646296296291</v>
      </c>
      <c r="N3376" s="22" t="s">
        <v>8835</v>
      </c>
      <c r="O3376" s="24">
        <f t="shared" si="211"/>
        <v>2015</v>
      </c>
      <c r="P3376" t="b">
        <v>0</v>
      </c>
      <c r="Q3376">
        <v>52</v>
      </c>
      <c r="R3376" t="b">
        <v>1</v>
      </c>
      <c r="S3376" t="s">
        <v>8271</v>
      </c>
      <c r="T3376" s="7">
        <f>F3376/Q3376</f>
        <v>71.730769230769226</v>
      </c>
      <c r="U3376" t="s">
        <v>8315</v>
      </c>
      <c r="V3376" t="s">
        <v>8316</v>
      </c>
    </row>
    <row r="3377" spans="1:22" ht="43.2">
      <c r="A3377" s="5">
        <f t="shared" si="208"/>
        <v>1</v>
      </c>
      <c r="B3377">
        <v>3375</v>
      </c>
      <c r="C3377" s="3" t="s">
        <v>3374</v>
      </c>
      <c r="D3377" s="3" t="s">
        <v>7485</v>
      </c>
      <c r="E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 s="22">
        <f t="shared" si="209"/>
        <v>42305.523333333331</v>
      </c>
      <c r="L3377">
        <v>1399387173</v>
      </c>
      <c r="M3377" s="22">
        <f t="shared" si="210"/>
        <v>42275.523333333331</v>
      </c>
      <c r="N3377" s="22" t="s">
        <v>8742</v>
      </c>
      <c r="O3377" s="24">
        <f t="shared" si="211"/>
        <v>2015</v>
      </c>
      <c r="P3377" t="b">
        <v>0</v>
      </c>
      <c r="Q3377">
        <v>17</v>
      </c>
      <c r="R3377" t="b">
        <v>1</v>
      </c>
      <c r="S3377" t="s">
        <v>8271</v>
      </c>
      <c r="T3377" s="7">
        <f>F3377/Q3377</f>
        <v>176.47058823529412</v>
      </c>
      <c r="U3377" t="s">
        <v>8315</v>
      </c>
      <c r="V3377" t="s">
        <v>8316</v>
      </c>
    </row>
    <row r="3378" spans="1:22" ht="43.2">
      <c r="A3378" s="5">
        <f t="shared" si="208"/>
        <v>1.0001249999999999</v>
      </c>
      <c r="B3378">
        <v>3376</v>
      </c>
      <c r="C3378" s="3" t="s">
        <v>3375</v>
      </c>
      <c r="D3378" s="3" t="s">
        <v>7486</v>
      </c>
      <c r="E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 s="22">
        <f t="shared" si="209"/>
        <v>41777.402465277773</v>
      </c>
      <c r="L3378">
        <v>1424796594</v>
      </c>
      <c r="M3378" s="22">
        <f t="shared" si="210"/>
        <v>41765.402465277773</v>
      </c>
      <c r="N3378" s="22" t="s">
        <v>9912</v>
      </c>
      <c r="O3378" s="24">
        <f t="shared" si="211"/>
        <v>2014</v>
      </c>
      <c r="P3378" t="b">
        <v>0</v>
      </c>
      <c r="Q3378">
        <v>19</v>
      </c>
      <c r="R3378" t="b">
        <v>1</v>
      </c>
      <c r="S3378" t="s">
        <v>8271</v>
      </c>
      <c r="T3378" s="7">
        <f>F3378/Q3378</f>
        <v>421.10526315789474</v>
      </c>
      <c r="U3378" t="s">
        <v>8315</v>
      </c>
      <c r="V3378" t="s">
        <v>8316</v>
      </c>
    </row>
    <row r="3379" spans="1:22" ht="43.2">
      <c r="A3379" s="5">
        <f t="shared" si="208"/>
        <v>1.0105</v>
      </c>
      <c r="B3379">
        <v>3377</v>
      </c>
      <c r="C3379" s="3" t="s">
        <v>3376</v>
      </c>
      <c r="D3379" s="3" t="s">
        <v>7487</v>
      </c>
      <c r="E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 s="22">
        <f t="shared" si="209"/>
        <v>42119.451319444437</v>
      </c>
      <c r="L3379">
        <v>1424280899</v>
      </c>
      <c r="M3379" s="22">
        <f t="shared" si="210"/>
        <v>42059.492986111109</v>
      </c>
      <c r="N3379" s="22" t="s">
        <v>9711</v>
      </c>
      <c r="O3379" s="24">
        <f t="shared" si="211"/>
        <v>2015</v>
      </c>
      <c r="P3379" t="b">
        <v>0</v>
      </c>
      <c r="Q3379">
        <v>77</v>
      </c>
      <c r="R3379" t="b">
        <v>1</v>
      </c>
      <c r="S3379" t="s">
        <v>8271</v>
      </c>
      <c r="T3379" s="7">
        <f>F3379/Q3379</f>
        <v>104.98701298701299</v>
      </c>
      <c r="U3379" t="s">
        <v>8315</v>
      </c>
      <c r="V3379" t="s">
        <v>8316</v>
      </c>
    </row>
    <row r="3380" spans="1:22" ht="43.2">
      <c r="A3380" s="5">
        <f t="shared" si="208"/>
        <v>1.0763636363636364</v>
      </c>
      <c r="B3380">
        <v>3378</v>
      </c>
      <c r="C3380" s="3" t="s">
        <v>3377</v>
      </c>
      <c r="D3380" s="3" t="s">
        <v>7488</v>
      </c>
      <c r="E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 s="22">
        <f t="shared" si="209"/>
        <v>42083.49722222222</v>
      </c>
      <c r="L3380">
        <v>1407400306</v>
      </c>
      <c r="M3380" s="22">
        <f t="shared" si="210"/>
        <v>42053.524293981478</v>
      </c>
      <c r="N3380" s="22" t="s">
        <v>9863</v>
      </c>
      <c r="O3380" s="24">
        <f t="shared" si="211"/>
        <v>2015</v>
      </c>
      <c r="P3380" t="b">
        <v>0</v>
      </c>
      <c r="Q3380">
        <v>21</v>
      </c>
      <c r="R3380" t="b">
        <v>1</v>
      </c>
      <c r="S3380" t="s">
        <v>8271</v>
      </c>
      <c r="T3380" s="7">
        <f>F3380/Q3380</f>
        <v>28.19047619047619</v>
      </c>
      <c r="U3380" t="s">
        <v>8315</v>
      </c>
      <c r="V3380" t="s">
        <v>8316</v>
      </c>
    </row>
    <row r="3381" spans="1:22" ht="57.6">
      <c r="A3381" s="5">
        <f t="shared" si="208"/>
        <v>1.0365</v>
      </c>
      <c r="B3381">
        <v>3379</v>
      </c>
      <c r="C3381" s="3" t="s">
        <v>3378</v>
      </c>
      <c r="D3381" s="3" t="s">
        <v>7489</v>
      </c>
      <c r="E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 s="22">
        <f t="shared" si="209"/>
        <v>41882.338888888888</v>
      </c>
      <c r="L3381">
        <v>1439122800</v>
      </c>
      <c r="M3381" s="22">
        <f t="shared" si="210"/>
        <v>41858.147060185183</v>
      </c>
      <c r="N3381" s="22" t="s">
        <v>9754</v>
      </c>
      <c r="O3381" s="24">
        <f t="shared" si="211"/>
        <v>2014</v>
      </c>
      <c r="P3381" t="b">
        <v>0</v>
      </c>
      <c r="Q3381">
        <v>38</v>
      </c>
      <c r="R3381" t="b">
        <v>1</v>
      </c>
      <c r="S3381" t="s">
        <v>8271</v>
      </c>
      <c r="T3381" s="7">
        <f>F3381/Q3381</f>
        <v>54.55263157894737</v>
      </c>
      <c r="U3381" t="s">
        <v>8315</v>
      </c>
      <c r="V3381" t="s">
        <v>8316</v>
      </c>
    </row>
    <row r="3382" spans="1:22" ht="57.6">
      <c r="A3382" s="5">
        <f t="shared" si="208"/>
        <v>1.0443333333333333</v>
      </c>
      <c r="B3382">
        <v>3380</v>
      </c>
      <c r="C3382" s="3" t="s">
        <v>3379</v>
      </c>
      <c r="D3382" s="3" t="s">
        <v>7490</v>
      </c>
      <c r="E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 s="22">
        <f t="shared" si="209"/>
        <v>42242.749999999993</v>
      </c>
      <c r="L3382">
        <v>1414277578</v>
      </c>
      <c r="M3382" s="22">
        <f t="shared" si="210"/>
        <v>42225.305555555555</v>
      </c>
      <c r="N3382" s="22" t="s">
        <v>9851</v>
      </c>
      <c r="O3382" s="24">
        <f t="shared" si="211"/>
        <v>2015</v>
      </c>
      <c r="P3382" t="b">
        <v>0</v>
      </c>
      <c r="Q3382">
        <v>28</v>
      </c>
      <c r="R3382" t="b">
        <v>1</v>
      </c>
      <c r="S3382" t="s">
        <v>8271</v>
      </c>
      <c r="T3382" s="7">
        <f>F3382/Q3382</f>
        <v>111.89285714285714</v>
      </c>
      <c r="U3382" t="s">
        <v>8315</v>
      </c>
      <c r="V3382" t="s">
        <v>8316</v>
      </c>
    </row>
    <row r="3383" spans="1:22" ht="43.2">
      <c r="A3383" s="5">
        <f t="shared" si="208"/>
        <v>1.0225</v>
      </c>
      <c r="B3383">
        <v>3381</v>
      </c>
      <c r="C3383" s="3" t="s">
        <v>3380</v>
      </c>
      <c r="D3383" s="3" t="s">
        <v>7491</v>
      </c>
      <c r="E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 s="22">
        <f t="shared" si="209"/>
        <v>41972.786782407406</v>
      </c>
      <c r="L3383">
        <v>1423455983</v>
      </c>
      <c r="M3383" s="22">
        <f t="shared" si="210"/>
        <v>41937.745115740741</v>
      </c>
      <c r="N3383" s="22" t="s">
        <v>9913</v>
      </c>
      <c r="O3383" s="24">
        <f t="shared" si="211"/>
        <v>2014</v>
      </c>
      <c r="P3383" t="b">
        <v>0</v>
      </c>
      <c r="Q3383">
        <v>48</v>
      </c>
      <c r="R3383" t="b">
        <v>1</v>
      </c>
      <c r="S3383" t="s">
        <v>8271</v>
      </c>
      <c r="T3383" s="7">
        <f>F3383/Q3383</f>
        <v>85.208333333333329</v>
      </c>
      <c r="U3383" t="s">
        <v>8315</v>
      </c>
      <c r="V3383" t="s">
        <v>8316</v>
      </c>
    </row>
    <row r="3384" spans="1:22" ht="43.2">
      <c r="A3384" s="5">
        <f t="shared" si="208"/>
        <v>1.0074285714285713</v>
      </c>
      <c r="B3384">
        <v>3382</v>
      </c>
      <c r="C3384" s="3" t="s">
        <v>3381</v>
      </c>
      <c r="D3384" s="3" t="s">
        <v>7492</v>
      </c>
      <c r="E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 s="22">
        <f t="shared" si="209"/>
        <v>42073.934988425921</v>
      </c>
      <c r="L3384">
        <v>1467973256</v>
      </c>
      <c r="M3384" s="22">
        <f t="shared" si="210"/>
        <v>42043.976655092592</v>
      </c>
      <c r="N3384" s="22" t="s">
        <v>8700</v>
      </c>
      <c r="O3384" s="24">
        <f t="shared" si="211"/>
        <v>2015</v>
      </c>
      <c r="P3384" t="b">
        <v>0</v>
      </c>
      <c r="Q3384">
        <v>46</v>
      </c>
      <c r="R3384" t="b">
        <v>1</v>
      </c>
      <c r="S3384" t="s">
        <v>8271</v>
      </c>
      <c r="T3384" s="7">
        <f>F3384/Q3384</f>
        <v>76.652173913043484</v>
      </c>
      <c r="U3384" t="s">
        <v>8315</v>
      </c>
      <c r="V3384" t="s">
        <v>8316</v>
      </c>
    </row>
    <row r="3385" spans="1:22" ht="43.2">
      <c r="A3385" s="5">
        <f t="shared" si="208"/>
        <v>1.1171428571428572</v>
      </c>
      <c r="B3385">
        <v>3383</v>
      </c>
      <c r="C3385" s="3" t="s">
        <v>3382</v>
      </c>
      <c r="D3385" s="3" t="s">
        <v>7493</v>
      </c>
      <c r="E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 s="22">
        <f t="shared" si="209"/>
        <v>42583.749305555553</v>
      </c>
      <c r="L3385">
        <v>1464979620</v>
      </c>
      <c r="M3385" s="22">
        <f t="shared" si="210"/>
        <v>42559.222870370366</v>
      </c>
      <c r="N3385" s="22" t="s">
        <v>8673</v>
      </c>
      <c r="O3385" s="24">
        <f t="shared" si="211"/>
        <v>2016</v>
      </c>
      <c r="P3385" t="b">
        <v>0</v>
      </c>
      <c r="Q3385">
        <v>30</v>
      </c>
      <c r="R3385" t="b">
        <v>1</v>
      </c>
      <c r="S3385" t="s">
        <v>8271</v>
      </c>
      <c r="T3385" s="7">
        <f>F3385/Q3385</f>
        <v>65.166666666666671</v>
      </c>
      <c r="U3385" t="s">
        <v>8315</v>
      </c>
      <c r="V3385" t="s">
        <v>8316</v>
      </c>
    </row>
    <row r="3386" spans="1:22" ht="43.2">
      <c r="A3386" s="5">
        <f t="shared" si="208"/>
        <v>1.0001100000000001</v>
      </c>
      <c r="B3386">
        <v>3384</v>
      </c>
      <c r="C3386" s="3" t="s">
        <v>3383</v>
      </c>
      <c r="D3386" s="3" t="s">
        <v>7494</v>
      </c>
      <c r="E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 s="22">
        <f t="shared" si="209"/>
        <v>42544.574305555558</v>
      </c>
      <c r="L3386">
        <v>1444874768</v>
      </c>
      <c r="M3386" s="22">
        <f t="shared" si="210"/>
        <v>42524.574305555558</v>
      </c>
      <c r="N3386" s="22" t="s">
        <v>9351</v>
      </c>
      <c r="O3386" s="24">
        <f t="shared" si="211"/>
        <v>2016</v>
      </c>
      <c r="P3386" t="b">
        <v>0</v>
      </c>
      <c r="Q3386">
        <v>64</v>
      </c>
      <c r="R3386" t="b">
        <v>1</v>
      </c>
      <c r="S3386" t="s">
        <v>8271</v>
      </c>
      <c r="T3386" s="7">
        <f>F3386/Q3386</f>
        <v>93.760312499999998</v>
      </c>
      <c r="U3386" t="s">
        <v>8315</v>
      </c>
      <c r="V3386" t="s">
        <v>8316</v>
      </c>
    </row>
    <row r="3387" spans="1:22" ht="57.6">
      <c r="A3387" s="5">
        <f t="shared" si="208"/>
        <v>1</v>
      </c>
      <c r="B3387">
        <v>3385</v>
      </c>
      <c r="C3387" s="3" t="s">
        <v>3384</v>
      </c>
      <c r="D3387" s="3" t="s">
        <v>7495</v>
      </c>
      <c r="E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 s="22">
        <f t="shared" si="209"/>
        <v>42328.916666666664</v>
      </c>
      <c r="L3387">
        <v>1415652552</v>
      </c>
      <c r="M3387" s="22">
        <f t="shared" si="210"/>
        <v>42291.879259259258</v>
      </c>
      <c r="N3387" s="22" t="s">
        <v>8452</v>
      </c>
      <c r="O3387" s="24">
        <f t="shared" si="211"/>
        <v>2015</v>
      </c>
      <c r="P3387" t="b">
        <v>0</v>
      </c>
      <c r="Q3387">
        <v>15</v>
      </c>
      <c r="R3387" t="b">
        <v>1</v>
      </c>
      <c r="S3387" t="s">
        <v>8271</v>
      </c>
      <c r="T3387" s="7">
        <f>F3387/Q3387</f>
        <v>133.33333333333334</v>
      </c>
      <c r="U3387" t="s">
        <v>8315</v>
      </c>
      <c r="V3387" t="s">
        <v>8316</v>
      </c>
    </row>
    <row r="3388" spans="1:22" ht="43.2">
      <c r="A3388" s="5">
        <f t="shared" si="208"/>
        <v>1.05</v>
      </c>
      <c r="B3388">
        <v>3386</v>
      </c>
      <c r="C3388" s="3" t="s">
        <v>3385</v>
      </c>
      <c r="D3388" s="3" t="s">
        <v>7496</v>
      </c>
      <c r="E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 s="22">
        <f t="shared" si="209"/>
        <v>41983.659166666665</v>
      </c>
      <c r="L3388">
        <v>1415028506</v>
      </c>
      <c r="M3388" s="22">
        <f t="shared" si="210"/>
        <v>41953.659166666665</v>
      </c>
      <c r="N3388" s="22" t="s">
        <v>9789</v>
      </c>
      <c r="O3388" s="24">
        <f t="shared" si="211"/>
        <v>2014</v>
      </c>
      <c r="P3388" t="b">
        <v>0</v>
      </c>
      <c r="Q3388">
        <v>41</v>
      </c>
      <c r="R3388" t="b">
        <v>1</v>
      </c>
      <c r="S3388" t="s">
        <v>8271</v>
      </c>
      <c r="T3388" s="7">
        <f>F3388/Q3388</f>
        <v>51.219512195121951</v>
      </c>
      <c r="U3388" t="s">
        <v>8315</v>
      </c>
      <c r="V3388" t="s">
        <v>8316</v>
      </c>
    </row>
    <row r="3389" spans="1:22" ht="57.6">
      <c r="A3389" s="5">
        <f t="shared" si="208"/>
        <v>1.1686666666666667</v>
      </c>
      <c r="B3389">
        <v>3387</v>
      </c>
      <c r="C3389" s="3" t="s">
        <v>3386</v>
      </c>
      <c r="D3389" s="3" t="s">
        <v>7497</v>
      </c>
      <c r="E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 s="22">
        <f t="shared" si="209"/>
        <v>41976.436412037037</v>
      </c>
      <c r="L3389">
        <v>1415125088</v>
      </c>
      <c r="M3389" s="22">
        <f t="shared" si="210"/>
        <v>41946.436412037037</v>
      </c>
      <c r="N3389" s="22" t="s">
        <v>8873</v>
      </c>
      <c r="O3389" s="24">
        <f t="shared" si="211"/>
        <v>2014</v>
      </c>
      <c r="P3389" t="b">
        <v>0</v>
      </c>
      <c r="Q3389">
        <v>35</v>
      </c>
      <c r="R3389" t="b">
        <v>1</v>
      </c>
      <c r="S3389" t="s">
        <v>8271</v>
      </c>
      <c r="T3389" s="7">
        <f>F3389/Q3389</f>
        <v>100.17142857142858</v>
      </c>
      <c r="U3389" t="s">
        <v>8315</v>
      </c>
      <c r="V3389" t="s">
        <v>8316</v>
      </c>
    </row>
    <row r="3390" spans="1:22" ht="57.6">
      <c r="A3390" s="5">
        <f t="shared" si="208"/>
        <v>1.038</v>
      </c>
      <c r="B3390">
        <v>3388</v>
      </c>
      <c r="C3390" s="3" t="s">
        <v>3387</v>
      </c>
      <c r="D3390" s="3" t="s">
        <v>7498</v>
      </c>
      <c r="E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 s="22">
        <f t="shared" si="209"/>
        <v>41987.554259259261</v>
      </c>
      <c r="L3390">
        <v>1432033441</v>
      </c>
      <c r="M3390" s="22">
        <f t="shared" si="210"/>
        <v>41947.554259259261</v>
      </c>
      <c r="N3390" s="22" t="s">
        <v>8878</v>
      </c>
      <c r="O3390" s="24">
        <f t="shared" si="211"/>
        <v>2014</v>
      </c>
      <c r="P3390" t="b">
        <v>0</v>
      </c>
      <c r="Q3390">
        <v>45</v>
      </c>
      <c r="R3390" t="b">
        <v>1</v>
      </c>
      <c r="S3390" t="s">
        <v>8271</v>
      </c>
      <c r="T3390" s="7">
        <f>F3390/Q3390</f>
        <v>34.6</v>
      </c>
      <c r="U3390" t="s">
        <v>8315</v>
      </c>
      <c r="V3390" t="s">
        <v>8316</v>
      </c>
    </row>
    <row r="3391" spans="1:22" ht="43.2">
      <c r="A3391" s="5">
        <f t="shared" si="208"/>
        <v>1.145</v>
      </c>
      <c r="B3391">
        <v>3389</v>
      </c>
      <c r="C3391" s="3" t="s">
        <v>3388</v>
      </c>
      <c r="D3391" s="3" t="s">
        <v>7499</v>
      </c>
      <c r="E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 s="22">
        <f t="shared" si="209"/>
        <v>42173.252789351849</v>
      </c>
      <c r="L3391">
        <v>1462368682</v>
      </c>
      <c r="M3391" s="22">
        <f t="shared" si="210"/>
        <v>42143.252789351849</v>
      </c>
      <c r="N3391" s="22" t="s">
        <v>8880</v>
      </c>
      <c r="O3391" s="24">
        <f t="shared" si="211"/>
        <v>2015</v>
      </c>
      <c r="P3391" t="b">
        <v>0</v>
      </c>
      <c r="Q3391">
        <v>62</v>
      </c>
      <c r="R3391" t="b">
        <v>1</v>
      </c>
      <c r="S3391" t="s">
        <v>8271</v>
      </c>
      <c r="T3391" s="7">
        <f>F3391/Q3391</f>
        <v>184.67741935483872</v>
      </c>
      <c r="U3391" t="s">
        <v>8315</v>
      </c>
      <c r="V3391" t="s">
        <v>8316</v>
      </c>
    </row>
    <row r="3392" spans="1:22" ht="57.6">
      <c r="A3392" s="5">
        <f t="shared" si="208"/>
        <v>1.024</v>
      </c>
      <c r="B3392">
        <v>3390</v>
      </c>
      <c r="C3392" s="3" t="s">
        <v>3389</v>
      </c>
      <c r="D3392" s="3" t="s">
        <v>7500</v>
      </c>
      <c r="E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 s="22">
        <f t="shared" si="209"/>
        <v>42524.355115740742</v>
      </c>
      <c r="L3392">
        <v>1403721345</v>
      </c>
      <c r="M3392" s="22">
        <f t="shared" si="210"/>
        <v>42494.355115740742</v>
      </c>
      <c r="N3392" s="22" t="s">
        <v>9823</v>
      </c>
      <c r="O3392" s="24">
        <f t="shared" si="211"/>
        <v>2016</v>
      </c>
      <c r="P3392" t="b">
        <v>0</v>
      </c>
      <c r="Q3392">
        <v>22</v>
      </c>
      <c r="R3392" t="b">
        <v>1</v>
      </c>
      <c r="S3392" t="s">
        <v>8271</v>
      </c>
      <c r="T3392" s="7">
        <f>F3392/Q3392</f>
        <v>69.818181818181813</v>
      </c>
      <c r="U3392" t="s">
        <v>8315</v>
      </c>
      <c r="V3392" t="s">
        <v>8316</v>
      </c>
    </row>
    <row r="3393" spans="1:22" ht="43.2">
      <c r="A3393" s="5">
        <f t="shared" si="208"/>
        <v>2.23</v>
      </c>
      <c r="B3393">
        <v>3391</v>
      </c>
      <c r="C3393" s="3" t="s">
        <v>3390</v>
      </c>
      <c r="D3393" s="3" t="s">
        <v>7501</v>
      </c>
      <c r="E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 s="22">
        <f t="shared" si="209"/>
        <v>41830.566493055558</v>
      </c>
      <c r="L3393">
        <v>1404997548</v>
      </c>
      <c r="M3393" s="22">
        <f t="shared" si="210"/>
        <v>41815.566493055558</v>
      </c>
      <c r="N3393" s="22" t="s">
        <v>8943</v>
      </c>
      <c r="O3393" s="24">
        <f t="shared" si="211"/>
        <v>2014</v>
      </c>
      <c r="P3393" t="b">
        <v>0</v>
      </c>
      <c r="Q3393">
        <v>18</v>
      </c>
      <c r="R3393" t="b">
        <v>1</v>
      </c>
      <c r="S3393" t="s">
        <v>8271</v>
      </c>
      <c r="T3393" s="7">
        <f>F3393/Q3393</f>
        <v>61.944444444444443</v>
      </c>
      <c r="U3393" t="s">
        <v>8315</v>
      </c>
      <c r="V3393" t="s">
        <v>8316</v>
      </c>
    </row>
    <row r="3394" spans="1:22" ht="57.6">
      <c r="A3394" s="5">
        <f t="shared" si="208"/>
        <v>1</v>
      </c>
      <c r="B3394">
        <v>3392</v>
      </c>
      <c r="C3394" s="3" t="s">
        <v>3391</v>
      </c>
      <c r="D3394" s="3" t="s">
        <v>7502</v>
      </c>
      <c r="E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 s="22">
        <f t="shared" si="209"/>
        <v>41859.727777777771</v>
      </c>
      <c r="L3394">
        <v>1458245855</v>
      </c>
      <c r="M3394" s="22">
        <f t="shared" si="210"/>
        <v>41830.337361111109</v>
      </c>
      <c r="N3394" s="22" t="s">
        <v>8817</v>
      </c>
      <c r="O3394" s="24">
        <f t="shared" si="211"/>
        <v>2014</v>
      </c>
      <c r="P3394" t="b">
        <v>0</v>
      </c>
      <c r="Q3394">
        <v>12</v>
      </c>
      <c r="R3394" t="b">
        <v>1</v>
      </c>
      <c r="S3394" t="s">
        <v>8271</v>
      </c>
      <c r="T3394" s="7">
        <f>F3394/Q3394</f>
        <v>41.666666666666664</v>
      </c>
      <c r="U3394" t="s">
        <v>8315</v>
      </c>
      <c r="V3394" t="s">
        <v>8316</v>
      </c>
    </row>
    <row r="3395" spans="1:22" ht="43.2">
      <c r="A3395" s="5">
        <f t="shared" ref="A3395:A3458" si="212">F3395/E3395</f>
        <v>1.0580000000000001</v>
      </c>
      <c r="B3395">
        <v>3393</v>
      </c>
      <c r="C3395" s="3" t="s">
        <v>3392</v>
      </c>
      <c r="D3395" s="3" t="s">
        <v>7503</v>
      </c>
      <c r="E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 s="22">
        <f t="shared" ref="K3395:K3458" si="213">(J3394/86400)+25569+(-5/24)</f>
        <v>42496.63721064815</v>
      </c>
      <c r="L3395">
        <v>1413065230</v>
      </c>
      <c r="M3395" s="22">
        <f t="shared" ref="M3395:M3458" si="214">(L3394/86400)+25569+(-5/24)</f>
        <v>42446.63721064815</v>
      </c>
      <c r="N3395" s="22" t="s">
        <v>8378</v>
      </c>
      <c r="O3395" s="24">
        <f t="shared" si="211"/>
        <v>2016</v>
      </c>
      <c r="P3395" t="b">
        <v>0</v>
      </c>
      <c r="Q3395">
        <v>44</v>
      </c>
      <c r="R3395" t="b">
        <v>1</v>
      </c>
      <c r="S3395" t="s">
        <v>8271</v>
      </c>
      <c r="T3395" s="7">
        <f>F3395/Q3395</f>
        <v>36.06818181818182</v>
      </c>
      <c r="U3395" t="s">
        <v>8315</v>
      </c>
      <c r="V3395" t="s">
        <v>8316</v>
      </c>
    </row>
    <row r="3396" spans="1:22" ht="43.2">
      <c r="A3396" s="5">
        <f t="shared" si="212"/>
        <v>1.4236363636363636</v>
      </c>
      <c r="B3396">
        <v>3394</v>
      </c>
      <c r="C3396" s="3" t="s">
        <v>3393</v>
      </c>
      <c r="D3396" s="3" t="s">
        <v>7504</v>
      </c>
      <c r="E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 s="22">
        <f t="shared" si="213"/>
        <v>41948.823611111111</v>
      </c>
      <c r="L3396">
        <v>1403878645</v>
      </c>
      <c r="M3396" s="22">
        <f t="shared" si="214"/>
        <v>41923.713310185187</v>
      </c>
      <c r="N3396" s="22" t="s">
        <v>9042</v>
      </c>
      <c r="O3396" s="24">
        <f t="shared" ref="O3396:O3459" si="215">YEAR(N3396)</f>
        <v>2014</v>
      </c>
      <c r="P3396" t="b">
        <v>0</v>
      </c>
      <c r="Q3396">
        <v>27</v>
      </c>
      <c r="R3396" t="b">
        <v>1</v>
      </c>
      <c r="S3396" t="s">
        <v>8271</v>
      </c>
      <c r="T3396" s="7">
        <f>F3396/Q3396</f>
        <v>29</v>
      </c>
      <c r="U3396" t="s">
        <v>8315</v>
      </c>
      <c r="V3396" t="s">
        <v>8316</v>
      </c>
    </row>
    <row r="3397" spans="1:22" ht="28.8">
      <c r="A3397" s="5">
        <f t="shared" si="212"/>
        <v>1.84</v>
      </c>
      <c r="B3397">
        <v>3395</v>
      </c>
      <c r="C3397" s="3" t="s">
        <v>3394</v>
      </c>
      <c r="D3397" s="3" t="s">
        <v>7505</v>
      </c>
      <c r="E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 s="22">
        <f t="shared" si="213"/>
        <v>41847.387094907404</v>
      </c>
      <c r="L3397">
        <v>1431795944</v>
      </c>
      <c r="M3397" s="22">
        <f t="shared" si="214"/>
        <v>41817.387094907404</v>
      </c>
      <c r="N3397" s="22" t="s">
        <v>9146</v>
      </c>
      <c r="O3397" s="24">
        <f t="shared" si="215"/>
        <v>2014</v>
      </c>
      <c r="P3397" t="b">
        <v>0</v>
      </c>
      <c r="Q3397">
        <v>38</v>
      </c>
      <c r="R3397" t="b">
        <v>1</v>
      </c>
      <c r="S3397" t="s">
        <v>8271</v>
      </c>
      <c r="T3397" s="7">
        <f>F3397/Q3397</f>
        <v>24.210526315789473</v>
      </c>
      <c r="U3397" t="s">
        <v>8315</v>
      </c>
      <c r="V3397" t="s">
        <v>8316</v>
      </c>
    </row>
    <row r="3398" spans="1:22" ht="43.2">
      <c r="A3398" s="5">
        <f t="shared" si="212"/>
        <v>1.0433333333333332</v>
      </c>
      <c r="B3398">
        <v>3396</v>
      </c>
      <c r="C3398" s="3" t="s">
        <v>3395</v>
      </c>
      <c r="D3398" s="3" t="s">
        <v>7506</v>
      </c>
      <c r="E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 s="22">
        <f t="shared" si="213"/>
        <v>42154.548611111109</v>
      </c>
      <c r="L3398">
        <v>1399286589</v>
      </c>
      <c r="M3398" s="22">
        <f t="shared" si="214"/>
        <v>42140.503981481474</v>
      </c>
      <c r="N3398" s="22" t="s">
        <v>8885</v>
      </c>
      <c r="O3398" s="24">
        <f t="shared" si="215"/>
        <v>2015</v>
      </c>
      <c r="P3398" t="b">
        <v>0</v>
      </c>
      <c r="Q3398">
        <v>28</v>
      </c>
      <c r="R3398" t="b">
        <v>1</v>
      </c>
      <c r="S3398" t="s">
        <v>8271</v>
      </c>
      <c r="T3398" s="7">
        <f>F3398/Q3398</f>
        <v>55.892857142857146</v>
      </c>
      <c r="U3398" t="s">
        <v>8315</v>
      </c>
      <c r="V3398" t="s">
        <v>8316</v>
      </c>
    </row>
    <row r="3399" spans="1:22" ht="28.8">
      <c r="A3399" s="5">
        <f t="shared" si="212"/>
        <v>1.1200000000000001</v>
      </c>
      <c r="B3399">
        <v>3397</v>
      </c>
      <c r="C3399" s="3" t="s">
        <v>3396</v>
      </c>
      <c r="D3399" s="3" t="s">
        <v>7507</v>
      </c>
      <c r="E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 s="22">
        <f t="shared" si="213"/>
        <v>41790.957638888889</v>
      </c>
      <c r="L3399">
        <v>1452338929</v>
      </c>
      <c r="M3399" s="22">
        <f t="shared" si="214"/>
        <v>41764.238298611112</v>
      </c>
      <c r="N3399" s="22" t="s">
        <v>9914</v>
      </c>
      <c r="O3399" s="24">
        <f t="shared" si="215"/>
        <v>2014</v>
      </c>
      <c r="P3399" t="b">
        <v>0</v>
      </c>
      <c r="Q3399">
        <v>24</v>
      </c>
      <c r="R3399" t="b">
        <v>1</v>
      </c>
      <c r="S3399" t="s">
        <v>8271</v>
      </c>
      <c r="T3399" s="7">
        <f>F3399/Q3399</f>
        <v>11.666666666666666</v>
      </c>
      <c r="U3399" t="s">
        <v>8315</v>
      </c>
      <c r="V3399" t="s">
        <v>8316</v>
      </c>
    </row>
    <row r="3400" spans="1:22" ht="43.2">
      <c r="A3400" s="5">
        <f t="shared" si="212"/>
        <v>1.1107499999999999</v>
      </c>
      <c r="B3400">
        <v>3398</v>
      </c>
      <c r="C3400" s="3" t="s">
        <v>3397</v>
      </c>
      <c r="D3400" s="3" t="s">
        <v>7508</v>
      </c>
      <c r="E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 s="22">
        <f t="shared" si="213"/>
        <v>42418.708333333336</v>
      </c>
      <c r="L3400">
        <v>1414605776</v>
      </c>
      <c r="M3400" s="22">
        <f t="shared" si="214"/>
        <v>42378.270011574066</v>
      </c>
      <c r="N3400" s="22" t="s">
        <v>9915</v>
      </c>
      <c r="O3400" s="24">
        <f t="shared" si="215"/>
        <v>2016</v>
      </c>
      <c r="P3400" t="b">
        <v>0</v>
      </c>
      <c r="Q3400">
        <v>65</v>
      </c>
      <c r="R3400" t="b">
        <v>1</v>
      </c>
      <c r="S3400" t="s">
        <v>8271</v>
      </c>
      <c r="T3400" s="7">
        <f>F3400/Q3400</f>
        <v>68.353846153846149</v>
      </c>
      <c r="U3400" t="s">
        <v>8315</v>
      </c>
      <c r="V3400" t="s">
        <v>8316</v>
      </c>
    </row>
    <row r="3401" spans="1:22" ht="43.2">
      <c r="A3401" s="5">
        <f t="shared" si="212"/>
        <v>1.0375000000000001</v>
      </c>
      <c r="B3401">
        <v>3399</v>
      </c>
      <c r="C3401" s="3" t="s">
        <v>3398</v>
      </c>
      <c r="D3401" s="3" t="s">
        <v>7509</v>
      </c>
      <c r="E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 s="22">
        <f t="shared" si="213"/>
        <v>41964.499999999993</v>
      </c>
      <c r="L3401">
        <v>1421964325</v>
      </c>
      <c r="M3401" s="22">
        <f t="shared" si="214"/>
        <v>41941.543703703697</v>
      </c>
      <c r="N3401" s="22" t="s">
        <v>9348</v>
      </c>
      <c r="O3401" s="24">
        <f t="shared" si="215"/>
        <v>2014</v>
      </c>
      <c r="P3401" t="b">
        <v>0</v>
      </c>
      <c r="Q3401">
        <v>46</v>
      </c>
      <c r="R3401" t="b">
        <v>1</v>
      </c>
      <c r="S3401" t="s">
        <v>8271</v>
      </c>
      <c r="T3401" s="7">
        <f>F3401/Q3401</f>
        <v>27.065217391304348</v>
      </c>
      <c r="U3401" t="s">
        <v>8315</v>
      </c>
      <c r="V3401" t="s">
        <v>8316</v>
      </c>
    </row>
    <row r="3402" spans="1:22" ht="43.2">
      <c r="A3402" s="5">
        <f t="shared" si="212"/>
        <v>1.0041</v>
      </c>
      <c r="B3402">
        <v>3400</v>
      </c>
      <c r="C3402" s="3" t="s">
        <v>3399</v>
      </c>
      <c r="D3402" s="3" t="s">
        <v>7510</v>
      </c>
      <c r="E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 s="22">
        <f t="shared" si="213"/>
        <v>42056.712094907409</v>
      </c>
      <c r="L3402">
        <v>1405378414</v>
      </c>
      <c r="M3402" s="22">
        <f t="shared" si="214"/>
        <v>42026.712094907409</v>
      </c>
      <c r="N3402" s="22" t="s">
        <v>9494</v>
      </c>
      <c r="O3402" s="24">
        <f t="shared" si="215"/>
        <v>2015</v>
      </c>
      <c r="P3402" t="b">
        <v>0</v>
      </c>
      <c r="Q3402">
        <v>85</v>
      </c>
      <c r="R3402" t="b">
        <v>1</v>
      </c>
      <c r="S3402" t="s">
        <v>8271</v>
      </c>
      <c r="T3402" s="7">
        <f>F3402/Q3402</f>
        <v>118.12941176470588</v>
      </c>
      <c r="U3402" t="s">
        <v>8315</v>
      </c>
      <c r="V3402" t="s">
        <v>8316</v>
      </c>
    </row>
    <row r="3403" spans="1:22" ht="57.6">
      <c r="A3403" s="5">
        <f t="shared" si="212"/>
        <v>1.0186206896551724</v>
      </c>
      <c r="B3403">
        <v>3401</v>
      </c>
      <c r="C3403" s="3" t="s">
        <v>3400</v>
      </c>
      <c r="D3403" s="3" t="s">
        <v>7511</v>
      </c>
      <c r="E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 s="22">
        <f t="shared" si="213"/>
        <v>41879.745532407404</v>
      </c>
      <c r="L3403">
        <v>1436376146</v>
      </c>
      <c r="M3403" s="22">
        <f t="shared" si="214"/>
        <v>41834.745532407404</v>
      </c>
      <c r="N3403" s="22" t="s">
        <v>8524</v>
      </c>
      <c r="O3403" s="24">
        <f t="shared" si="215"/>
        <v>2014</v>
      </c>
      <c r="P3403" t="b">
        <v>0</v>
      </c>
      <c r="Q3403">
        <v>66</v>
      </c>
      <c r="R3403" t="b">
        <v>1</v>
      </c>
      <c r="S3403" t="s">
        <v>8271</v>
      </c>
      <c r="T3403" s="7">
        <f>F3403/Q3403</f>
        <v>44.757575757575758</v>
      </c>
      <c r="U3403" t="s">
        <v>8315</v>
      </c>
      <c r="V3403" t="s">
        <v>8316</v>
      </c>
    </row>
    <row r="3404" spans="1:22" ht="43.2">
      <c r="A3404" s="5">
        <f t="shared" si="212"/>
        <v>1.0976666666666666</v>
      </c>
      <c r="B3404">
        <v>3402</v>
      </c>
      <c r="C3404" s="3" t="s">
        <v>3401</v>
      </c>
      <c r="D3404" s="3" t="s">
        <v>7512</v>
      </c>
      <c r="E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 s="22">
        <f t="shared" si="213"/>
        <v>42223.5155787037</v>
      </c>
      <c r="L3404">
        <v>1444747843</v>
      </c>
      <c r="M3404" s="22">
        <f t="shared" si="214"/>
        <v>42193.5155787037</v>
      </c>
      <c r="N3404" s="22" t="s">
        <v>9263</v>
      </c>
      <c r="O3404" s="24">
        <f t="shared" si="215"/>
        <v>2015</v>
      </c>
      <c r="P3404" t="b">
        <v>0</v>
      </c>
      <c r="Q3404">
        <v>165</v>
      </c>
      <c r="R3404" t="b">
        <v>1</v>
      </c>
      <c r="S3404" t="s">
        <v>8271</v>
      </c>
      <c r="T3404" s="7">
        <f>F3404/Q3404</f>
        <v>99.787878787878782</v>
      </c>
      <c r="U3404" t="s">
        <v>8315</v>
      </c>
      <c r="V3404" t="s">
        <v>8316</v>
      </c>
    </row>
    <row r="3405" spans="1:22" ht="43.2">
      <c r="A3405" s="5">
        <f t="shared" si="212"/>
        <v>1</v>
      </c>
      <c r="B3405">
        <v>3403</v>
      </c>
      <c r="C3405" s="3" t="s">
        <v>3402</v>
      </c>
      <c r="D3405" s="3" t="s">
        <v>7513</v>
      </c>
      <c r="E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 s="22">
        <f t="shared" si="213"/>
        <v>42319.896527777775</v>
      </c>
      <c r="L3405">
        <v>1432638324</v>
      </c>
      <c r="M3405" s="22">
        <f t="shared" si="214"/>
        <v>42290.410219907404</v>
      </c>
      <c r="N3405" s="22" t="s">
        <v>9580</v>
      </c>
      <c r="O3405" s="24">
        <f t="shared" si="215"/>
        <v>2015</v>
      </c>
      <c r="P3405" t="b">
        <v>0</v>
      </c>
      <c r="Q3405">
        <v>17</v>
      </c>
      <c r="R3405" t="b">
        <v>1</v>
      </c>
      <c r="S3405" t="s">
        <v>8271</v>
      </c>
      <c r="T3405" s="7">
        <f>F3405/Q3405</f>
        <v>117.64705882352941</v>
      </c>
      <c r="U3405" t="s">
        <v>8315</v>
      </c>
      <c r="V3405" t="s">
        <v>8316</v>
      </c>
    </row>
    <row r="3406" spans="1:22" ht="57.6">
      <c r="A3406" s="5">
        <f t="shared" si="212"/>
        <v>1.22</v>
      </c>
      <c r="B3406">
        <v>3404</v>
      </c>
      <c r="C3406" s="3" t="s">
        <v>3403</v>
      </c>
      <c r="D3406" s="3" t="s">
        <v>7514</v>
      </c>
      <c r="E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 s="22">
        <f t="shared" si="213"/>
        <v>42180.253749999996</v>
      </c>
      <c r="L3406">
        <v>1432814702</v>
      </c>
      <c r="M3406" s="22">
        <f t="shared" si="214"/>
        <v>42150.253749999996</v>
      </c>
      <c r="N3406" s="22" t="s">
        <v>9198</v>
      </c>
      <c r="O3406" s="24">
        <f t="shared" si="215"/>
        <v>2015</v>
      </c>
      <c r="P3406" t="b">
        <v>0</v>
      </c>
      <c r="Q3406">
        <v>3</v>
      </c>
      <c r="R3406" t="b">
        <v>1</v>
      </c>
      <c r="S3406" t="s">
        <v>8271</v>
      </c>
      <c r="T3406" s="7">
        <f>F3406/Q3406</f>
        <v>203.33333333333334</v>
      </c>
      <c r="U3406" t="s">
        <v>8315</v>
      </c>
      <c r="V3406" t="s">
        <v>8316</v>
      </c>
    </row>
    <row r="3407" spans="1:22" ht="43.2">
      <c r="A3407" s="5">
        <f t="shared" si="212"/>
        <v>1.3757142857142857</v>
      </c>
      <c r="B3407">
        <v>3405</v>
      </c>
      <c r="C3407" s="3" t="s">
        <v>3404</v>
      </c>
      <c r="D3407" s="3" t="s">
        <v>7515</v>
      </c>
      <c r="E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 s="22">
        <f t="shared" si="213"/>
        <v>42172.295162037037</v>
      </c>
      <c r="L3407">
        <v>1455063886</v>
      </c>
      <c r="M3407" s="22">
        <f t="shared" si="214"/>
        <v>42152.295162037037</v>
      </c>
      <c r="N3407" s="22" t="s">
        <v>9249</v>
      </c>
      <c r="O3407" s="24">
        <f t="shared" si="215"/>
        <v>2015</v>
      </c>
      <c r="P3407" t="b">
        <v>0</v>
      </c>
      <c r="Q3407">
        <v>17</v>
      </c>
      <c r="R3407" t="b">
        <v>1</v>
      </c>
      <c r="S3407" t="s">
        <v>8271</v>
      </c>
      <c r="T3407" s="7">
        <f>F3407/Q3407</f>
        <v>28.323529411764707</v>
      </c>
      <c r="U3407" t="s">
        <v>8315</v>
      </c>
      <c r="V3407" t="s">
        <v>8316</v>
      </c>
    </row>
    <row r="3408" spans="1:22" ht="43.2">
      <c r="A3408" s="5">
        <f t="shared" si="212"/>
        <v>1.0031000000000001</v>
      </c>
      <c r="B3408">
        <v>3406</v>
      </c>
      <c r="C3408" s="3" t="s">
        <v>3405</v>
      </c>
      <c r="D3408" s="3" t="s">
        <v>7516</v>
      </c>
      <c r="E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 s="22">
        <f t="shared" si="213"/>
        <v>42430.790972222218</v>
      </c>
      <c r="L3408">
        <v>1401623376</v>
      </c>
      <c r="M3408" s="22">
        <f t="shared" si="214"/>
        <v>42409.808865740742</v>
      </c>
      <c r="N3408" s="22" t="s">
        <v>9245</v>
      </c>
      <c r="O3408" s="24">
        <f t="shared" si="215"/>
        <v>2016</v>
      </c>
      <c r="P3408" t="b">
        <v>0</v>
      </c>
      <c r="Q3408">
        <v>91</v>
      </c>
      <c r="R3408" t="b">
        <v>1</v>
      </c>
      <c r="S3408" t="s">
        <v>8271</v>
      </c>
      <c r="T3408" s="7">
        <f>F3408/Q3408</f>
        <v>110.23076923076923</v>
      </c>
      <c r="U3408" t="s">
        <v>8315</v>
      </c>
      <c r="V3408" t="s">
        <v>8316</v>
      </c>
    </row>
    <row r="3409" spans="1:22" ht="57.6">
      <c r="A3409" s="5">
        <f t="shared" si="212"/>
        <v>1.071</v>
      </c>
      <c r="B3409">
        <v>3407</v>
      </c>
      <c r="C3409" s="3" t="s">
        <v>3406</v>
      </c>
      <c r="D3409" s="3" t="s">
        <v>7517</v>
      </c>
      <c r="E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 s="22">
        <f t="shared" si="213"/>
        <v>41836.284444444442</v>
      </c>
      <c r="L3409">
        <v>1402049289</v>
      </c>
      <c r="M3409" s="22">
        <f t="shared" si="214"/>
        <v>41791.284444444442</v>
      </c>
      <c r="N3409" s="22" t="s">
        <v>8381</v>
      </c>
      <c r="O3409" s="24">
        <f t="shared" si="215"/>
        <v>2014</v>
      </c>
      <c r="P3409" t="b">
        <v>0</v>
      </c>
      <c r="Q3409">
        <v>67</v>
      </c>
      <c r="R3409" t="b">
        <v>1</v>
      </c>
      <c r="S3409" t="s">
        <v>8271</v>
      </c>
      <c r="T3409" s="7">
        <f>F3409/Q3409</f>
        <v>31.970149253731343</v>
      </c>
      <c r="U3409" t="s">
        <v>8315</v>
      </c>
      <c r="V3409" t="s">
        <v>8316</v>
      </c>
    </row>
    <row r="3410" spans="1:22" ht="43.2">
      <c r="A3410" s="5">
        <f t="shared" si="212"/>
        <v>2.11</v>
      </c>
      <c r="B3410">
        <v>3408</v>
      </c>
      <c r="C3410" s="3" t="s">
        <v>3407</v>
      </c>
      <c r="D3410" s="3" t="s">
        <v>7518</v>
      </c>
      <c r="E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 s="22">
        <f t="shared" si="213"/>
        <v>41826.21399305555</v>
      </c>
      <c r="L3410">
        <v>1403135304</v>
      </c>
      <c r="M3410" s="22">
        <f t="shared" si="214"/>
        <v>41796.21399305555</v>
      </c>
      <c r="N3410" s="22" t="s">
        <v>9357</v>
      </c>
      <c r="O3410" s="24">
        <f t="shared" si="215"/>
        <v>2014</v>
      </c>
      <c r="P3410" t="b">
        <v>0</v>
      </c>
      <c r="Q3410">
        <v>18</v>
      </c>
      <c r="R3410" t="b">
        <v>1</v>
      </c>
      <c r="S3410" t="s">
        <v>8271</v>
      </c>
      <c r="T3410" s="7">
        <f>F3410/Q3410</f>
        <v>58.611111111111114</v>
      </c>
      <c r="U3410" t="s">
        <v>8315</v>
      </c>
      <c r="V3410" t="s">
        <v>8316</v>
      </c>
    </row>
    <row r="3411" spans="1:22" ht="43.2">
      <c r="A3411" s="5">
        <f t="shared" si="212"/>
        <v>1.236</v>
      </c>
      <c r="B3411">
        <v>3409</v>
      </c>
      <c r="C3411" s="3" t="s">
        <v>3408</v>
      </c>
      <c r="D3411" s="3" t="s">
        <v>7519</v>
      </c>
      <c r="E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 s="22">
        <f t="shared" si="213"/>
        <v>41838.78361111111</v>
      </c>
      <c r="L3411">
        <v>1466710358</v>
      </c>
      <c r="M3411" s="22">
        <f t="shared" si="214"/>
        <v>41808.78361111111</v>
      </c>
      <c r="N3411" s="22" t="s">
        <v>9755</v>
      </c>
      <c r="O3411" s="24">
        <f t="shared" si="215"/>
        <v>2014</v>
      </c>
      <c r="P3411" t="b">
        <v>0</v>
      </c>
      <c r="Q3411">
        <v>21</v>
      </c>
      <c r="R3411" t="b">
        <v>1</v>
      </c>
      <c r="S3411" t="s">
        <v>8271</v>
      </c>
      <c r="T3411" s="7">
        <f>F3411/Q3411</f>
        <v>29.428571428571427</v>
      </c>
      <c r="U3411" t="s">
        <v>8315</v>
      </c>
      <c r="V3411" t="s">
        <v>8316</v>
      </c>
    </row>
    <row r="3412" spans="1:22" ht="43.2">
      <c r="A3412" s="5">
        <f t="shared" si="212"/>
        <v>1.085</v>
      </c>
      <c r="B3412">
        <v>3410</v>
      </c>
      <c r="C3412" s="3" t="s">
        <v>3409</v>
      </c>
      <c r="D3412" s="3" t="s">
        <v>7520</v>
      </c>
      <c r="E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 s="22">
        <f t="shared" si="213"/>
        <v>42582.665277777771</v>
      </c>
      <c r="L3412">
        <v>1462841990</v>
      </c>
      <c r="M3412" s="22">
        <f t="shared" si="214"/>
        <v>42544.605995370366</v>
      </c>
      <c r="N3412" s="22" t="s">
        <v>9051</v>
      </c>
      <c r="O3412" s="24">
        <f t="shared" si="215"/>
        <v>2016</v>
      </c>
      <c r="P3412" t="b">
        <v>0</v>
      </c>
      <c r="Q3412">
        <v>40</v>
      </c>
      <c r="R3412" t="b">
        <v>1</v>
      </c>
      <c r="S3412" t="s">
        <v>8271</v>
      </c>
      <c r="T3412" s="7">
        <f>F3412/Q3412</f>
        <v>81.375</v>
      </c>
      <c r="U3412" t="s">
        <v>8315</v>
      </c>
      <c r="V3412" t="s">
        <v>8316</v>
      </c>
    </row>
    <row r="3413" spans="1:22" ht="43.2">
      <c r="A3413" s="5">
        <f t="shared" si="212"/>
        <v>1.0356666666666667</v>
      </c>
      <c r="B3413">
        <v>3411</v>
      </c>
      <c r="C3413" s="3" t="s">
        <v>3410</v>
      </c>
      <c r="D3413" s="3" t="s">
        <v>7521</v>
      </c>
      <c r="E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 s="22">
        <f t="shared" si="213"/>
        <v>42527.083333333336</v>
      </c>
      <c r="L3413">
        <v>1442536372</v>
      </c>
      <c r="M3413" s="22">
        <f t="shared" si="214"/>
        <v>42499.83321759259</v>
      </c>
      <c r="N3413" s="22" t="s">
        <v>9595</v>
      </c>
      <c r="O3413" s="24">
        <f t="shared" si="215"/>
        <v>2016</v>
      </c>
      <c r="P3413" t="b">
        <v>0</v>
      </c>
      <c r="Q3413">
        <v>78</v>
      </c>
      <c r="R3413" t="b">
        <v>1</v>
      </c>
      <c r="S3413" t="s">
        <v>8271</v>
      </c>
      <c r="T3413" s="7">
        <f>F3413/Q3413</f>
        <v>199.16666666666666</v>
      </c>
      <c r="U3413" t="s">
        <v>8315</v>
      </c>
      <c r="V3413" t="s">
        <v>8316</v>
      </c>
    </row>
    <row r="3414" spans="1:22" ht="43.2">
      <c r="A3414" s="5">
        <f t="shared" si="212"/>
        <v>1</v>
      </c>
      <c r="B3414">
        <v>3412</v>
      </c>
      <c r="C3414" s="3" t="s">
        <v>3411</v>
      </c>
      <c r="D3414" s="3" t="s">
        <v>7522</v>
      </c>
      <c r="E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 s="22">
        <f t="shared" si="213"/>
        <v>42284.814490740733</v>
      </c>
      <c r="L3414">
        <v>1409266862</v>
      </c>
      <c r="M3414" s="22">
        <f t="shared" si="214"/>
        <v>42264.814490740733</v>
      </c>
      <c r="N3414" s="22" t="s">
        <v>9549</v>
      </c>
      <c r="O3414" s="24">
        <f t="shared" si="215"/>
        <v>2015</v>
      </c>
      <c r="P3414" t="b">
        <v>0</v>
      </c>
      <c r="Q3414">
        <v>26</v>
      </c>
      <c r="R3414" t="b">
        <v>1</v>
      </c>
      <c r="S3414" t="s">
        <v>8271</v>
      </c>
      <c r="T3414" s="7">
        <f>F3414/Q3414</f>
        <v>115.38461538461539</v>
      </c>
      <c r="U3414" t="s">
        <v>8315</v>
      </c>
      <c r="V3414" t="s">
        <v>8316</v>
      </c>
    </row>
    <row r="3415" spans="1:22" ht="57.6">
      <c r="A3415" s="5">
        <f t="shared" si="212"/>
        <v>1.3</v>
      </c>
      <c r="B3415">
        <v>3413</v>
      </c>
      <c r="C3415" s="3" t="s">
        <v>3412</v>
      </c>
      <c r="D3415" s="3" t="s">
        <v>7523</v>
      </c>
      <c r="E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 s="22">
        <f t="shared" si="213"/>
        <v>41909.750717592593</v>
      </c>
      <c r="L3415">
        <v>1424280938</v>
      </c>
      <c r="M3415" s="22">
        <f t="shared" si="214"/>
        <v>41879.750717592593</v>
      </c>
      <c r="N3415" s="22" t="s">
        <v>9514</v>
      </c>
      <c r="O3415" s="24">
        <f t="shared" si="215"/>
        <v>2014</v>
      </c>
      <c r="P3415" t="b">
        <v>0</v>
      </c>
      <c r="Q3415">
        <v>14</v>
      </c>
      <c r="R3415" t="b">
        <v>1</v>
      </c>
      <c r="S3415" t="s">
        <v>8271</v>
      </c>
      <c r="T3415" s="7">
        <f>F3415/Q3415</f>
        <v>46.428571428571431</v>
      </c>
      <c r="U3415" t="s">
        <v>8315</v>
      </c>
      <c r="V3415" t="s">
        <v>8316</v>
      </c>
    </row>
    <row r="3416" spans="1:22" ht="43.2">
      <c r="A3416" s="5">
        <f t="shared" si="212"/>
        <v>1.0349999999999999</v>
      </c>
      <c r="B3416">
        <v>3414</v>
      </c>
      <c r="C3416" s="3" t="s">
        <v>3413</v>
      </c>
      <c r="D3416" s="3" t="s">
        <v>7524</v>
      </c>
      <c r="E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 s="22">
        <f t="shared" si="213"/>
        <v>42062.999305555553</v>
      </c>
      <c r="L3416">
        <v>1478030325</v>
      </c>
      <c r="M3416" s="22">
        <f t="shared" si="214"/>
        <v>42053.524745370371</v>
      </c>
      <c r="N3416" s="22" t="s">
        <v>9863</v>
      </c>
      <c r="O3416" s="24">
        <f t="shared" si="215"/>
        <v>2015</v>
      </c>
      <c r="P3416" t="b">
        <v>0</v>
      </c>
      <c r="Q3416">
        <v>44</v>
      </c>
      <c r="R3416" t="b">
        <v>1</v>
      </c>
      <c r="S3416" t="s">
        <v>8271</v>
      </c>
      <c r="T3416" s="7">
        <f>F3416/Q3416</f>
        <v>70.568181818181813</v>
      </c>
      <c r="U3416" t="s">
        <v>8315</v>
      </c>
      <c r="V3416" t="s">
        <v>8316</v>
      </c>
    </row>
    <row r="3417" spans="1:22" ht="43.2">
      <c r="A3417" s="5">
        <f t="shared" si="212"/>
        <v>1</v>
      </c>
      <c r="B3417">
        <v>3415</v>
      </c>
      <c r="C3417" s="3" t="s">
        <v>3414</v>
      </c>
      <c r="D3417" s="3" t="s">
        <v>7525</v>
      </c>
      <c r="E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 s="22">
        <f t="shared" si="213"/>
        <v>42705.124305555553</v>
      </c>
      <c r="L3417">
        <v>1459999656</v>
      </c>
      <c r="M3417" s="22">
        <f t="shared" si="214"/>
        <v>42675.624131944445</v>
      </c>
      <c r="N3417" s="22" t="s">
        <v>8832</v>
      </c>
      <c r="O3417" s="24">
        <f t="shared" si="215"/>
        <v>2016</v>
      </c>
      <c r="P3417" t="b">
        <v>0</v>
      </c>
      <c r="Q3417">
        <v>9</v>
      </c>
      <c r="R3417" t="b">
        <v>1</v>
      </c>
      <c r="S3417" t="s">
        <v>8271</v>
      </c>
      <c r="T3417" s="7">
        <f>F3417/Q3417</f>
        <v>22.222222222222221</v>
      </c>
      <c r="U3417" t="s">
        <v>8315</v>
      </c>
      <c r="V3417" t="s">
        <v>8316</v>
      </c>
    </row>
    <row r="3418" spans="1:22" ht="57.6">
      <c r="A3418" s="5">
        <f t="shared" si="212"/>
        <v>1.196</v>
      </c>
      <c r="B3418">
        <v>3416</v>
      </c>
      <c r="C3418" s="3" t="s">
        <v>3415</v>
      </c>
      <c r="D3418" s="3" t="s">
        <v>7526</v>
      </c>
      <c r="E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 s="22">
        <f t="shared" si="213"/>
        <v>42477.770833333336</v>
      </c>
      <c r="L3418">
        <v>1427363645</v>
      </c>
      <c r="M3418" s="22">
        <f t="shared" si="214"/>
        <v>42466.935833333329</v>
      </c>
      <c r="N3418" s="22" t="s">
        <v>9616</v>
      </c>
      <c r="O3418" s="24">
        <f t="shared" si="215"/>
        <v>2016</v>
      </c>
      <c r="P3418" t="b">
        <v>0</v>
      </c>
      <c r="Q3418">
        <v>30</v>
      </c>
      <c r="R3418" t="b">
        <v>1</v>
      </c>
      <c r="S3418" t="s">
        <v>8271</v>
      </c>
      <c r="T3418" s="7">
        <f>F3418/Q3418</f>
        <v>159.46666666666667</v>
      </c>
      <c r="U3418" t="s">
        <v>8315</v>
      </c>
      <c r="V3418" t="s">
        <v>8316</v>
      </c>
    </row>
    <row r="3419" spans="1:22" ht="43.2">
      <c r="A3419" s="5">
        <f t="shared" si="212"/>
        <v>1.0000058823529412</v>
      </c>
      <c r="B3419">
        <v>3417</v>
      </c>
      <c r="C3419" s="3" t="s">
        <v>3416</v>
      </c>
      <c r="D3419" s="3" t="s">
        <v>7527</v>
      </c>
      <c r="E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 s="22">
        <f t="shared" si="213"/>
        <v>42117.562499999993</v>
      </c>
      <c r="L3419">
        <v>1410558948</v>
      </c>
      <c r="M3419" s="22">
        <f t="shared" si="214"/>
        <v>42089.204224537032</v>
      </c>
      <c r="N3419" s="22" t="s">
        <v>8424</v>
      </c>
      <c r="O3419" s="24">
        <f t="shared" si="215"/>
        <v>2015</v>
      </c>
      <c r="P3419" t="b">
        <v>0</v>
      </c>
      <c r="Q3419">
        <v>45</v>
      </c>
      <c r="R3419" t="b">
        <v>1</v>
      </c>
      <c r="S3419" t="s">
        <v>8271</v>
      </c>
      <c r="T3419" s="7">
        <f>F3419/Q3419</f>
        <v>37.777999999999999</v>
      </c>
      <c r="U3419" t="s">
        <v>8315</v>
      </c>
      <c r="V3419" t="s">
        <v>8316</v>
      </c>
    </row>
    <row r="3420" spans="1:22" ht="43.2">
      <c r="A3420" s="5">
        <f t="shared" si="212"/>
        <v>1.00875</v>
      </c>
      <c r="B3420">
        <v>3418</v>
      </c>
      <c r="C3420" s="3" t="s">
        <v>3417</v>
      </c>
      <c r="D3420" s="3" t="s">
        <v>7528</v>
      </c>
      <c r="E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 s="22">
        <f t="shared" si="213"/>
        <v>41937.821527777771</v>
      </c>
      <c r="L3420">
        <v>1398283307</v>
      </c>
      <c r="M3420" s="22">
        <f t="shared" si="214"/>
        <v>41894.705416666664</v>
      </c>
      <c r="N3420" s="22" t="s">
        <v>8676</v>
      </c>
      <c r="O3420" s="24">
        <f t="shared" si="215"/>
        <v>2014</v>
      </c>
      <c r="P3420" t="b">
        <v>0</v>
      </c>
      <c r="Q3420">
        <v>56</v>
      </c>
      <c r="R3420" t="b">
        <v>1</v>
      </c>
      <c r="S3420" t="s">
        <v>8271</v>
      </c>
      <c r="T3420" s="7">
        <f>F3420/Q3420</f>
        <v>72.053571428571431</v>
      </c>
      <c r="U3420" t="s">
        <v>8315</v>
      </c>
      <c r="V3420" t="s">
        <v>8316</v>
      </c>
    </row>
    <row r="3421" spans="1:22" ht="57.6">
      <c r="A3421" s="5">
        <f t="shared" si="212"/>
        <v>1.0654545454545454</v>
      </c>
      <c r="B3421">
        <v>3419</v>
      </c>
      <c r="C3421" s="3" t="s">
        <v>3418</v>
      </c>
      <c r="D3421" s="3" t="s">
        <v>7529</v>
      </c>
      <c r="E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 s="22">
        <f t="shared" si="213"/>
        <v>41782.626238425924</v>
      </c>
      <c r="L3421">
        <v>1458416585</v>
      </c>
      <c r="M3421" s="22">
        <f t="shared" si="214"/>
        <v>41752.626238425924</v>
      </c>
      <c r="N3421" s="22" t="s">
        <v>9916</v>
      </c>
      <c r="O3421" s="24">
        <f t="shared" si="215"/>
        <v>2014</v>
      </c>
      <c r="P3421" t="b">
        <v>0</v>
      </c>
      <c r="Q3421">
        <v>46</v>
      </c>
      <c r="R3421" t="b">
        <v>1</v>
      </c>
      <c r="S3421" t="s">
        <v>8271</v>
      </c>
      <c r="T3421" s="7">
        <f>F3421/Q3421</f>
        <v>63.695652173913047</v>
      </c>
      <c r="U3421" t="s">
        <v>8315</v>
      </c>
      <c r="V3421" t="s">
        <v>8316</v>
      </c>
    </row>
    <row r="3422" spans="1:22" ht="43.2">
      <c r="A3422" s="5">
        <f t="shared" si="212"/>
        <v>1.38</v>
      </c>
      <c r="B3422">
        <v>3420</v>
      </c>
      <c r="C3422" s="3" t="s">
        <v>3419</v>
      </c>
      <c r="D3422" s="3" t="s">
        <v>7530</v>
      </c>
      <c r="E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 s="22">
        <f t="shared" si="213"/>
        <v>42466.687499999993</v>
      </c>
      <c r="L3422">
        <v>1454638202</v>
      </c>
      <c r="M3422" s="22">
        <f t="shared" si="214"/>
        <v>42448.613252314812</v>
      </c>
      <c r="N3422" s="22" t="s">
        <v>9917</v>
      </c>
      <c r="O3422" s="24">
        <f t="shared" si="215"/>
        <v>2016</v>
      </c>
      <c r="P3422" t="b">
        <v>0</v>
      </c>
      <c r="Q3422">
        <v>34</v>
      </c>
      <c r="R3422" t="b">
        <v>1</v>
      </c>
      <c r="S3422" t="s">
        <v>8271</v>
      </c>
      <c r="T3422" s="7">
        <f>F3422/Q3422</f>
        <v>28.411764705882351</v>
      </c>
      <c r="U3422" t="s">
        <v>8315</v>
      </c>
      <c r="V3422" t="s">
        <v>8316</v>
      </c>
    </row>
    <row r="3423" spans="1:22" ht="43.2">
      <c r="A3423" s="5">
        <f t="shared" si="212"/>
        <v>1.0115000000000001</v>
      </c>
      <c r="B3423">
        <v>3421</v>
      </c>
      <c r="C3423" s="3" t="s">
        <v>3420</v>
      </c>
      <c r="D3423" s="3" t="s">
        <v>7531</v>
      </c>
      <c r="E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 s="22">
        <f t="shared" si="213"/>
        <v>42413.791666666664</v>
      </c>
      <c r="L3423">
        <v>1422903563</v>
      </c>
      <c r="M3423" s="22">
        <f t="shared" si="214"/>
        <v>42404.881967592592</v>
      </c>
      <c r="N3423" s="22" t="s">
        <v>9918</v>
      </c>
      <c r="O3423" s="24">
        <f t="shared" si="215"/>
        <v>2016</v>
      </c>
      <c r="P3423" t="b">
        <v>0</v>
      </c>
      <c r="Q3423">
        <v>98</v>
      </c>
      <c r="R3423" t="b">
        <v>1</v>
      </c>
      <c r="S3423" t="s">
        <v>8271</v>
      </c>
      <c r="T3423" s="7">
        <f>F3423/Q3423</f>
        <v>103.21428571428571</v>
      </c>
      <c r="U3423" t="s">
        <v>8315</v>
      </c>
      <c r="V3423" t="s">
        <v>8316</v>
      </c>
    </row>
    <row r="3424" spans="1:22" ht="43.2">
      <c r="A3424" s="5">
        <f t="shared" si="212"/>
        <v>1.091</v>
      </c>
      <c r="B3424">
        <v>3422</v>
      </c>
      <c r="C3424" s="3" t="s">
        <v>3421</v>
      </c>
      <c r="D3424" s="3" t="s">
        <v>7532</v>
      </c>
      <c r="E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 s="22">
        <f t="shared" si="213"/>
        <v>42067.582905092589</v>
      </c>
      <c r="L3424">
        <v>1447594176</v>
      </c>
      <c r="M3424" s="22">
        <f t="shared" si="214"/>
        <v>42037.582905092589</v>
      </c>
      <c r="N3424" s="22" t="s">
        <v>9547</v>
      </c>
      <c r="O3424" s="24">
        <f t="shared" si="215"/>
        <v>2015</v>
      </c>
      <c r="P3424" t="b">
        <v>0</v>
      </c>
      <c r="Q3424">
        <v>46</v>
      </c>
      <c r="R3424" t="b">
        <v>1</v>
      </c>
      <c r="S3424" t="s">
        <v>8271</v>
      </c>
      <c r="T3424" s="7">
        <f>F3424/Q3424</f>
        <v>71.152173913043484</v>
      </c>
      <c r="U3424" t="s">
        <v>8315</v>
      </c>
      <c r="V3424" t="s">
        <v>8316</v>
      </c>
    </row>
    <row r="3425" spans="1:22" ht="43.2">
      <c r="A3425" s="5">
        <f t="shared" si="212"/>
        <v>1.4</v>
      </c>
      <c r="B3425">
        <v>3423</v>
      </c>
      <c r="C3425" s="3" t="s">
        <v>3422</v>
      </c>
      <c r="D3425" s="3" t="s">
        <v>7533</v>
      </c>
      <c r="E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 s="22">
        <f t="shared" si="213"/>
        <v>42351.791666666664</v>
      </c>
      <c r="L3425">
        <v>1427320341</v>
      </c>
      <c r="M3425" s="22">
        <f t="shared" si="214"/>
        <v>42323.353888888887</v>
      </c>
      <c r="N3425" s="22" t="s">
        <v>8414</v>
      </c>
      <c r="O3425" s="24">
        <f t="shared" si="215"/>
        <v>2015</v>
      </c>
      <c r="P3425" t="b">
        <v>0</v>
      </c>
      <c r="Q3425">
        <v>10</v>
      </c>
      <c r="R3425" t="b">
        <v>1</v>
      </c>
      <c r="S3425" t="s">
        <v>8271</v>
      </c>
      <c r="T3425" s="7">
        <f>F3425/Q3425</f>
        <v>35</v>
      </c>
      <c r="U3425" t="s">
        <v>8315</v>
      </c>
      <c r="V3425" t="s">
        <v>8316</v>
      </c>
    </row>
    <row r="3426" spans="1:22" ht="43.2">
      <c r="A3426" s="5">
        <f t="shared" si="212"/>
        <v>1.0358333333333334</v>
      </c>
      <c r="B3426">
        <v>3424</v>
      </c>
      <c r="C3426" s="3" t="s">
        <v>3423</v>
      </c>
      <c r="D3426" s="3" t="s">
        <v>7534</v>
      </c>
      <c r="E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 s="22">
        <f t="shared" si="213"/>
        <v>42118.703020833331</v>
      </c>
      <c r="L3426">
        <v>1421252084</v>
      </c>
      <c r="M3426" s="22">
        <f t="shared" si="214"/>
        <v>42088.703020833331</v>
      </c>
      <c r="N3426" s="22" t="s">
        <v>9919</v>
      </c>
      <c r="O3426" s="24">
        <f t="shared" si="215"/>
        <v>2015</v>
      </c>
      <c r="P3426" t="b">
        <v>0</v>
      </c>
      <c r="Q3426">
        <v>76</v>
      </c>
      <c r="R3426" t="b">
        <v>1</v>
      </c>
      <c r="S3426" t="s">
        <v>8271</v>
      </c>
      <c r="T3426" s="7">
        <f>F3426/Q3426</f>
        <v>81.776315789473685</v>
      </c>
      <c r="U3426" t="s">
        <v>8315</v>
      </c>
      <c r="V3426" t="s">
        <v>8316</v>
      </c>
    </row>
    <row r="3427" spans="1:22" ht="43.2">
      <c r="A3427" s="5">
        <f t="shared" si="212"/>
        <v>1.0297033333333332</v>
      </c>
      <c r="B3427">
        <v>3425</v>
      </c>
      <c r="C3427" s="3" t="s">
        <v>3424</v>
      </c>
      <c r="D3427" s="3" t="s">
        <v>7535</v>
      </c>
      <c r="E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 s="22">
        <f t="shared" si="213"/>
        <v>42040.082638888889</v>
      </c>
      <c r="L3427">
        <v>1409669336</v>
      </c>
      <c r="M3427" s="22">
        <f t="shared" si="214"/>
        <v>42018.468564814808</v>
      </c>
      <c r="N3427" s="22" t="s">
        <v>9342</v>
      </c>
      <c r="O3427" s="24">
        <f t="shared" si="215"/>
        <v>2015</v>
      </c>
      <c r="P3427" t="b">
        <v>0</v>
      </c>
      <c r="Q3427">
        <v>104</v>
      </c>
      <c r="R3427" t="b">
        <v>1</v>
      </c>
      <c r="S3427" t="s">
        <v>8271</v>
      </c>
      <c r="T3427" s="7">
        <f>F3427/Q3427</f>
        <v>297.02980769230766</v>
      </c>
      <c r="U3427" t="s">
        <v>8315</v>
      </c>
      <c r="V3427" t="s">
        <v>8316</v>
      </c>
    </row>
    <row r="3428" spans="1:22" ht="43.2">
      <c r="A3428" s="5">
        <f t="shared" si="212"/>
        <v>1.0813333333333333</v>
      </c>
      <c r="B3428">
        <v>3426</v>
      </c>
      <c r="C3428" s="3" t="s">
        <v>3425</v>
      </c>
      <c r="D3428" s="3" t="s">
        <v>7536</v>
      </c>
      <c r="E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 s="22">
        <f t="shared" si="213"/>
        <v>41916.40898148148</v>
      </c>
      <c r="L3428">
        <v>1409620903</v>
      </c>
      <c r="M3428" s="22">
        <f t="shared" si="214"/>
        <v>41884.40898148148</v>
      </c>
      <c r="N3428" s="22" t="s">
        <v>9490</v>
      </c>
      <c r="O3428" s="24">
        <f t="shared" si="215"/>
        <v>2014</v>
      </c>
      <c r="P3428" t="b">
        <v>0</v>
      </c>
      <c r="Q3428">
        <v>87</v>
      </c>
      <c r="R3428" t="b">
        <v>1</v>
      </c>
      <c r="S3428" t="s">
        <v>8271</v>
      </c>
      <c r="T3428" s="7">
        <f>F3428/Q3428</f>
        <v>46.609195402298852</v>
      </c>
      <c r="U3428" t="s">
        <v>8315</v>
      </c>
      <c r="V3428" t="s">
        <v>8316</v>
      </c>
    </row>
    <row r="3429" spans="1:22" ht="43.2">
      <c r="A3429" s="5">
        <f t="shared" si="212"/>
        <v>1</v>
      </c>
      <c r="B3429">
        <v>3427</v>
      </c>
      <c r="C3429" s="3" t="s">
        <v>3426</v>
      </c>
      <c r="D3429" s="3" t="s">
        <v>7537</v>
      </c>
      <c r="E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 s="22">
        <f t="shared" si="213"/>
        <v>41902.875</v>
      </c>
      <c r="L3429">
        <v>1401722952</v>
      </c>
      <c r="M3429" s="22">
        <f t="shared" si="214"/>
        <v>41883.848414351851</v>
      </c>
      <c r="N3429" s="22" t="s">
        <v>9920</v>
      </c>
      <c r="O3429" s="24">
        <f t="shared" si="215"/>
        <v>2014</v>
      </c>
      <c r="P3429" t="b">
        <v>0</v>
      </c>
      <c r="Q3429">
        <v>29</v>
      </c>
      <c r="R3429" t="b">
        <v>1</v>
      </c>
      <c r="S3429" t="s">
        <v>8271</v>
      </c>
      <c r="T3429" s="7">
        <f>F3429/Q3429</f>
        <v>51.724137931034484</v>
      </c>
      <c r="U3429" t="s">
        <v>8315</v>
      </c>
      <c r="V3429" t="s">
        <v>8316</v>
      </c>
    </row>
    <row r="3430" spans="1:22" ht="43.2">
      <c r="A3430" s="5">
        <f t="shared" si="212"/>
        <v>1.0275000000000001</v>
      </c>
      <c r="B3430">
        <v>3428</v>
      </c>
      <c r="C3430" s="3" t="s">
        <v>3427</v>
      </c>
      <c r="D3430" s="3" t="s">
        <v>7538</v>
      </c>
      <c r="E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 s="22">
        <f t="shared" si="213"/>
        <v>41822.436944444438</v>
      </c>
      <c r="L3430">
        <v>1422983847</v>
      </c>
      <c r="M3430" s="22">
        <f t="shared" si="214"/>
        <v>41792.436944444438</v>
      </c>
      <c r="N3430" s="22" t="s">
        <v>8523</v>
      </c>
      <c r="O3430" s="24">
        <f t="shared" si="215"/>
        <v>2014</v>
      </c>
      <c r="P3430" t="b">
        <v>0</v>
      </c>
      <c r="Q3430">
        <v>51</v>
      </c>
      <c r="R3430" t="b">
        <v>1</v>
      </c>
      <c r="S3430" t="s">
        <v>8271</v>
      </c>
      <c r="T3430" s="7">
        <f>F3430/Q3430</f>
        <v>40.294117647058826</v>
      </c>
      <c r="U3430" t="s">
        <v>8315</v>
      </c>
      <c r="V3430" t="s">
        <v>8316</v>
      </c>
    </row>
    <row r="3431" spans="1:22" ht="43.2">
      <c r="A3431" s="5">
        <f t="shared" si="212"/>
        <v>1.3</v>
      </c>
      <c r="B3431">
        <v>3429</v>
      </c>
      <c r="C3431" s="3" t="s">
        <v>3428</v>
      </c>
      <c r="D3431" s="3" t="s">
        <v>7539</v>
      </c>
      <c r="E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 s="22">
        <f t="shared" si="213"/>
        <v>42063.499999999993</v>
      </c>
      <c r="L3431">
        <v>1476837061</v>
      </c>
      <c r="M3431" s="22">
        <f t="shared" si="214"/>
        <v>42038.512118055551</v>
      </c>
      <c r="N3431" s="22" t="s">
        <v>8766</v>
      </c>
      <c r="O3431" s="24">
        <f t="shared" si="215"/>
        <v>2015</v>
      </c>
      <c r="P3431" t="b">
        <v>0</v>
      </c>
      <c r="Q3431">
        <v>12</v>
      </c>
      <c r="R3431" t="b">
        <v>1</v>
      </c>
      <c r="S3431" t="s">
        <v>8271</v>
      </c>
      <c r="T3431" s="7">
        <f>F3431/Q3431</f>
        <v>16.25</v>
      </c>
      <c r="U3431" t="s">
        <v>8315</v>
      </c>
      <c r="V3431" t="s">
        <v>8316</v>
      </c>
    </row>
    <row r="3432" spans="1:22" ht="43.2">
      <c r="A3432" s="5">
        <f t="shared" si="212"/>
        <v>1.0854949999999999</v>
      </c>
      <c r="B3432">
        <v>3430</v>
      </c>
      <c r="C3432" s="3" t="s">
        <v>3429</v>
      </c>
      <c r="D3432" s="3" t="s">
        <v>7540</v>
      </c>
      <c r="E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 s="22">
        <f t="shared" si="213"/>
        <v>42675.813206018516</v>
      </c>
      <c r="L3432">
        <v>1404168101</v>
      </c>
      <c r="M3432" s="22">
        <f t="shared" si="214"/>
        <v>42661.813206018516</v>
      </c>
      <c r="N3432" s="22" t="s">
        <v>9593</v>
      </c>
      <c r="O3432" s="24">
        <f t="shared" si="215"/>
        <v>2016</v>
      </c>
      <c r="P3432" t="b">
        <v>0</v>
      </c>
      <c r="Q3432">
        <v>72</v>
      </c>
      <c r="R3432" t="b">
        <v>1</v>
      </c>
      <c r="S3432" t="s">
        <v>8271</v>
      </c>
      <c r="T3432" s="7">
        <f>F3432/Q3432</f>
        <v>30.152638888888887</v>
      </c>
      <c r="U3432" t="s">
        <v>8315</v>
      </c>
      <c r="V3432" t="s">
        <v>8316</v>
      </c>
    </row>
    <row r="3433" spans="1:22" ht="43.2">
      <c r="A3433" s="5">
        <f t="shared" si="212"/>
        <v>1</v>
      </c>
      <c r="B3433">
        <v>3431</v>
      </c>
      <c r="C3433" s="3" t="s">
        <v>3430</v>
      </c>
      <c r="D3433" s="3" t="s">
        <v>7541</v>
      </c>
      <c r="E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 s="22">
        <f t="shared" si="213"/>
        <v>41850.737280092588</v>
      </c>
      <c r="L3433">
        <v>1405791153</v>
      </c>
      <c r="M3433" s="22">
        <f t="shared" si="214"/>
        <v>41820.737280092588</v>
      </c>
      <c r="N3433" s="22" t="s">
        <v>9517</v>
      </c>
      <c r="O3433" s="24">
        <f t="shared" si="215"/>
        <v>2014</v>
      </c>
      <c r="P3433" t="b">
        <v>0</v>
      </c>
      <c r="Q3433">
        <v>21</v>
      </c>
      <c r="R3433" t="b">
        <v>1</v>
      </c>
      <c r="S3433" t="s">
        <v>8271</v>
      </c>
      <c r="T3433" s="7">
        <f>F3433/Q3433</f>
        <v>95.238095238095241</v>
      </c>
      <c r="U3433" t="s">
        <v>8315</v>
      </c>
      <c r="V3433" t="s">
        <v>8316</v>
      </c>
    </row>
    <row r="3434" spans="1:22" ht="43.2">
      <c r="A3434" s="5">
        <f t="shared" si="212"/>
        <v>1.0965</v>
      </c>
      <c r="B3434">
        <v>3432</v>
      </c>
      <c r="C3434" s="3" t="s">
        <v>3431</v>
      </c>
      <c r="D3434" s="3" t="s">
        <v>7542</v>
      </c>
      <c r="E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 s="22">
        <f t="shared" si="213"/>
        <v>41869.522604166668</v>
      </c>
      <c r="L3434">
        <v>1452520614</v>
      </c>
      <c r="M3434" s="22">
        <f t="shared" si="214"/>
        <v>41839.522604166668</v>
      </c>
      <c r="N3434" s="22" t="s">
        <v>9402</v>
      </c>
      <c r="O3434" s="24">
        <f t="shared" si="215"/>
        <v>2014</v>
      </c>
      <c r="P3434" t="b">
        <v>0</v>
      </c>
      <c r="Q3434">
        <v>42</v>
      </c>
      <c r="R3434" t="b">
        <v>1</v>
      </c>
      <c r="S3434" t="s">
        <v>8271</v>
      </c>
      <c r="T3434" s="7">
        <f>F3434/Q3434</f>
        <v>52.214285714285715</v>
      </c>
      <c r="U3434" t="s">
        <v>8315</v>
      </c>
      <c r="V3434" t="s">
        <v>8316</v>
      </c>
    </row>
    <row r="3435" spans="1:22" ht="43.2">
      <c r="A3435" s="5">
        <f t="shared" si="212"/>
        <v>1.0026315789473683</v>
      </c>
      <c r="B3435">
        <v>3433</v>
      </c>
      <c r="C3435" s="3" t="s">
        <v>3432</v>
      </c>
      <c r="D3435" s="3" t="s">
        <v>7543</v>
      </c>
      <c r="E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 s="22">
        <f t="shared" si="213"/>
        <v>42405.708333333336</v>
      </c>
      <c r="L3435">
        <v>1400290255</v>
      </c>
      <c r="M3435" s="22">
        <f t="shared" si="214"/>
        <v>42380.372847222221</v>
      </c>
      <c r="N3435" s="22" t="s">
        <v>8843</v>
      </c>
      <c r="O3435" s="24">
        <f t="shared" si="215"/>
        <v>2016</v>
      </c>
      <c r="P3435" t="b">
        <v>0</v>
      </c>
      <c r="Q3435">
        <v>71</v>
      </c>
      <c r="R3435" t="b">
        <v>1</v>
      </c>
      <c r="S3435" t="s">
        <v>8271</v>
      </c>
      <c r="T3435" s="7">
        <f>F3435/Q3435</f>
        <v>134.1549295774648</v>
      </c>
      <c r="U3435" t="s">
        <v>8315</v>
      </c>
      <c r="V3435" t="s">
        <v>8316</v>
      </c>
    </row>
    <row r="3436" spans="1:22" ht="43.2">
      <c r="A3436" s="5">
        <f t="shared" si="212"/>
        <v>1.0555000000000001</v>
      </c>
      <c r="B3436">
        <v>3434</v>
      </c>
      <c r="C3436" s="3" t="s">
        <v>3433</v>
      </c>
      <c r="D3436" s="3" t="s">
        <v>7544</v>
      </c>
      <c r="E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 s="22">
        <f t="shared" si="213"/>
        <v>41806.916666666664</v>
      </c>
      <c r="L3436">
        <v>1402391269</v>
      </c>
      <c r="M3436" s="22">
        <f t="shared" si="214"/>
        <v>41775.854803240734</v>
      </c>
      <c r="N3436" s="22" t="s">
        <v>9196</v>
      </c>
      <c r="O3436" s="24">
        <f t="shared" si="215"/>
        <v>2014</v>
      </c>
      <c r="P3436" t="b">
        <v>0</v>
      </c>
      <c r="Q3436">
        <v>168</v>
      </c>
      <c r="R3436" t="b">
        <v>1</v>
      </c>
      <c r="S3436" t="s">
        <v>8271</v>
      </c>
      <c r="T3436" s="7">
        <f>F3436/Q3436</f>
        <v>62.827380952380949</v>
      </c>
      <c r="U3436" t="s">
        <v>8315</v>
      </c>
      <c r="V3436" t="s">
        <v>8316</v>
      </c>
    </row>
    <row r="3437" spans="1:22" ht="43.2">
      <c r="A3437" s="5">
        <f t="shared" si="212"/>
        <v>1.1200000000000001</v>
      </c>
      <c r="B3437">
        <v>3435</v>
      </c>
      <c r="C3437" s="3" t="s">
        <v>3434</v>
      </c>
      <c r="D3437" s="3" t="s">
        <v>7545</v>
      </c>
      <c r="E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 s="22">
        <f t="shared" si="213"/>
        <v>41830.172094907401</v>
      </c>
      <c r="L3437">
        <v>1469112493</v>
      </c>
      <c r="M3437" s="22">
        <f t="shared" si="214"/>
        <v>41800.172094907401</v>
      </c>
      <c r="N3437" s="22" t="s">
        <v>8776</v>
      </c>
      <c r="O3437" s="24">
        <f t="shared" si="215"/>
        <v>2014</v>
      </c>
      <c r="P3437" t="b">
        <v>0</v>
      </c>
      <c r="Q3437">
        <v>19</v>
      </c>
      <c r="R3437" t="b">
        <v>1</v>
      </c>
      <c r="S3437" t="s">
        <v>8271</v>
      </c>
      <c r="T3437" s="7">
        <f>F3437/Q3437</f>
        <v>58.94736842105263</v>
      </c>
      <c r="U3437" t="s">
        <v>8315</v>
      </c>
      <c r="V3437" t="s">
        <v>8316</v>
      </c>
    </row>
    <row r="3438" spans="1:22" ht="43.2">
      <c r="A3438" s="5">
        <f t="shared" si="212"/>
        <v>1.0589999999999999</v>
      </c>
      <c r="B3438">
        <v>3436</v>
      </c>
      <c r="C3438" s="3" t="s">
        <v>3435</v>
      </c>
      <c r="D3438" s="3" t="s">
        <v>7546</v>
      </c>
      <c r="E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 s="22">
        <f t="shared" si="213"/>
        <v>42588.916666666664</v>
      </c>
      <c r="L3438">
        <v>1406811593</v>
      </c>
      <c r="M3438" s="22">
        <f t="shared" si="214"/>
        <v>42572.408483796295</v>
      </c>
      <c r="N3438" s="22" t="s">
        <v>8380</v>
      </c>
      <c r="O3438" s="24">
        <f t="shared" si="215"/>
        <v>2016</v>
      </c>
      <c r="P3438" t="b">
        <v>0</v>
      </c>
      <c r="Q3438">
        <v>37</v>
      </c>
      <c r="R3438" t="b">
        <v>1</v>
      </c>
      <c r="S3438" t="s">
        <v>8271</v>
      </c>
      <c r="T3438" s="7">
        <f>F3438/Q3438</f>
        <v>143.1081081081081</v>
      </c>
      <c r="U3438" t="s">
        <v>8315</v>
      </c>
      <c r="V3438" t="s">
        <v>8316</v>
      </c>
    </row>
    <row r="3439" spans="1:22" ht="57.6">
      <c r="A3439" s="5">
        <f t="shared" si="212"/>
        <v>1.01</v>
      </c>
      <c r="B3439">
        <v>3437</v>
      </c>
      <c r="C3439" s="3" t="s">
        <v>3436</v>
      </c>
      <c r="D3439" s="3" t="s">
        <v>7547</v>
      </c>
      <c r="E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 s="22">
        <f t="shared" si="213"/>
        <v>41872.477777777771</v>
      </c>
      <c r="L3439">
        <v>1437411820</v>
      </c>
      <c r="M3439" s="22">
        <f t="shared" si="214"/>
        <v>41851.333252314813</v>
      </c>
      <c r="N3439" s="22" t="s">
        <v>9169</v>
      </c>
      <c r="O3439" s="24">
        <f t="shared" si="215"/>
        <v>2014</v>
      </c>
      <c r="P3439" t="b">
        <v>0</v>
      </c>
      <c r="Q3439">
        <v>36</v>
      </c>
      <c r="R3439" t="b">
        <v>1</v>
      </c>
      <c r="S3439" t="s">
        <v>8271</v>
      </c>
      <c r="T3439" s="7">
        <f>F3439/Q3439</f>
        <v>84.166666666666671</v>
      </c>
      <c r="U3439" t="s">
        <v>8315</v>
      </c>
      <c r="V3439" t="s">
        <v>8316</v>
      </c>
    </row>
    <row r="3440" spans="1:22" ht="43.2">
      <c r="A3440" s="5">
        <f t="shared" si="212"/>
        <v>1.042</v>
      </c>
      <c r="B3440">
        <v>3438</v>
      </c>
      <c r="C3440" s="3" t="s">
        <v>3437</v>
      </c>
      <c r="D3440" s="3" t="s">
        <v>7548</v>
      </c>
      <c r="E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 s="22">
        <f t="shared" si="213"/>
        <v>42235.502546296295</v>
      </c>
      <c r="L3440">
        <v>1428358567</v>
      </c>
      <c r="M3440" s="22">
        <f t="shared" si="214"/>
        <v>42205.502546296295</v>
      </c>
      <c r="N3440" s="22" t="s">
        <v>9670</v>
      </c>
      <c r="O3440" s="24">
        <f t="shared" si="215"/>
        <v>2015</v>
      </c>
      <c r="P3440" t="b">
        <v>0</v>
      </c>
      <c r="Q3440">
        <v>14</v>
      </c>
      <c r="R3440" t="b">
        <v>1</v>
      </c>
      <c r="S3440" t="s">
        <v>8271</v>
      </c>
      <c r="T3440" s="7">
        <f>F3440/Q3440</f>
        <v>186.07142857142858</v>
      </c>
      <c r="U3440" t="s">
        <v>8315</v>
      </c>
      <c r="V3440" t="s">
        <v>8316</v>
      </c>
    </row>
    <row r="3441" spans="1:22" ht="28.8">
      <c r="A3441" s="5">
        <f t="shared" si="212"/>
        <v>1.3467833333333334</v>
      </c>
      <c r="B3441">
        <v>3439</v>
      </c>
      <c r="C3441" s="3" t="s">
        <v>3438</v>
      </c>
      <c r="D3441" s="3" t="s">
        <v>7549</v>
      </c>
      <c r="E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 s="22">
        <f t="shared" si="213"/>
        <v>42126.666666666664</v>
      </c>
      <c r="L3441">
        <v>1452030730</v>
      </c>
      <c r="M3441" s="22">
        <f t="shared" si="214"/>
        <v>42100.719525462962</v>
      </c>
      <c r="N3441" s="22" t="s">
        <v>8913</v>
      </c>
      <c r="O3441" s="24">
        <f t="shared" si="215"/>
        <v>2015</v>
      </c>
      <c r="P3441" t="b">
        <v>0</v>
      </c>
      <c r="Q3441">
        <v>18</v>
      </c>
      <c r="R3441" t="b">
        <v>1</v>
      </c>
      <c r="S3441" t="s">
        <v>8271</v>
      </c>
      <c r="T3441" s="7">
        <f>F3441/Q3441</f>
        <v>89.785555555555561</v>
      </c>
      <c r="U3441" t="s">
        <v>8315</v>
      </c>
      <c r="V3441" t="s">
        <v>8316</v>
      </c>
    </row>
    <row r="3442" spans="1:22" ht="43.2">
      <c r="A3442" s="5">
        <f t="shared" si="212"/>
        <v>1.052184</v>
      </c>
      <c r="B3442">
        <v>3440</v>
      </c>
      <c r="C3442" s="3" t="s">
        <v>3439</v>
      </c>
      <c r="D3442" s="3" t="s">
        <v>7550</v>
      </c>
      <c r="E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 s="22">
        <f t="shared" si="213"/>
        <v>42387.999305555553</v>
      </c>
      <c r="L3442">
        <v>1403146628</v>
      </c>
      <c r="M3442" s="22">
        <f t="shared" si="214"/>
        <v>42374.702893518515</v>
      </c>
      <c r="N3442" s="22" t="s">
        <v>9608</v>
      </c>
      <c r="O3442" s="24">
        <f t="shared" si="215"/>
        <v>2016</v>
      </c>
      <c r="P3442" t="b">
        <v>0</v>
      </c>
      <c r="Q3442">
        <v>82</v>
      </c>
      <c r="R3442" t="b">
        <v>1</v>
      </c>
      <c r="S3442" t="s">
        <v>8271</v>
      </c>
      <c r="T3442" s="7">
        <f>F3442/Q3442</f>
        <v>64.157560975609755</v>
      </c>
      <c r="U3442" t="s">
        <v>8315</v>
      </c>
      <c r="V3442" t="s">
        <v>8316</v>
      </c>
    </row>
    <row r="3443" spans="1:22" ht="43.2">
      <c r="A3443" s="5">
        <f t="shared" si="212"/>
        <v>1.026</v>
      </c>
      <c r="B3443">
        <v>3441</v>
      </c>
      <c r="C3443" s="3" t="s">
        <v>3440</v>
      </c>
      <c r="D3443" s="3" t="s">
        <v>7551</v>
      </c>
      <c r="E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 s="22">
        <f t="shared" si="213"/>
        <v>41831.46875</v>
      </c>
      <c r="L3443">
        <v>1445077121</v>
      </c>
      <c r="M3443" s="22">
        <f t="shared" si="214"/>
        <v>41808.914675925924</v>
      </c>
      <c r="N3443" s="22" t="s">
        <v>9755</v>
      </c>
      <c r="O3443" s="24">
        <f t="shared" si="215"/>
        <v>2014</v>
      </c>
      <c r="P3443" t="b">
        <v>0</v>
      </c>
      <c r="Q3443">
        <v>43</v>
      </c>
      <c r="R3443" t="b">
        <v>1</v>
      </c>
      <c r="S3443" t="s">
        <v>8271</v>
      </c>
      <c r="T3443" s="7">
        <f>F3443/Q3443</f>
        <v>59.651162790697676</v>
      </c>
      <c r="U3443" t="s">
        <v>8315</v>
      </c>
      <c r="V3443" t="s">
        <v>8316</v>
      </c>
    </row>
    <row r="3444" spans="1:22" ht="43.2">
      <c r="A3444" s="5">
        <f t="shared" si="212"/>
        <v>1</v>
      </c>
      <c r="B3444">
        <v>3442</v>
      </c>
      <c r="C3444" s="3" t="s">
        <v>3441</v>
      </c>
      <c r="D3444" s="3" t="s">
        <v>7552</v>
      </c>
      <c r="E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 s="22">
        <f t="shared" si="213"/>
        <v>42321.636805555558</v>
      </c>
      <c r="L3444">
        <v>1430424672</v>
      </c>
      <c r="M3444" s="22">
        <f t="shared" si="214"/>
        <v>42294.221307870372</v>
      </c>
      <c r="N3444" s="22" t="s">
        <v>9779</v>
      </c>
      <c r="O3444" s="24">
        <f t="shared" si="215"/>
        <v>2015</v>
      </c>
      <c r="P3444" t="b">
        <v>0</v>
      </c>
      <c r="Q3444">
        <v>8</v>
      </c>
      <c r="R3444" t="b">
        <v>1</v>
      </c>
      <c r="S3444" t="s">
        <v>8271</v>
      </c>
      <c r="T3444" s="7">
        <f>F3444/Q3444</f>
        <v>31.25</v>
      </c>
      <c r="U3444" t="s">
        <v>8315</v>
      </c>
      <c r="V3444" t="s">
        <v>8316</v>
      </c>
    </row>
    <row r="3445" spans="1:22" ht="43.2">
      <c r="A3445" s="5">
        <f t="shared" si="212"/>
        <v>1.855</v>
      </c>
      <c r="B3445">
        <v>3443</v>
      </c>
      <c r="C3445" s="3" t="s">
        <v>3442</v>
      </c>
      <c r="D3445" s="3" t="s">
        <v>7553</v>
      </c>
      <c r="E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 s="22">
        <f t="shared" si="213"/>
        <v>42154.632777777777</v>
      </c>
      <c r="L3445">
        <v>1407674146</v>
      </c>
      <c r="M3445" s="22">
        <f t="shared" si="214"/>
        <v>42124.632777777777</v>
      </c>
      <c r="N3445" s="22" t="s">
        <v>9233</v>
      </c>
      <c r="O3445" s="24">
        <f t="shared" si="215"/>
        <v>2015</v>
      </c>
      <c r="P3445" t="b">
        <v>0</v>
      </c>
      <c r="Q3445">
        <v>45</v>
      </c>
      <c r="R3445" t="b">
        <v>1</v>
      </c>
      <c r="S3445" t="s">
        <v>8271</v>
      </c>
      <c r="T3445" s="7">
        <f>F3445/Q3445</f>
        <v>41.222222222222221</v>
      </c>
      <c r="U3445" t="s">
        <v>8315</v>
      </c>
      <c r="V3445" t="s">
        <v>8316</v>
      </c>
    </row>
    <row r="3446" spans="1:22" ht="43.2">
      <c r="A3446" s="5">
        <f t="shared" si="212"/>
        <v>2.89</v>
      </c>
      <c r="B3446">
        <v>3444</v>
      </c>
      <c r="C3446" s="3" t="s">
        <v>3443</v>
      </c>
      <c r="D3446" s="3" t="s">
        <v>7554</v>
      </c>
      <c r="E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 s="22">
        <f t="shared" si="213"/>
        <v>41891.316504629627</v>
      </c>
      <c r="L3446">
        <v>1464677986</v>
      </c>
      <c r="M3446" s="22">
        <f t="shared" si="214"/>
        <v>41861.316504629627</v>
      </c>
      <c r="N3446" s="22" t="s">
        <v>9891</v>
      </c>
      <c r="O3446" s="24">
        <f t="shared" si="215"/>
        <v>2014</v>
      </c>
      <c r="P3446" t="b">
        <v>0</v>
      </c>
      <c r="Q3446">
        <v>20</v>
      </c>
      <c r="R3446" t="b">
        <v>1</v>
      </c>
      <c r="S3446" t="s">
        <v>8271</v>
      </c>
      <c r="T3446" s="7">
        <f>F3446/Q3446</f>
        <v>43.35</v>
      </c>
      <c r="U3446" t="s">
        <v>8315</v>
      </c>
      <c r="V3446" t="s">
        <v>8316</v>
      </c>
    </row>
    <row r="3447" spans="1:22" ht="43.2">
      <c r="A3447" s="5">
        <f t="shared" si="212"/>
        <v>1</v>
      </c>
      <c r="B3447">
        <v>3445</v>
      </c>
      <c r="C3447" s="3" t="s">
        <v>3444</v>
      </c>
      <c r="D3447" s="3" t="s">
        <v>7555</v>
      </c>
      <c r="E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 s="22">
        <f t="shared" si="213"/>
        <v>42529.374305555553</v>
      </c>
      <c r="L3447">
        <v>1443185036</v>
      </c>
      <c r="M3447" s="22">
        <f t="shared" si="214"/>
        <v>42521.08317129629</v>
      </c>
      <c r="N3447" s="22" t="s">
        <v>9921</v>
      </c>
      <c r="O3447" s="24">
        <f t="shared" si="215"/>
        <v>2016</v>
      </c>
      <c r="P3447" t="b">
        <v>0</v>
      </c>
      <c r="Q3447">
        <v>31</v>
      </c>
      <c r="R3447" t="b">
        <v>1</v>
      </c>
      <c r="S3447" t="s">
        <v>8271</v>
      </c>
      <c r="T3447" s="7">
        <f>F3447/Q3447</f>
        <v>64.516129032258064</v>
      </c>
      <c r="U3447" t="s">
        <v>8315</v>
      </c>
      <c r="V3447" t="s">
        <v>8316</v>
      </c>
    </row>
    <row r="3448" spans="1:22" ht="43.2">
      <c r="A3448" s="5">
        <f t="shared" si="212"/>
        <v>1.0820000000000001</v>
      </c>
      <c r="B3448">
        <v>3446</v>
      </c>
      <c r="C3448" s="3" t="s">
        <v>3445</v>
      </c>
      <c r="D3448" s="3" t="s">
        <v>7556</v>
      </c>
      <c r="E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 s="22">
        <f t="shared" si="213"/>
        <v>42300.322175925925</v>
      </c>
      <c r="L3448">
        <v>1421092725</v>
      </c>
      <c r="M3448" s="22">
        <f t="shared" si="214"/>
        <v>42272.322175925925</v>
      </c>
      <c r="N3448" s="22" t="s">
        <v>8792</v>
      </c>
      <c r="O3448" s="24">
        <f t="shared" si="215"/>
        <v>2015</v>
      </c>
      <c r="P3448" t="b">
        <v>0</v>
      </c>
      <c r="Q3448">
        <v>25</v>
      </c>
      <c r="R3448" t="b">
        <v>1</v>
      </c>
      <c r="S3448" t="s">
        <v>8271</v>
      </c>
      <c r="T3448" s="7">
        <f>F3448/Q3448</f>
        <v>43.28</v>
      </c>
      <c r="U3448" t="s">
        <v>8315</v>
      </c>
      <c r="V3448" t="s">
        <v>8316</v>
      </c>
    </row>
    <row r="3449" spans="1:22" ht="28.8">
      <c r="A3449" s="5">
        <f t="shared" si="212"/>
        <v>1.0780000000000001</v>
      </c>
      <c r="B3449">
        <v>3447</v>
      </c>
      <c r="C3449" s="3" t="s">
        <v>3446</v>
      </c>
      <c r="D3449" s="3" t="s">
        <v>7557</v>
      </c>
      <c r="E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 s="22">
        <f t="shared" si="213"/>
        <v>42040.305555555555</v>
      </c>
      <c r="L3449">
        <v>1454448012</v>
      </c>
      <c r="M3449" s="22">
        <f t="shared" si="214"/>
        <v>42016.624131944445</v>
      </c>
      <c r="N3449" s="22" t="s">
        <v>9165</v>
      </c>
      <c r="O3449" s="24">
        <f t="shared" si="215"/>
        <v>2015</v>
      </c>
      <c r="P3449" t="b">
        <v>0</v>
      </c>
      <c r="Q3449">
        <v>14</v>
      </c>
      <c r="R3449" t="b">
        <v>1</v>
      </c>
      <c r="S3449" t="s">
        <v>8271</v>
      </c>
      <c r="T3449" s="7">
        <f>F3449/Q3449</f>
        <v>77</v>
      </c>
      <c r="U3449" t="s">
        <v>8315</v>
      </c>
      <c r="V3449" t="s">
        <v>8316</v>
      </c>
    </row>
    <row r="3450" spans="1:22" ht="43.2">
      <c r="A3450" s="5">
        <f t="shared" si="212"/>
        <v>1.0976190476190477</v>
      </c>
      <c r="B3450">
        <v>3448</v>
      </c>
      <c r="C3450" s="3" t="s">
        <v>3447</v>
      </c>
      <c r="D3450" s="3" t="s">
        <v>7558</v>
      </c>
      <c r="E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 s="22">
        <f t="shared" si="213"/>
        <v>42447.639027777775</v>
      </c>
      <c r="L3450">
        <v>1416192689</v>
      </c>
      <c r="M3450" s="22">
        <f t="shared" si="214"/>
        <v>42402.680694444447</v>
      </c>
      <c r="N3450" s="22" t="s">
        <v>8536</v>
      </c>
      <c r="O3450" s="24">
        <f t="shared" si="215"/>
        <v>2016</v>
      </c>
      <c r="P3450" t="b">
        <v>0</v>
      </c>
      <c r="Q3450">
        <v>45</v>
      </c>
      <c r="R3450" t="b">
        <v>1</v>
      </c>
      <c r="S3450" t="s">
        <v>8271</v>
      </c>
      <c r="T3450" s="7">
        <f>F3450/Q3450</f>
        <v>51.222222222222221</v>
      </c>
      <c r="U3450" t="s">
        <v>8315</v>
      </c>
      <c r="V3450" t="s">
        <v>8316</v>
      </c>
    </row>
    <row r="3451" spans="1:22" ht="43.2">
      <c r="A3451" s="5">
        <f t="shared" si="212"/>
        <v>1.70625</v>
      </c>
      <c r="B3451">
        <v>3449</v>
      </c>
      <c r="C3451" s="3" t="s">
        <v>3448</v>
      </c>
      <c r="D3451" s="3" t="s">
        <v>7559</v>
      </c>
      <c r="E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 s="22">
        <f t="shared" si="213"/>
        <v>41989.910752314812</v>
      </c>
      <c r="L3451">
        <v>1465607738</v>
      </c>
      <c r="M3451" s="22">
        <f t="shared" si="214"/>
        <v>41959.910752314812</v>
      </c>
      <c r="N3451" s="22" t="s">
        <v>8560</v>
      </c>
      <c r="O3451" s="24">
        <f t="shared" si="215"/>
        <v>2014</v>
      </c>
      <c r="P3451" t="b">
        <v>0</v>
      </c>
      <c r="Q3451">
        <v>20</v>
      </c>
      <c r="R3451" t="b">
        <v>1</v>
      </c>
      <c r="S3451" t="s">
        <v>8271</v>
      </c>
      <c r="T3451" s="7">
        <f>F3451/Q3451</f>
        <v>68.25</v>
      </c>
      <c r="U3451" t="s">
        <v>8315</v>
      </c>
      <c r="V3451" t="s">
        <v>8316</v>
      </c>
    </row>
    <row r="3452" spans="1:22" ht="43.2">
      <c r="A3452" s="5">
        <f t="shared" si="212"/>
        <v>1.52</v>
      </c>
      <c r="B3452">
        <v>3450</v>
      </c>
      <c r="C3452" s="3" t="s">
        <v>3449</v>
      </c>
      <c r="D3452" s="3" t="s">
        <v>7560</v>
      </c>
      <c r="E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 s="22">
        <f t="shared" si="213"/>
        <v>42559.958333333336</v>
      </c>
      <c r="L3452">
        <v>1422809671</v>
      </c>
      <c r="M3452" s="22">
        <f t="shared" si="214"/>
        <v>42531.844189814808</v>
      </c>
      <c r="N3452" s="22" t="s">
        <v>9870</v>
      </c>
      <c r="O3452" s="24">
        <f t="shared" si="215"/>
        <v>2016</v>
      </c>
      <c r="P3452" t="b">
        <v>0</v>
      </c>
      <c r="Q3452">
        <v>39</v>
      </c>
      <c r="R3452" t="b">
        <v>1</v>
      </c>
      <c r="S3452" t="s">
        <v>8271</v>
      </c>
      <c r="T3452" s="7">
        <f>F3452/Q3452</f>
        <v>19.487179487179485</v>
      </c>
      <c r="U3452" t="s">
        <v>8315</v>
      </c>
      <c r="V3452" t="s">
        <v>8316</v>
      </c>
    </row>
    <row r="3453" spans="1:22" ht="43.2">
      <c r="A3453" s="5">
        <f t="shared" si="212"/>
        <v>1.0123076923076924</v>
      </c>
      <c r="B3453">
        <v>3451</v>
      </c>
      <c r="C3453" s="3" t="s">
        <v>3450</v>
      </c>
      <c r="D3453" s="3" t="s">
        <v>7561</v>
      </c>
      <c r="E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 s="22">
        <f t="shared" si="213"/>
        <v>42096.454525462956</v>
      </c>
      <c r="L3453">
        <v>1427304127</v>
      </c>
      <c r="M3453" s="22">
        <f t="shared" si="214"/>
        <v>42036.496192129627</v>
      </c>
      <c r="N3453" s="22" t="s">
        <v>8760</v>
      </c>
      <c r="O3453" s="24">
        <f t="shared" si="215"/>
        <v>2015</v>
      </c>
      <c r="P3453" t="b">
        <v>0</v>
      </c>
      <c r="Q3453">
        <v>16</v>
      </c>
      <c r="R3453" t="b">
        <v>1</v>
      </c>
      <c r="S3453" t="s">
        <v>8271</v>
      </c>
      <c r="T3453" s="7">
        <f>F3453/Q3453</f>
        <v>41.125</v>
      </c>
      <c r="U3453" t="s">
        <v>8315</v>
      </c>
      <c r="V3453" t="s">
        <v>8316</v>
      </c>
    </row>
    <row r="3454" spans="1:22" ht="43.2">
      <c r="A3454" s="5">
        <f t="shared" si="212"/>
        <v>1.532</v>
      </c>
      <c r="B3454">
        <v>3452</v>
      </c>
      <c r="C3454" s="3" t="s">
        <v>3451</v>
      </c>
      <c r="D3454" s="3" t="s">
        <v>7562</v>
      </c>
      <c r="E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 s="22">
        <f t="shared" si="213"/>
        <v>42115.515358796292</v>
      </c>
      <c r="L3454">
        <v>1404141626</v>
      </c>
      <c r="M3454" s="22">
        <f t="shared" si="214"/>
        <v>42088.515358796292</v>
      </c>
      <c r="N3454" s="22" t="s">
        <v>9919</v>
      </c>
      <c r="O3454" s="24">
        <f t="shared" si="215"/>
        <v>2015</v>
      </c>
      <c r="P3454" t="b">
        <v>0</v>
      </c>
      <c r="Q3454">
        <v>37</v>
      </c>
      <c r="R3454" t="b">
        <v>1</v>
      </c>
      <c r="S3454" t="s">
        <v>8271</v>
      </c>
      <c r="T3454" s="7">
        <f>F3454/Q3454</f>
        <v>41.405405405405403</v>
      </c>
      <c r="U3454" t="s">
        <v>8315</v>
      </c>
      <c r="V3454" t="s">
        <v>8316</v>
      </c>
    </row>
    <row r="3455" spans="1:22" ht="43.2">
      <c r="A3455" s="5">
        <f t="shared" si="212"/>
        <v>1.2833333333333334</v>
      </c>
      <c r="B3455">
        <v>3453</v>
      </c>
      <c r="C3455" s="3" t="s">
        <v>3452</v>
      </c>
      <c r="D3455" s="3" t="s">
        <v>7563</v>
      </c>
      <c r="E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 s="22">
        <f t="shared" si="213"/>
        <v>41842.957638888889</v>
      </c>
      <c r="L3455">
        <v>1465946956</v>
      </c>
      <c r="M3455" s="22">
        <f t="shared" si="214"/>
        <v>41820.430856481478</v>
      </c>
      <c r="N3455" s="22" t="s">
        <v>9517</v>
      </c>
      <c r="O3455" s="24">
        <f t="shared" si="215"/>
        <v>2014</v>
      </c>
      <c r="P3455" t="b">
        <v>0</v>
      </c>
      <c r="Q3455">
        <v>14</v>
      </c>
      <c r="R3455" t="b">
        <v>1</v>
      </c>
      <c r="S3455" t="s">
        <v>8271</v>
      </c>
      <c r="T3455" s="7">
        <f>F3455/Q3455</f>
        <v>27.5</v>
      </c>
      <c r="U3455" t="s">
        <v>8315</v>
      </c>
      <c r="V3455" t="s">
        <v>8316</v>
      </c>
    </row>
    <row r="3456" spans="1:22" ht="57.6">
      <c r="A3456" s="5">
        <f t="shared" si="212"/>
        <v>1.0071428571428571</v>
      </c>
      <c r="B3456">
        <v>3454</v>
      </c>
      <c r="C3456" s="3" t="s">
        <v>3453</v>
      </c>
      <c r="D3456" s="3" t="s">
        <v>7564</v>
      </c>
      <c r="E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 s="22">
        <f t="shared" si="213"/>
        <v>42595.770324074074</v>
      </c>
      <c r="L3456">
        <v>1404233159</v>
      </c>
      <c r="M3456" s="22">
        <f t="shared" si="214"/>
        <v>42535.770324074074</v>
      </c>
      <c r="N3456" s="22" t="s">
        <v>8857</v>
      </c>
      <c r="O3456" s="24">
        <f t="shared" si="215"/>
        <v>2016</v>
      </c>
      <c r="P3456" t="b">
        <v>0</v>
      </c>
      <c r="Q3456">
        <v>21</v>
      </c>
      <c r="R3456" t="b">
        <v>1</v>
      </c>
      <c r="S3456" t="s">
        <v>8271</v>
      </c>
      <c r="T3456" s="7">
        <f>F3456/Q3456</f>
        <v>33.571428571428569</v>
      </c>
      <c r="U3456" t="s">
        <v>8315</v>
      </c>
      <c r="V3456" t="s">
        <v>8316</v>
      </c>
    </row>
    <row r="3457" spans="1:22" ht="43.2">
      <c r="A3457" s="5">
        <f t="shared" si="212"/>
        <v>1.0065</v>
      </c>
      <c r="B3457">
        <v>3455</v>
      </c>
      <c r="C3457" s="3" t="s">
        <v>3454</v>
      </c>
      <c r="D3457" s="3" t="s">
        <v>7565</v>
      </c>
      <c r="E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 s="22">
        <f t="shared" si="213"/>
        <v>41851.490266203698</v>
      </c>
      <c r="L3457">
        <v>1473789627</v>
      </c>
      <c r="M3457" s="22">
        <f t="shared" si="214"/>
        <v>41821.490266203698</v>
      </c>
      <c r="N3457" s="22" t="s">
        <v>9218</v>
      </c>
      <c r="O3457" s="24">
        <f t="shared" si="215"/>
        <v>2014</v>
      </c>
      <c r="P3457" t="b">
        <v>0</v>
      </c>
      <c r="Q3457">
        <v>69</v>
      </c>
      <c r="R3457" t="b">
        <v>1</v>
      </c>
      <c r="S3457" t="s">
        <v>8271</v>
      </c>
      <c r="T3457" s="7">
        <f>F3457/Q3457</f>
        <v>145.86956521739131</v>
      </c>
      <c r="U3457" t="s">
        <v>8315</v>
      </c>
      <c r="V3457" t="s">
        <v>8316</v>
      </c>
    </row>
    <row r="3458" spans="1:22" ht="43.2">
      <c r="A3458" s="5">
        <f t="shared" si="212"/>
        <v>1.913</v>
      </c>
      <c r="B3458">
        <v>3456</v>
      </c>
      <c r="C3458" s="3" t="s">
        <v>3455</v>
      </c>
      <c r="D3458" s="3" t="s">
        <v>7566</v>
      </c>
      <c r="E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 s="22">
        <f t="shared" si="213"/>
        <v>42656.541979166665</v>
      </c>
      <c r="L3458">
        <v>1404190567</v>
      </c>
      <c r="M3458" s="22">
        <f t="shared" si="214"/>
        <v>42626.541979166665</v>
      </c>
      <c r="N3458" s="22" t="s">
        <v>9312</v>
      </c>
      <c r="O3458" s="24">
        <f t="shared" si="215"/>
        <v>2016</v>
      </c>
      <c r="P3458" t="b">
        <v>0</v>
      </c>
      <c r="Q3458">
        <v>16</v>
      </c>
      <c r="R3458" t="b">
        <v>1</v>
      </c>
      <c r="S3458" t="s">
        <v>8271</v>
      </c>
      <c r="T3458" s="7">
        <f>F3458/Q3458</f>
        <v>358.6875</v>
      </c>
      <c r="U3458" t="s">
        <v>8315</v>
      </c>
      <c r="V3458" t="s">
        <v>8316</v>
      </c>
    </row>
    <row r="3459" spans="1:22" ht="28.8">
      <c r="A3459" s="5">
        <f t="shared" ref="A3459:A3522" si="216">F3459/E3459</f>
        <v>1.4019999999999999</v>
      </c>
      <c r="B3459">
        <v>3457</v>
      </c>
      <c r="C3459" s="3" t="s">
        <v>3456</v>
      </c>
      <c r="D3459" s="3" t="s">
        <v>7567</v>
      </c>
      <c r="E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 s="22">
        <f t="shared" ref="K3459:K3522" si="217">(J3458/86400)+25569+(-5/24)</f>
        <v>41852.082638888889</v>
      </c>
      <c r="L3459">
        <v>1421081857</v>
      </c>
      <c r="M3459" s="22">
        <f t="shared" ref="M3459:M3522" si="218">(L3458/86400)+25569+(-5/24)</f>
        <v>41820.997303240736</v>
      </c>
      <c r="N3459" s="22" t="s">
        <v>9517</v>
      </c>
      <c r="O3459" s="24">
        <f t="shared" si="215"/>
        <v>2014</v>
      </c>
      <c r="P3459" t="b">
        <v>0</v>
      </c>
      <c r="Q3459">
        <v>55</v>
      </c>
      <c r="R3459" t="b">
        <v>1</v>
      </c>
      <c r="S3459" t="s">
        <v>8271</v>
      </c>
      <c r="T3459" s="7">
        <f>F3459/Q3459</f>
        <v>50.981818181818184</v>
      </c>
      <c r="U3459" t="s">
        <v>8315</v>
      </c>
      <c r="V3459" t="s">
        <v>8316</v>
      </c>
    </row>
    <row r="3460" spans="1:22" ht="43.2">
      <c r="A3460" s="5">
        <f t="shared" si="216"/>
        <v>1.2433537832310839</v>
      </c>
      <c r="B3460">
        <v>3458</v>
      </c>
      <c r="C3460" s="3" t="s">
        <v>3457</v>
      </c>
      <c r="D3460" s="3" t="s">
        <v>7568</v>
      </c>
      <c r="E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 s="22">
        <f t="shared" si="217"/>
        <v>42047.040972222218</v>
      </c>
      <c r="L3460">
        <v>1420606303</v>
      </c>
      <c r="M3460" s="22">
        <f t="shared" si="218"/>
        <v>42016.498344907406</v>
      </c>
      <c r="N3460" s="22" t="s">
        <v>9165</v>
      </c>
      <c r="O3460" s="24">
        <f t="shared" ref="O3460:O3523" si="219">YEAR(N3460)</f>
        <v>2015</v>
      </c>
      <c r="P3460" t="b">
        <v>0</v>
      </c>
      <c r="Q3460">
        <v>27</v>
      </c>
      <c r="R3460" t="b">
        <v>1</v>
      </c>
      <c r="S3460" t="s">
        <v>8271</v>
      </c>
      <c r="T3460" s="7">
        <f>F3460/Q3460</f>
        <v>45.037037037037038</v>
      </c>
      <c r="U3460" t="s">
        <v>8315</v>
      </c>
      <c r="V3460" t="s">
        <v>8316</v>
      </c>
    </row>
    <row r="3461" spans="1:22" ht="43.2">
      <c r="A3461" s="5">
        <f t="shared" si="216"/>
        <v>1.262</v>
      </c>
      <c r="B3461">
        <v>3459</v>
      </c>
      <c r="C3461" s="3" t="s">
        <v>3458</v>
      </c>
      <c r="D3461" s="3" t="s">
        <v>7569</v>
      </c>
      <c r="E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 s="22">
        <f t="shared" si="217"/>
        <v>42037.977083333331</v>
      </c>
      <c r="L3461">
        <v>1461151860</v>
      </c>
      <c r="M3461" s="22">
        <f t="shared" si="218"/>
        <v>42010.994247685179</v>
      </c>
      <c r="N3461" s="22" t="s">
        <v>9509</v>
      </c>
      <c r="O3461" s="24">
        <f t="shared" si="219"/>
        <v>2015</v>
      </c>
      <c r="P3461" t="b">
        <v>0</v>
      </c>
      <c r="Q3461">
        <v>36</v>
      </c>
      <c r="R3461" t="b">
        <v>1</v>
      </c>
      <c r="S3461" t="s">
        <v>8271</v>
      </c>
      <c r="T3461" s="7">
        <f>F3461/Q3461</f>
        <v>17.527777777777779</v>
      </c>
      <c r="U3461" t="s">
        <v>8315</v>
      </c>
      <c r="V3461" t="s">
        <v>8316</v>
      </c>
    </row>
    <row r="3462" spans="1:22" ht="43.2">
      <c r="A3462" s="5">
        <f t="shared" si="216"/>
        <v>1.9</v>
      </c>
      <c r="B3462">
        <v>3460</v>
      </c>
      <c r="C3462" s="3" t="s">
        <v>3459</v>
      </c>
      <c r="D3462" s="3" t="s">
        <v>7570</v>
      </c>
      <c r="E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 s="22">
        <f t="shared" si="217"/>
        <v>42510.271527777775</v>
      </c>
      <c r="L3462">
        <v>1406896752</v>
      </c>
      <c r="M3462" s="22">
        <f t="shared" si="218"/>
        <v>42480.271527777775</v>
      </c>
      <c r="N3462" s="22" t="s">
        <v>9119</v>
      </c>
      <c r="O3462" s="24">
        <f t="shared" si="219"/>
        <v>2016</v>
      </c>
      <c r="P3462" t="b">
        <v>0</v>
      </c>
      <c r="Q3462">
        <v>19</v>
      </c>
      <c r="R3462" t="b">
        <v>1</v>
      </c>
      <c r="S3462" t="s">
        <v>8271</v>
      </c>
      <c r="T3462" s="7">
        <f>F3462/Q3462</f>
        <v>50</v>
      </c>
      <c r="U3462" t="s">
        <v>8315</v>
      </c>
      <c r="V3462" t="s">
        <v>8316</v>
      </c>
    </row>
    <row r="3463" spans="1:22" ht="43.2">
      <c r="A3463" s="5">
        <f t="shared" si="216"/>
        <v>1.39</v>
      </c>
      <c r="B3463">
        <v>3461</v>
      </c>
      <c r="C3463" s="3" t="s">
        <v>3460</v>
      </c>
      <c r="D3463" s="3" t="s">
        <v>7571</v>
      </c>
      <c r="E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 s="22">
        <f t="shared" si="217"/>
        <v>41866.318888888891</v>
      </c>
      <c r="L3463">
        <v>1475248279</v>
      </c>
      <c r="M3463" s="22">
        <f t="shared" si="218"/>
        <v>41852.318888888891</v>
      </c>
      <c r="N3463" s="22" t="s">
        <v>9242</v>
      </c>
      <c r="O3463" s="24">
        <f t="shared" si="219"/>
        <v>2014</v>
      </c>
      <c r="P3463" t="b">
        <v>0</v>
      </c>
      <c r="Q3463">
        <v>12</v>
      </c>
      <c r="R3463" t="b">
        <v>1</v>
      </c>
      <c r="S3463" t="s">
        <v>8271</v>
      </c>
      <c r="T3463" s="7">
        <f>F3463/Q3463</f>
        <v>57.916666666666664</v>
      </c>
      <c r="U3463" t="s">
        <v>8315</v>
      </c>
      <c r="V3463" t="s">
        <v>8316</v>
      </c>
    </row>
    <row r="3464" spans="1:22" ht="43.2">
      <c r="A3464" s="5">
        <f t="shared" si="216"/>
        <v>2.02</v>
      </c>
      <c r="B3464">
        <v>3462</v>
      </c>
      <c r="C3464" s="3" t="s">
        <v>3461</v>
      </c>
      <c r="D3464" s="3" t="s">
        <v>7572</v>
      </c>
      <c r="E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 s="22">
        <f t="shared" si="217"/>
        <v>42671.916666666664</v>
      </c>
      <c r="L3464">
        <v>1435181628</v>
      </c>
      <c r="M3464" s="22">
        <f t="shared" si="218"/>
        <v>42643.424525462957</v>
      </c>
      <c r="N3464" s="22" t="s">
        <v>9710</v>
      </c>
      <c r="O3464" s="24">
        <f t="shared" si="219"/>
        <v>2016</v>
      </c>
      <c r="P3464" t="b">
        <v>0</v>
      </c>
      <c r="Q3464">
        <v>17</v>
      </c>
      <c r="R3464" t="b">
        <v>1</v>
      </c>
      <c r="S3464" t="s">
        <v>8271</v>
      </c>
      <c r="T3464" s="7">
        <f>F3464/Q3464</f>
        <v>29.705882352941178</v>
      </c>
      <c r="U3464" t="s">
        <v>8315</v>
      </c>
      <c r="V3464" t="s">
        <v>8316</v>
      </c>
    </row>
    <row r="3465" spans="1:22" ht="43.2">
      <c r="A3465" s="5">
        <f t="shared" si="216"/>
        <v>1.0338000000000001</v>
      </c>
      <c r="B3465">
        <v>3463</v>
      </c>
      <c r="C3465" s="3" t="s">
        <v>3462</v>
      </c>
      <c r="D3465" s="3" t="s">
        <v>7573</v>
      </c>
      <c r="E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 s="22">
        <f t="shared" si="217"/>
        <v>42195.541666666664</v>
      </c>
      <c r="L3465">
        <v>1472594585</v>
      </c>
      <c r="M3465" s="22">
        <f t="shared" si="218"/>
        <v>42179.690138888887</v>
      </c>
      <c r="N3465" s="22" t="s">
        <v>8835</v>
      </c>
      <c r="O3465" s="24">
        <f t="shared" si="219"/>
        <v>2015</v>
      </c>
      <c r="P3465" t="b">
        <v>0</v>
      </c>
      <c r="Q3465">
        <v>114</v>
      </c>
      <c r="R3465" t="b">
        <v>1</v>
      </c>
      <c r="S3465" t="s">
        <v>8271</v>
      </c>
      <c r="T3465" s="7">
        <f>F3465/Q3465</f>
        <v>90.684210526315795</v>
      </c>
      <c r="U3465" t="s">
        <v>8315</v>
      </c>
      <c r="V3465" t="s">
        <v>8316</v>
      </c>
    </row>
    <row r="3466" spans="1:22" ht="57.6">
      <c r="A3466" s="5">
        <f t="shared" si="216"/>
        <v>1.023236</v>
      </c>
      <c r="B3466">
        <v>3464</v>
      </c>
      <c r="C3466" s="3" t="s">
        <v>3463</v>
      </c>
      <c r="D3466" s="3" t="s">
        <v>7574</v>
      </c>
      <c r="E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 s="22">
        <f t="shared" si="217"/>
        <v>42653.957638888889</v>
      </c>
      <c r="L3466">
        <v>1469329637</v>
      </c>
      <c r="M3466" s="22">
        <f t="shared" si="218"/>
        <v>42612.710474537038</v>
      </c>
      <c r="N3466" s="22" t="s">
        <v>8579</v>
      </c>
      <c r="O3466" s="24">
        <f t="shared" si="219"/>
        <v>2016</v>
      </c>
      <c r="P3466" t="b">
        <v>0</v>
      </c>
      <c r="Q3466">
        <v>93</v>
      </c>
      <c r="R3466" t="b">
        <v>1</v>
      </c>
      <c r="S3466" t="s">
        <v>8271</v>
      </c>
      <c r="T3466" s="7">
        <f>F3466/Q3466</f>
        <v>55.012688172043013</v>
      </c>
      <c r="U3466" t="s">
        <v>8315</v>
      </c>
      <c r="V3466" t="s">
        <v>8316</v>
      </c>
    </row>
    <row r="3467" spans="1:22" ht="43.2">
      <c r="A3467" s="5">
        <f t="shared" si="216"/>
        <v>1.03</v>
      </c>
      <c r="B3467">
        <v>3465</v>
      </c>
      <c r="C3467" s="3" t="s">
        <v>3464</v>
      </c>
      <c r="D3467" s="3" t="s">
        <v>7575</v>
      </c>
      <c r="E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 s="22">
        <f t="shared" si="217"/>
        <v>42604.921724537031</v>
      </c>
      <c r="L3467">
        <v>1436972472</v>
      </c>
      <c r="M3467" s="22">
        <f t="shared" si="218"/>
        <v>42574.921724537031</v>
      </c>
      <c r="N3467" s="22" t="s">
        <v>9138</v>
      </c>
      <c r="O3467" s="24">
        <f t="shared" si="219"/>
        <v>2016</v>
      </c>
      <c r="P3467" t="b">
        <v>0</v>
      </c>
      <c r="Q3467">
        <v>36</v>
      </c>
      <c r="R3467" t="b">
        <v>1</v>
      </c>
      <c r="S3467" t="s">
        <v>8271</v>
      </c>
      <c r="T3467" s="7">
        <f>F3467/Q3467</f>
        <v>57.222222222222221</v>
      </c>
      <c r="U3467" t="s">
        <v>8315</v>
      </c>
      <c r="V3467" t="s">
        <v>8316</v>
      </c>
    </row>
    <row r="3468" spans="1:22" ht="43.2">
      <c r="A3468" s="5">
        <f t="shared" si="216"/>
        <v>1.2714285714285714</v>
      </c>
      <c r="B3468">
        <v>3466</v>
      </c>
      <c r="C3468" s="3" t="s">
        <v>3465</v>
      </c>
      <c r="D3468" s="3" t="s">
        <v>7576</v>
      </c>
      <c r="E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 s="22">
        <f t="shared" si="217"/>
        <v>42225.458333333336</v>
      </c>
      <c r="L3468">
        <v>1455928050</v>
      </c>
      <c r="M3468" s="22">
        <f t="shared" si="218"/>
        <v>42200.417499999996</v>
      </c>
      <c r="N3468" s="22" t="s">
        <v>8389</v>
      </c>
      <c r="O3468" s="24">
        <f t="shared" si="219"/>
        <v>2015</v>
      </c>
      <c r="P3468" t="b">
        <v>0</v>
      </c>
      <c r="Q3468">
        <v>61</v>
      </c>
      <c r="R3468" t="b">
        <v>1</v>
      </c>
      <c r="S3468" t="s">
        <v>8271</v>
      </c>
      <c r="T3468" s="7">
        <f>F3468/Q3468</f>
        <v>72.950819672131146</v>
      </c>
      <c r="U3468" t="s">
        <v>8315</v>
      </c>
      <c r="V3468" t="s">
        <v>8316</v>
      </c>
    </row>
    <row r="3469" spans="1:22">
      <c r="A3469" s="5">
        <f t="shared" si="216"/>
        <v>1.01</v>
      </c>
      <c r="B3469">
        <v>3467</v>
      </c>
      <c r="C3469" s="3" t="s">
        <v>3466</v>
      </c>
      <c r="D3469" s="3" t="s">
        <v>7577</v>
      </c>
      <c r="E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 s="22">
        <f t="shared" si="217"/>
        <v>42479.769097222219</v>
      </c>
      <c r="L3469">
        <v>1424275632</v>
      </c>
      <c r="M3469" s="22">
        <f t="shared" si="218"/>
        <v>42419.810763888883</v>
      </c>
      <c r="N3469" s="22" t="s">
        <v>9243</v>
      </c>
      <c r="O3469" s="24">
        <f t="shared" si="219"/>
        <v>2016</v>
      </c>
      <c r="P3469" t="b">
        <v>0</v>
      </c>
      <c r="Q3469">
        <v>47</v>
      </c>
      <c r="R3469" t="b">
        <v>1</v>
      </c>
      <c r="S3469" t="s">
        <v>8271</v>
      </c>
      <c r="T3469" s="7">
        <f>F3469/Q3469</f>
        <v>64.468085106382972</v>
      </c>
      <c r="U3469" t="s">
        <v>8315</v>
      </c>
      <c r="V3469" t="s">
        <v>8316</v>
      </c>
    </row>
    <row r="3470" spans="1:22" ht="43.2">
      <c r="A3470" s="5">
        <f t="shared" si="216"/>
        <v>1.2178</v>
      </c>
      <c r="B3470">
        <v>3468</v>
      </c>
      <c r="C3470" s="3" t="s">
        <v>3467</v>
      </c>
      <c r="D3470" s="3" t="s">
        <v>7578</v>
      </c>
      <c r="E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 s="22">
        <f t="shared" si="217"/>
        <v>42083.421666666669</v>
      </c>
      <c r="L3470">
        <v>1471976529</v>
      </c>
      <c r="M3470" s="22">
        <f t="shared" si="218"/>
        <v>42053.463333333326</v>
      </c>
      <c r="N3470" s="22" t="s">
        <v>9863</v>
      </c>
      <c r="O3470" s="24">
        <f t="shared" si="219"/>
        <v>2015</v>
      </c>
      <c r="P3470" t="b">
        <v>0</v>
      </c>
      <c r="Q3470">
        <v>17</v>
      </c>
      <c r="R3470" t="b">
        <v>1</v>
      </c>
      <c r="S3470" t="s">
        <v>8271</v>
      </c>
      <c r="T3470" s="7">
        <f>F3470/Q3470</f>
        <v>716.35294117647061</v>
      </c>
      <c r="U3470" t="s">
        <v>8315</v>
      </c>
      <c r="V3470" t="s">
        <v>8316</v>
      </c>
    </row>
    <row r="3471" spans="1:22" ht="57.6">
      <c r="A3471" s="5">
        <f t="shared" si="216"/>
        <v>1.1339285714285714</v>
      </c>
      <c r="B3471">
        <v>3469</v>
      </c>
      <c r="C3471" s="3" t="s">
        <v>3468</v>
      </c>
      <c r="D3471" s="3" t="s">
        <v>7579</v>
      </c>
      <c r="E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 s="22">
        <f t="shared" si="217"/>
        <v>42633.916666666664</v>
      </c>
      <c r="L3471">
        <v>1459265045</v>
      </c>
      <c r="M3471" s="22">
        <f t="shared" si="218"/>
        <v>42605.55704861111</v>
      </c>
      <c r="N3471" s="22" t="s">
        <v>8867</v>
      </c>
      <c r="O3471" s="24">
        <f t="shared" si="219"/>
        <v>2016</v>
      </c>
      <c r="P3471" t="b">
        <v>0</v>
      </c>
      <c r="Q3471">
        <v>63</v>
      </c>
      <c r="R3471" t="b">
        <v>1</v>
      </c>
      <c r="S3471" t="s">
        <v>8271</v>
      </c>
      <c r="T3471" s="7">
        <f>F3471/Q3471</f>
        <v>50.396825396825399</v>
      </c>
      <c r="U3471" t="s">
        <v>8315</v>
      </c>
      <c r="V3471" t="s">
        <v>8316</v>
      </c>
    </row>
    <row r="3472" spans="1:22" ht="28.8">
      <c r="A3472" s="5">
        <f t="shared" si="216"/>
        <v>1.5</v>
      </c>
      <c r="B3472">
        <v>3470</v>
      </c>
      <c r="C3472" s="3" t="s">
        <v>3469</v>
      </c>
      <c r="D3472" s="3" t="s">
        <v>7580</v>
      </c>
      <c r="E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 s="22">
        <f t="shared" si="217"/>
        <v>42488.433391203704</v>
      </c>
      <c r="L3472">
        <v>1465345902</v>
      </c>
      <c r="M3472" s="22">
        <f t="shared" si="218"/>
        <v>42458.433391203704</v>
      </c>
      <c r="N3472" s="22" t="s">
        <v>9303</v>
      </c>
      <c r="O3472" s="24">
        <f t="shared" si="219"/>
        <v>2016</v>
      </c>
      <c r="P3472" t="b">
        <v>0</v>
      </c>
      <c r="Q3472">
        <v>9</v>
      </c>
      <c r="R3472" t="b">
        <v>1</v>
      </c>
      <c r="S3472" t="s">
        <v>8271</v>
      </c>
      <c r="T3472" s="7">
        <f>F3472/Q3472</f>
        <v>41.666666666666664</v>
      </c>
      <c r="U3472" t="s">
        <v>8315</v>
      </c>
      <c r="V3472" t="s">
        <v>8316</v>
      </c>
    </row>
    <row r="3473" spans="1:22" ht="43.2">
      <c r="A3473" s="5">
        <f t="shared" si="216"/>
        <v>2.1459999999999999</v>
      </c>
      <c r="B3473">
        <v>3471</v>
      </c>
      <c r="C3473" s="3" t="s">
        <v>3470</v>
      </c>
      <c r="D3473" s="3" t="s">
        <v>7581</v>
      </c>
      <c r="E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 s="22">
        <f t="shared" si="217"/>
        <v>42566.693055555552</v>
      </c>
      <c r="L3473">
        <v>1405971690</v>
      </c>
      <c r="M3473" s="22">
        <f t="shared" si="218"/>
        <v>42528.813680555548</v>
      </c>
      <c r="N3473" s="22" t="s">
        <v>8896</v>
      </c>
      <c r="O3473" s="24">
        <f t="shared" si="219"/>
        <v>2016</v>
      </c>
      <c r="P3473" t="b">
        <v>0</v>
      </c>
      <c r="Q3473">
        <v>30</v>
      </c>
      <c r="R3473" t="b">
        <v>1</v>
      </c>
      <c r="S3473" t="s">
        <v>8271</v>
      </c>
      <c r="T3473" s="7">
        <f>F3473/Q3473</f>
        <v>35.766666666666666</v>
      </c>
      <c r="U3473" t="s">
        <v>8315</v>
      </c>
      <c r="V3473" t="s">
        <v>8316</v>
      </c>
    </row>
    <row r="3474" spans="1:22" ht="43.2">
      <c r="A3474" s="5">
        <f t="shared" si="216"/>
        <v>1.0205</v>
      </c>
      <c r="B3474">
        <v>3472</v>
      </c>
      <c r="C3474" s="3" t="s">
        <v>3471</v>
      </c>
      <c r="D3474" s="3" t="s">
        <v>7582</v>
      </c>
      <c r="E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 s="22">
        <f t="shared" si="217"/>
        <v>41882.625</v>
      </c>
      <c r="L3474">
        <v>1413432331</v>
      </c>
      <c r="M3474" s="22">
        <f t="shared" si="218"/>
        <v>41841.61215277778</v>
      </c>
      <c r="N3474" s="22" t="s">
        <v>8402</v>
      </c>
      <c r="O3474" s="24">
        <f t="shared" si="219"/>
        <v>2014</v>
      </c>
      <c r="P3474" t="b">
        <v>0</v>
      </c>
      <c r="Q3474">
        <v>23</v>
      </c>
      <c r="R3474" t="b">
        <v>1</v>
      </c>
      <c r="S3474" t="s">
        <v>8271</v>
      </c>
      <c r="T3474" s="7">
        <f>F3474/Q3474</f>
        <v>88.739130434782609</v>
      </c>
      <c r="U3474" t="s">
        <v>8315</v>
      </c>
      <c r="V3474" t="s">
        <v>8316</v>
      </c>
    </row>
    <row r="3475" spans="1:22" ht="43.2">
      <c r="A3475" s="5">
        <f t="shared" si="216"/>
        <v>1</v>
      </c>
      <c r="B3475">
        <v>3473</v>
      </c>
      <c r="C3475" s="3" t="s">
        <v>3472</v>
      </c>
      <c r="D3475" s="3" t="s">
        <v>7583</v>
      </c>
      <c r="E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 s="22">
        <f t="shared" si="217"/>
        <v>41949.040972222218</v>
      </c>
      <c r="L3475">
        <v>1425067296</v>
      </c>
      <c r="M3475" s="22">
        <f t="shared" si="218"/>
        <v>41927.962164351848</v>
      </c>
      <c r="N3475" s="22" t="s">
        <v>8846</v>
      </c>
      <c r="O3475" s="24">
        <f t="shared" si="219"/>
        <v>2014</v>
      </c>
      <c r="P3475" t="b">
        <v>0</v>
      </c>
      <c r="Q3475">
        <v>33</v>
      </c>
      <c r="R3475" t="b">
        <v>1</v>
      </c>
      <c r="S3475" t="s">
        <v>8271</v>
      </c>
      <c r="T3475" s="7">
        <f>F3475/Q3475</f>
        <v>148.4848484848485</v>
      </c>
      <c r="U3475" t="s">
        <v>8315</v>
      </c>
      <c r="V3475" t="s">
        <v>8316</v>
      </c>
    </row>
    <row r="3476" spans="1:22" ht="43.2">
      <c r="A3476" s="5">
        <f t="shared" si="216"/>
        <v>1.01</v>
      </c>
      <c r="B3476">
        <v>3474</v>
      </c>
      <c r="C3476" s="3" t="s">
        <v>3473</v>
      </c>
      <c r="D3476" s="3" t="s">
        <v>7584</v>
      </c>
      <c r="E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 s="22">
        <f t="shared" si="217"/>
        <v>42083.643749999996</v>
      </c>
      <c r="L3476">
        <v>1466424131</v>
      </c>
      <c r="M3476" s="22">
        <f t="shared" si="218"/>
        <v>42062.626111111109</v>
      </c>
      <c r="N3476" s="22" t="s">
        <v>9873</v>
      </c>
      <c r="O3476" s="24">
        <f t="shared" si="219"/>
        <v>2015</v>
      </c>
      <c r="P3476" t="b">
        <v>0</v>
      </c>
      <c r="Q3476">
        <v>39</v>
      </c>
      <c r="R3476" t="b">
        <v>1</v>
      </c>
      <c r="S3476" t="s">
        <v>8271</v>
      </c>
      <c r="T3476" s="7">
        <f>F3476/Q3476</f>
        <v>51.794871794871796</v>
      </c>
      <c r="U3476" t="s">
        <v>8315</v>
      </c>
      <c r="V3476" t="s">
        <v>8316</v>
      </c>
    </row>
    <row r="3477" spans="1:22" ht="43.2">
      <c r="A3477" s="5">
        <f t="shared" si="216"/>
        <v>1.1333333333333333</v>
      </c>
      <c r="B3477">
        <v>3475</v>
      </c>
      <c r="C3477" s="3" t="s">
        <v>3474</v>
      </c>
      <c r="D3477" s="3" t="s">
        <v>7585</v>
      </c>
      <c r="E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 s="22">
        <f t="shared" si="217"/>
        <v>42571.293182870366</v>
      </c>
      <c r="L3477">
        <v>1412629704</v>
      </c>
      <c r="M3477" s="22">
        <f t="shared" si="218"/>
        <v>42541.293182870366</v>
      </c>
      <c r="N3477" s="22" t="s">
        <v>8497</v>
      </c>
      <c r="O3477" s="24">
        <f t="shared" si="219"/>
        <v>2016</v>
      </c>
      <c r="P3477" t="b">
        <v>0</v>
      </c>
      <c r="Q3477">
        <v>17</v>
      </c>
      <c r="R3477" t="b">
        <v>1</v>
      </c>
      <c r="S3477" t="s">
        <v>8271</v>
      </c>
      <c r="T3477" s="7">
        <f>F3477/Q3477</f>
        <v>20</v>
      </c>
      <c r="U3477" t="s">
        <v>8315</v>
      </c>
      <c r="V3477" t="s">
        <v>8316</v>
      </c>
    </row>
    <row r="3478" spans="1:22" ht="43.2">
      <c r="A3478" s="5">
        <f t="shared" si="216"/>
        <v>1.04</v>
      </c>
      <c r="B3478">
        <v>3476</v>
      </c>
      <c r="C3478" s="3" t="s">
        <v>3475</v>
      </c>
      <c r="D3478" s="3" t="s">
        <v>7586</v>
      </c>
      <c r="E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 s="22">
        <f t="shared" si="217"/>
        <v>41945.791666666664</v>
      </c>
      <c r="L3478">
        <v>1412836990</v>
      </c>
      <c r="M3478" s="22">
        <f t="shared" si="218"/>
        <v>41918.672499999993</v>
      </c>
      <c r="N3478" s="22" t="s">
        <v>9172</v>
      </c>
      <c r="O3478" s="24">
        <f t="shared" si="219"/>
        <v>2014</v>
      </c>
      <c r="P3478" t="b">
        <v>0</v>
      </c>
      <c r="Q3478">
        <v>6</v>
      </c>
      <c r="R3478" t="b">
        <v>1</v>
      </c>
      <c r="S3478" t="s">
        <v>8271</v>
      </c>
      <c r="T3478" s="7">
        <f>F3478/Q3478</f>
        <v>52</v>
      </c>
      <c r="U3478" t="s">
        <v>8315</v>
      </c>
      <c r="V3478" t="s">
        <v>8316</v>
      </c>
    </row>
    <row r="3479" spans="1:22" ht="43.2">
      <c r="A3479" s="5">
        <f t="shared" si="216"/>
        <v>1.1533333333333333</v>
      </c>
      <c r="B3479">
        <v>3477</v>
      </c>
      <c r="C3479" s="3" t="s">
        <v>3476</v>
      </c>
      <c r="D3479" s="3" t="s">
        <v>7587</v>
      </c>
      <c r="E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 s="22">
        <f t="shared" si="217"/>
        <v>41938.916666666664</v>
      </c>
      <c r="L3479">
        <v>1430761243</v>
      </c>
      <c r="M3479" s="22">
        <f t="shared" si="218"/>
        <v>41921.071643518517</v>
      </c>
      <c r="N3479" s="22" t="s">
        <v>9145</v>
      </c>
      <c r="O3479" s="24">
        <f t="shared" si="219"/>
        <v>2014</v>
      </c>
      <c r="P3479" t="b">
        <v>0</v>
      </c>
      <c r="Q3479">
        <v>39</v>
      </c>
      <c r="R3479" t="b">
        <v>1</v>
      </c>
      <c r="S3479" t="s">
        <v>8271</v>
      </c>
      <c r="T3479" s="7">
        <f>F3479/Q3479</f>
        <v>53.230769230769234</v>
      </c>
      <c r="U3479" t="s">
        <v>8315</v>
      </c>
      <c r="V3479" t="s">
        <v>8316</v>
      </c>
    </row>
    <row r="3480" spans="1:22" ht="43.2">
      <c r="A3480" s="5">
        <f t="shared" si="216"/>
        <v>1.1285000000000001</v>
      </c>
      <c r="B3480">
        <v>3478</v>
      </c>
      <c r="C3480" s="3" t="s">
        <v>3477</v>
      </c>
      <c r="D3480" s="3" t="s">
        <v>7588</v>
      </c>
      <c r="E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 s="22">
        <f t="shared" si="217"/>
        <v>42140.916666666664</v>
      </c>
      <c r="L3480">
        <v>1424296822</v>
      </c>
      <c r="M3480" s="22">
        <f t="shared" si="218"/>
        <v>42128.528275462959</v>
      </c>
      <c r="N3480" s="22" t="s">
        <v>9053</v>
      </c>
      <c r="O3480" s="24">
        <f t="shared" si="219"/>
        <v>2015</v>
      </c>
      <c r="P3480" t="b">
        <v>0</v>
      </c>
      <c r="Q3480">
        <v>57</v>
      </c>
      <c r="R3480" t="b">
        <v>1</v>
      </c>
      <c r="S3480" t="s">
        <v>8271</v>
      </c>
      <c r="T3480" s="7">
        <f>F3480/Q3480</f>
        <v>39.596491228070178</v>
      </c>
      <c r="U3480" t="s">
        <v>8315</v>
      </c>
      <c r="V3480" t="s">
        <v>8316</v>
      </c>
    </row>
    <row r="3481" spans="1:22" ht="43.2">
      <c r="A3481" s="5">
        <f t="shared" si="216"/>
        <v>1.2786666666666666</v>
      </c>
      <c r="B3481">
        <v>3479</v>
      </c>
      <c r="C3481" s="3" t="s">
        <v>3478</v>
      </c>
      <c r="D3481" s="3" t="s">
        <v>7589</v>
      </c>
      <c r="E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 s="22">
        <f t="shared" si="217"/>
        <v>42079.666666666664</v>
      </c>
      <c r="L3481">
        <v>1400790680</v>
      </c>
      <c r="M3481" s="22">
        <f t="shared" si="218"/>
        <v>42053.708587962959</v>
      </c>
      <c r="N3481" s="22" t="s">
        <v>9863</v>
      </c>
      <c r="O3481" s="24">
        <f t="shared" si="219"/>
        <v>2015</v>
      </c>
      <c r="P3481" t="b">
        <v>0</v>
      </c>
      <c r="Q3481">
        <v>56</v>
      </c>
      <c r="R3481" t="b">
        <v>1</v>
      </c>
      <c r="S3481" t="s">
        <v>8271</v>
      </c>
      <c r="T3481" s="7">
        <f>F3481/Q3481</f>
        <v>34.25</v>
      </c>
      <c r="U3481" t="s">
        <v>8315</v>
      </c>
      <c r="V3481" t="s">
        <v>8316</v>
      </c>
    </row>
    <row r="3482" spans="1:22" ht="43.2">
      <c r="A3482" s="5">
        <f t="shared" si="216"/>
        <v>1.4266666666666667</v>
      </c>
      <c r="B3482">
        <v>3480</v>
      </c>
      <c r="C3482" s="3" t="s">
        <v>3479</v>
      </c>
      <c r="D3482" s="3" t="s">
        <v>7590</v>
      </c>
      <c r="E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 s="22">
        <f t="shared" si="217"/>
        <v>41811.64675925926</v>
      </c>
      <c r="L3482">
        <v>1434440227</v>
      </c>
      <c r="M3482" s="22">
        <f t="shared" si="218"/>
        <v>41781.64675925926</v>
      </c>
      <c r="N3482" s="22" t="s">
        <v>9237</v>
      </c>
      <c r="O3482" s="24">
        <f t="shared" si="219"/>
        <v>2014</v>
      </c>
      <c r="P3482" t="b">
        <v>0</v>
      </c>
      <c r="Q3482">
        <v>13</v>
      </c>
      <c r="R3482" t="b">
        <v>1</v>
      </c>
      <c r="S3482" t="s">
        <v>8271</v>
      </c>
      <c r="T3482" s="7">
        <f>F3482/Q3482</f>
        <v>164.61538461538461</v>
      </c>
      <c r="U3482" t="s">
        <v>8315</v>
      </c>
      <c r="V3482" t="s">
        <v>8316</v>
      </c>
    </row>
    <row r="3483" spans="1:22" ht="43.2">
      <c r="A3483" s="5">
        <f t="shared" si="216"/>
        <v>1.1879999999999999</v>
      </c>
      <c r="B3483">
        <v>3481</v>
      </c>
      <c r="C3483" s="3" t="s">
        <v>3480</v>
      </c>
      <c r="D3483" s="3" t="s">
        <v>7591</v>
      </c>
      <c r="E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 s="22">
        <f t="shared" si="217"/>
        <v>42195.666666666664</v>
      </c>
      <c r="L3483">
        <v>1418709388</v>
      </c>
      <c r="M3483" s="22">
        <f t="shared" si="218"/>
        <v>42171.109108796292</v>
      </c>
      <c r="N3483" s="22" t="s">
        <v>8522</v>
      </c>
      <c r="O3483" s="24">
        <f t="shared" si="219"/>
        <v>2015</v>
      </c>
      <c r="P3483" t="b">
        <v>0</v>
      </c>
      <c r="Q3483">
        <v>95</v>
      </c>
      <c r="R3483" t="b">
        <v>1</v>
      </c>
      <c r="S3483" t="s">
        <v>8271</v>
      </c>
      <c r="T3483" s="7">
        <f>F3483/Q3483</f>
        <v>125.05263157894737</v>
      </c>
      <c r="U3483" t="s">
        <v>8315</v>
      </c>
      <c r="V3483" t="s">
        <v>8316</v>
      </c>
    </row>
    <row r="3484" spans="1:22" ht="43.2">
      <c r="A3484" s="5">
        <f t="shared" si="216"/>
        <v>1.3833333333333333</v>
      </c>
      <c r="B3484">
        <v>3482</v>
      </c>
      <c r="C3484" s="3" t="s">
        <v>3481</v>
      </c>
      <c r="D3484" s="3" t="s">
        <v>7592</v>
      </c>
      <c r="E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 s="22">
        <f t="shared" si="217"/>
        <v>42006.039212962962</v>
      </c>
      <c r="L3484">
        <v>1402079466</v>
      </c>
      <c r="M3484" s="22">
        <f t="shared" si="218"/>
        <v>41989.039212962962</v>
      </c>
      <c r="N3484" s="22" t="s">
        <v>8391</v>
      </c>
      <c r="O3484" s="24">
        <f t="shared" si="219"/>
        <v>2014</v>
      </c>
      <c r="P3484" t="b">
        <v>0</v>
      </c>
      <c r="Q3484">
        <v>80</v>
      </c>
      <c r="R3484" t="b">
        <v>1</v>
      </c>
      <c r="S3484" t="s">
        <v>8271</v>
      </c>
      <c r="T3484" s="7">
        <f>F3484/Q3484</f>
        <v>51.875</v>
      </c>
      <c r="U3484" t="s">
        <v>8315</v>
      </c>
      <c r="V3484" t="s">
        <v>8316</v>
      </c>
    </row>
    <row r="3485" spans="1:22" ht="43.2">
      <c r="A3485" s="5">
        <f t="shared" si="216"/>
        <v>1.599402985074627</v>
      </c>
      <c r="B3485">
        <v>3483</v>
      </c>
      <c r="C3485" s="3" t="s">
        <v>3482</v>
      </c>
      <c r="D3485" s="3" t="s">
        <v>7593</v>
      </c>
      <c r="E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 s="22">
        <f t="shared" si="217"/>
        <v>41826.563263888886</v>
      </c>
      <c r="L3485">
        <v>1401811381</v>
      </c>
      <c r="M3485" s="22">
        <f t="shared" si="218"/>
        <v>41796.563263888886</v>
      </c>
      <c r="N3485" s="22" t="s">
        <v>9357</v>
      </c>
      <c r="O3485" s="24">
        <f t="shared" si="219"/>
        <v>2014</v>
      </c>
      <c r="P3485" t="b">
        <v>0</v>
      </c>
      <c r="Q3485">
        <v>133</v>
      </c>
      <c r="R3485" t="b">
        <v>1</v>
      </c>
      <c r="S3485" t="s">
        <v>8271</v>
      </c>
      <c r="T3485" s="7">
        <f>F3485/Q3485</f>
        <v>40.285714285714285</v>
      </c>
      <c r="U3485" t="s">
        <v>8315</v>
      </c>
      <c r="V3485" t="s">
        <v>8316</v>
      </c>
    </row>
    <row r="3486" spans="1:22" ht="57.6">
      <c r="A3486" s="5">
        <f t="shared" si="216"/>
        <v>1.1424000000000001</v>
      </c>
      <c r="B3486">
        <v>3484</v>
      </c>
      <c r="C3486" s="3" t="s">
        <v>3483</v>
      </c>
      <c r="D3486" s="3" t="s">
        <v>7594</v>
      </c>
      <c r="E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 s="22">
        <f t="shared" si="217"/>
        <v>41823.460428240738</v>
      </c>
      <c r="L3486">
        <v>1463422499</v>
      </c>
      <c r="M3486" s="22">
        <f t="shared" si="218"/>
        <v>41793.460428240738</v>
      </c>
      <c r="N3486" s="22" t="s">
        <v>8375</v>
      </c>
      <c r="O3486" s="24">
        <f t="shared" si="219"/>
        <v>2014</v>
      </c>
      <c r="P3486" t="b">
        <v>0</v>
      </c>
      <c r="Q3486">
        <v>44</v>
      </c>
      <c r="R3486" t="b">
        <v>1</v>
      </c>
      <c r="S3486" t="s">
        <v>8271</v>
      </c>
      <c r="T3486" s="7">
        <f>F3486/Q3486</f>
        <v>64.909090909090907</v>
      </c>
      <c r="U3486" t="s">
        <v>8315</v>
      </c>
      <c r="V3486" t="s">
        <v>8316</v>
      </c>
    </row>
    <row r="3487" spans="1:22" ht="43.2">
      <c r="A3487" s="5">
        <f t="shared" si="216"/>
        <v>1.0060606060606061</v>
      </c>
      <c r="B3487">
        <v>3485</v>
      </c>
      <c r="C3487" s="3" t="s">
        <v>3484</v>
      </c>
      <c r="D3487" s="3" t="s">
        <v>7595</v>
      </c>
      <c r="E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 s="22">
        <f t="shared" si="217"/>
        <v>42536.552071759252</v>
      </c>
      <c r="L3487">
        <v>1451839080</v>
      </c>
      <c r="M3487" s="22">
        <f t="shared" si="218"/>
        <v>42506.552071759252</v>
      </c>
      <c r="N3487" s="22" t="s">
        <v>8928</v>
      </c>
      <c r="O3487" s="24">
        <f t="shared" si="219"/>
        <v>2016</v>
      </c>
      <c r="P3487" t="b">
        <v>0</v>
      </c>
      <c r="Q3487">
        <v>30</v>
      </c>
      <c r="R3487" t="b">
        <v>1</v>
      </c>
      <c r="S3487" t="s">
        <v>8271</v>
      </c>
      <c r="T3487" s="7">
        <f>F3487/Q3487</f>
        <v>55.333333333333336</v>
      </c>
      <c r="U3487" t="s">
        <v>8315</v>
      </c>
      <c r="V3487" t="s">
        <v>8316</v>
      </c>
    </row>
    <row r="3488" spans="1:22" ht="43.2">
      <c r="A3488" s="5">
        <f t="shared" si="216"/>
        <v>1.552</v>
      </c>
      <c r="B3488">
        <v>3486</v>
      </c>
      <c r="C3488" s="3" t="s">
        <v>3485</v>
      </c>
      <c r="D3488" s="3" t="s">
        <v>7596</v>
      </c>
      <c r="E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 s="22">
        <f t="shared" si="217"/>
        <v>42402.484722222223</v>
      </c>
      <c r="L3488">
        <v>1430600401</v>
      </c>
      <c r="M3488" s="22">
        <f t="shared" si="218"/>
        <v>42372.484722222223</v>
      </c>
      <c r="N3488" s="22" t="s">
        <v>9922</v>
      </c>
      <c r="O3488" s="24">
        <f t="shared" si="219"/>
        <v>2016</v>
      </c>
      <c r="P3488" t="b">
        <v>0</v>
      </c>
      <c r="Q3488">
        <v>56</v>
      </c>
      <c r="R3488" t="b">
        <v>1</v>
      </c>
      <c r="S3488" t="s">
        <v>8271</v>
      </c>
      <c r="T3488" s="7">
        <f>F3488/Q3488</f>
        <v>83.142857142857139</v>
      </c>
      <c r="U3488" t="s">
        <v>8315</v>
      </c>
      <c r="V3488" t="s">
        <v>8316</v>
      </c>
    </row>
    <row r="3489" spans="1:22" ht="43.2">
      <c r="A3489" s="5">
        <f t="shared" si="216"/>
        <v>1.2775000000000001</v>
      </c>
      <c r="B3489">
        <v>3487</v>
      </c>
      <c r="C3489" s="3" t="s">
        <v>3486</v>
      </c>
      <c r="D3489" s="3" t="s">
        <v>7597</v>
      </c>
      <c r="E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 s="22">
        <f t="shared" si="217"/>
        <v>42158.082638888889</v>
      </c>
      <c r="L3489">
        <v>1432593252</v>
      </c>
      <c r="M3489" s="22">
        <f t="shared" si="218"/>
        <v>42126.666678240734</v>
      </c>
      <c r="N3489" s="22" t="s">
        <v>9158</v>
      </c>
      <c r="O3489" s="24">
        <f t="shared" si="219"/>
        <v>2015</v>
      </c>
      <c r="P3489" t="b">
        <v>0</v>
      </c>
      <c r="Q3489">
        <v>66</v>
      </c>
      <c r="R3489" t="b">
        <v>1</v>
      </c>
      <c r="S3489" t="s">
        <v>8271</v>
      </c>
      <c r="T3489" s="7">
        <f>F3489/Q3489</f>
        <v>38.712121212121211</v>
      </c>
      <c r="U3489" t="s">
        <v>8315</v>
      </c>
      <c r="V3489" t="s">
        <v>8316</v>
      </c>
    </row>
    <row r="3490" spans="1:22" ht="57.6">
      <c r="A3490" s="5">
        <f t="shared" si="216"/>
        <v>1.212</v>
      </c>
      <c r="B3490">
        <v>3488</v>
      </c>
      <c r="C3490" s="3" t="s">
        <v>3487</v>
      </c>
      <c r="D3490" s="3" t="s">
        <v>7598</v>
      </c>
      <c r="E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 s="22">
        <f t="shared" si="217"/>
        <v>42179.732083333329</v>
      </c>
      <c r="L3490">
        <v>1427221560</v>
      </c>
      <c r="M3490" s="22">
        <f t="shared" si="218"/>
        <v>42149.732083333329</v>
      </c>
      <c r="N3490" s="22" t="s">
        <v>8423</v>
      </c>
      <c r="O3490" s="24">
        <f t="shared" si="219"/>
        <v>2015</v>
      </c>
      <c r="P3490" t="b">
        <v>0</v>
      </c>
      <c r="Q3490">
        <v>29</v>
      </c>
      <c r="R3490" t="b">
        <v>1</v>
      </c>
      <c r="S3490" t="s">
        <v>8271</v>
      </c>
      <c r="T3490" s="7">
        <f>F3490/Q3490</f>
        <v>125.37931034482759</v>
      </c>
      <c r="U3490" t="s">
        <v>8315</v>
      </c>
      <c r="V3490" t="s">
        <v>8316</v>
      </c>
    </row>
    <row r="3491" spans="1:22" ht="43.2">
      <c r="A3491" s="5">
        <f t="shared" si="216"/>
        <v>1.127</v>
      </c>
      <c r="B3491">
        <v>3489</v>
      </c>
      <c r="C3491" s="3" t="s">
        <v>3488</v>
      </c>
      <c r="D3491" s="3" t="s">
        <v>7599</v>
      </c>
      <c r="E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 s="22">
        <f t="shared" si="217"/>
        <v>42111.458333333336</v>
      </c>
      <c r="L3491">
        <v>1398352531</v>
      </c>
      <c r="M3491" s="22">
        <f t="shared" si="218"/>
        <v>42087.55972222222</v>
      </c>
      <c r="N3491" s="22" t="s">
        <v>8893</v>
      </c>
      <c r="O3491" s="24">
        <f t="shared" si="219"/>
        <v>2015</v>
      </c>
      <c r="P3491" t="b">
        <v>0</v>
      </c>
      <c r="Q3491">
        <v>72</v>
      </c>
      <c r="R3491" t="b">
        <v>1</v>
      </c>
      <c r="S3491" t="s">
        <v>8271</v>
      </c>
      <c r="T3491" s="7">
        <f>F3491/Q3491</f>
        <v>78.263888888888886</v>
      </c>
      <c r="U3491" t="s">
        <v>8315</v>
      </c>
      <c r="V3491" t="s">
        <v>8316</v>
      </c>
    </row>
    <row r="3492" spans="1:22" ht="43.2">
      <c r="A3492" s="5">
        <f t="shared" si="216"/>
        <v>1.2749999999999999</v>
      </c>
      <c r="B3492">
        <v>3490</v>
      </c>
      <c r="C3492" s="3" t="s">
        <v>3489</v>
      </c>
      <c r="D3492" s="3" t="s">
        <v>7600</v>
      </c>
      <c r="E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 s="22">
        <f t="shared" si="217"/>
        <v>41783.666666666664</v>
      </c>
      <c r="L3492">
        <v>1457982924</v>
      </c>
      <c r="M3492" s="22">
        <f t="shared" si="218"/>
        <v>41753.427442129629</v>
      </c>
      <c r="N3492" s="22" t="s">
        <v>8407</v>
      </c>
      <c r="O3492" s="24">
        <f t="shared" si="219"/>
        <v>2014</v>
      </c>
      <c r="P3492" t="b">
        <v>0</v>
      </c>
      <c r="Q3492">
        <v>27</v>
      </c>
      <c r="R3492" t="b">
        <v>1</v>
      </c>
      <c r="S3492" t="s">
        <v>8271</v>
      </c>
      <c r="T3492" s="7">
        <f>F3492/Q3492</f>
        <v>47.222222222222221</v>
      </c>
      <c r="U3492" t="s">
        <v>8315</v>
      </c>
      <c r="V3492" t="s">
        <v>8316</v>
      </c>
    </row>
    <row r="3493" spans="1:22" ht="43.2">
      <c r="A3493" s="5">
        <f t="shared" si="216"/>
        <v>1.5820000000000001</v>
      </c>
      <c r="B3493">
        <v>3491</v>
      </c>
      <c r="C3493" s="3" t="s">
        <v>3490</v>
      </c>
      <c r="D3493" s="3" t="s">
        <v>7601</v>
      </c>
      <c r="E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 s="22">
        <f t="shared" si="217"/>
        <v>42473.594027777777</v>
      </c>
      <c r="L3493">
        <v>1430114384</v>
      </c>
      <c r="M3493" s="22">
        <f t="shared" si="218"/>
        <v>42443.594027777777</v>
      </c>
      <c r="N3493" s="22" t="s">
        <v>9868</v>
      </c>
      <c r="O3493" s="24">
        <f t="shared" si="219"/>
        <v>2016</v>
      </c>
      <c r="P3493" t="b">
        <v>0</v>
      </c>
      <c r="Q3493">
        <v>10</v>
      </c>
      <c r="R3493" t="b">
        <v>1</v>
      </c>
      <c r="S3493" t="s">
        <v>8271</v>
      </c>
      <c r="T3493" s="7">
        <f>F3493/Q3493</f>
        <v>79.099999999999994</v>
      </c>
      <c r="U3493" t="s">
        <v>8315</v>
      </c>
      <c r="V3493" t="s">
        <v>8316</v>
      </c>
    </row>
    <row r="3494" spans="1:22" ht="43.2">
      <c r="A3494" s="5">
        <f t="shared" si="216"/>
        <v>1.0526894736842105</v>
      </c>
      <c r="B3494">
        <v>3492</v>
      </c>
      <c r="C3494" s="3" t="s">
        <v>3491</v>
      </c>
      <c r="D3494" s="3" t="s">
        <v>7602</v>
      </c>
      <c r="E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 s="22">
        <f t="shared" si="217"/>
        <v>42142.041481481479</v>
      </c>
      <c r="L3494">
        <v>1442794397</v>
      </c>
      <c r="M3494" s="22">
        <f t="shared" si="218"/>
        <v>42121.041481481479</v>
      </c>
      <c r="N3494" s="22" t="s">
        <v>8898</v>
      </c>
      <c r="O3494" s="24">
        <f t="shared" si="219"/>
        <v>2015</v>
      </c>
      <c r="P3494" t="b">
        <v>0</v>
      </c>
      <c r="Q3494">
        <v>35</v>
      </c>
      <c r="R3494" t="b">
        <v>1</v>
      </c>
      <c r="S3494" t="s">
        <v>8271</v>
      </c>
      <c r="T3494" s="7">
        <f>F3494/Q3494</f>
        <v>114.29199999999999</v>
      </c>
      <c r="U3494" t="s">
        <v>8315</v>
      </c>
      <c r="V3494" t="s">
        <v>8316</v>
      </c>
    </row>
    <row r="3495" spans="1:22" ht="43.2">
      <c r="A3495" s="5">
        <f t="shared" si="216"/>
        <v>1</v>
      </c>
      <c r="B3495">
        <v>3493</v>
      </c>
      <c r="C3495" s="3" t="s">
        <v>3492</v>
      </c>
      <c r="D3495" s="3" t="s">
        <v>7603</v>
      </c>
      <c r="E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 s="22">
        <f t="shared" si="217"/>
        <v>42302.800891203697</v>
      </c>
      <c r="L3495">
        <v>1406580436</v>
      </c>
      <c r="M3495" s="22">
        <f t="shared" si="218"/>
        <v>42267.800891203697</v>
      </c>
      <c r="N3495" s="22" t="s">
        <v>9543</v>
      </c>
      <c r="O3495" s="24">
        <f t="shared" si="219"/>
        <v>2015</v>
      </c>
      <c r="P3495" t="b">
        <v>0</v>
      </c>
      <c r="Q3495">
        <v>29</v>
      </c>
      <c r="R3495" t="b">
        <v>1</v>
      </c>
      <c r="S3495" t="s">
        <v>8271</v>
      </c>
      <c r="T3495" s="7">
        <f>F3495/Q3495</f>
        <v>51.724137931034484</v>
      </c>
      <c r="U3495" t="s">
        <v>8315</v>
      </c>
      <c r="V3495" t="s">
        <v>8316</v>
      </c>
    </row>
    <row r="3496" spans="1:22" ht="43.2">
      <c r="A3496" s="5">
        <f t="shared" si="216"/>
        <v>1</v>
      </c>
      <c r="B3496">
        <v>3494</v>
      </c>
      <c r="C3496" s="3" t="s">
        <v>3493</v>
      </c>
      <c r="D3496" s="3" t="s">
        <v>7604</v>
      </c>
      <c r="E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 s="22">
        <f t="shared" si="217"/>
        <v>41868.007638888885</v>
      </c>
      <c r="L3496">
        <v>1479186575</v>
      </c>
      <c r="M3496" s="22">
        <f t="shared" si="218"/>
        <v>41848.657824074071</v>
      </c>
      <c r="N3496" s="22" t="s">
        <v>8881</v>
      </c>
      <c r="O3496" s="24">
        <f t="shared" si="219"/>
        <v>2014</v>
      </c>
      <c r="P3496" t="b">
        <v>0</v>
      </c>
      <c r="Q3496">
        <v>13</v>
      </c>
      <c r="R3496" t="b">
        <v>1</v>
      </c>
      <c r="S3496" t="s">
        <v>8271</v>
      </c>
      <c r="T3496" s="7">
        <f>F3496/Q3496</f>
        <v>30.76923076923077</v>
      </c>
      <c r="U3496" t="s">
        <v>8315</v>
      </c>
      <c r="V3496" t="s">
        <v>8316</v>
      </c>
    </row>
    <row r="3497" spans="1:22" ht="43.2">
      <c r="A3497" s="5">
        <f t="shared" si="216"/>
        <v>1.0686</v>
      </c>
      <c r="B3497">
        <v>3495</v>
      </c>
      <c r="C3497" s="3" t="s">
        <v>3494</v>
      </c>
      <c r="D3497" s="3" t="s">
        <v>7605</v>
      </c>
      <c r="E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 s="22">
        <f t="shared" si="217"/>
        <v>42700.041666666664</v>
      </c>
      <c r="L3497">
        <v>1412360309</v>
      </c>
      <c r="M3497" s="22">
        <f t="shared" si="218"/>
        <v>42689.006655092591</v>
      </c>
      <c r="N3497" s="22" t="s">
        <v>9510</v>
      </c>
      <c r="O3497" s="24">
        <f t="shared" si="219"/>
        <v>2016</v>
      </c>
      <c r="P3497" t="b">
        <v>0</v>
      </c>
      <c r="Q3497">
        <v>72</v>
      </c>
      <c r="R3497" t="b">
        <v>1</v>
      </c>
      <c r="S3497" t="s">
        <v>8271</v>
      </c>
      <c r="T3497" s="7">
        <f>F3497/Q3497</f>
        <v>74.208333333333329</v>
      </c>
      <c r="U3497" t="s">
        <v>8315</v>
      </c>
      <c r="V3497" t="s">
        <v>8316</v>
      </c>
    </row>
    <row r="3498" spans="1:22" ht="57.6">
      <c r="A3498" s="5">
        <f t="shared" si="216"/>
        <v>1.244</v>
      </c>
      <c r="B3498">
        <v>3496</v>
      </c>
      <c r="C3498" s="3" t="s">
        <v>3495</v>
      </c>
      <c r="D3498" s="3" t="s">
        <v>7606</v>
      </c>
      <c r="E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 s="22">
        <f t="shared" si="217"/>
        <v>41944.512499999997</v>
      </c>
      <c r="L3498">
        <v>1470169166</v>
      </c>
      <c r="M3498" s="22">
        <f t="shared" si="218"/>
        <v>41915.554502314808</v>
      </c>
      <c r="N3498" s="22" t="s">
        <v>9366</v>
      </c>
      <c r="O3498" s="24">
        <f t="shared" si="219"/>
        <v>2014</v>
      </c>
      <c r="P3498" t="b">
        <v>0</v>
      </c>
      <c r="Q3498">
        <v>78</v>
      </c>
      <c r="R3498" t="b">
        <v>1</v>
      </c>
      <c r="S3498" t="s">
        <v>8271</v>
      </c>
      <c r="T3498" s="7">
        <f>F3498/Q3498</f>
        <v>47.846153846153847</v>
      </c>
      <c r="U3498" t="s">
        <v>8315</v>
      </c>
      <c r="V3498" t="s">
        <v>8316</v>
      </c>
    </row>
    <row r="3499" spans="1:22" ht="57.6">
      <c r="A3499" s="5">
        <f t="shared" si="216"/>
        <v>1.0870406189555126</v>
      </c>
      <c r="B3499">
        <v>3497</v>
      </c>
      <c r="C3499" s="3" t="s">
        <v>3496</v>
      </c>
      <c r="D3499" s="3" t="s">
        <v>7607</v>
      </c>
      <c r="E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 s="22">
        <f t="shared" si="217"/>
        <v>42624.638495370367</v>
      </c>
      <c r="L3499">
        <v>1463852904</v>
      </c>
      <c r="M3499" s="22">
        <f t="shared" si="218"/>
        <v>42584.638495370367</v>
      </c>
      <c r="N3499" s="22" t="s">
        <v>8889</v>
      </c>
      <c r="O3499" s="24">
        <f t="shared" si="219"/>
        <v>2016</v>
      </c>
      <c r="P3499" t="b">
        <v>0</v>
      </c>
      <c r="Q3499">
        <v>49</v>
      </c>
      <c r="R3499" t="b">
        <v>1</v>
      </c>
      <c r="S3499" t="s">
        <v>8271</v>
      </c>
      <c r="T3499" s="7">
        <f>F3499/Q3499</f>
        <v>34.408163265306122</v>
      </c>
      <c r="U3499" t="s">
        <v>8315</v>
      </c>
      <c r="V3499" t="s">
        <v>8316</v>
      </c>
    </row>
    <row r="3500" spans="1:22" ht="57.6">
      <c r="A3500" s="5">
        <f t="shared" si="216"/>
        <v>1.0242424242424242</v>
      </c>
      <c r="B3500">
        <v>3498</v>
      </c>
      <c r="C3500" s="3" t="s">
        <v>3497</v>
      </c>
      <c r="D3500" s="3" t="s">
        <v>7608</v>
      </c>
      <c r="E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 s="22">
        <f t="shared" si="217"/>
        <v>42523.708333333336</v>
      </c>
      <c r="L3500">
        <v>1459309704</v>
      </c>
      <c r="M3500" s="22">
        <f t="shared" si="218"/>
        <v>42511.53361111111</v>
      </c>
      <c r="N3500" s="22" t="s">
        <v>9853</v>
      </c>
      <c r="O3500" s="24">
        <f t="shared" si="219"/>
        <v>2016</v>
      </c>
      <c r="P3500" t="b">
        <v>0</v>
      </c>
      <c r="Q3500">
        <v>42</v>
      </c>
      <c r="R3500" t="b">
        <v>1</v>
      </c>
      <c r="S3500" t="s">
        <v>8271</v>
      </c>
      <c r="T3500" s="7">
        <f>F3500/Q3500</f>
        <v>40.238095238095241</v>
      </c>
      <c r="U3500" t="s">
        <v>8315</v>
      </c>
      <c r="V3500" t="s">
        <v>8316</v>
      </c>
    </row>
    <row r="3501" spans="1:22" ht="43.2">
      <c r="A3501" s="5">
        <f t="shared" si="216"/>
        <v>1.0549999999999999</v>
      </c>
      <c r="B3501">
        <v>3499</v>
      </c>
      <c r="C3501" s="3" t="s">
        <v>3498</v>
      </c>
      <c r="D3501" s="3" t="s">
        <v>7609</v>
      </c>
      <c r="E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 s="22">
        <f t="shared" si="217"/>
        <v>42518.697222222218</v>
      </c>
      <c r="L3501">
        <v>1431046325</v>
      </c>
      <c r="M3501" s="22">
        <f t="shared" si="218"/>
        <v>42458.950277777774</v>
      </c>
      <c r="N3501" s="22" t="s">
        <v>9303</v>
      </c>
      <c r="O3501" s="24">
        <f t="shared" si="219"/>
        <v>2016</v>
      </c>
      <c r="P3501" t="b">
        <v>0</v>
      </c>
      <c r="Q3501">
        <v>35</v>
      </c>
      <c r="R3501" t="b">
        <v>1</v>
      </c>
      <c r="S3501" t="s">
        <v>8271</v>
      </c>
      <c r="T3501" s="7">
        <f>F3501/Q3501</f>
        <v>60.285714285714285</v>
      </c>
      <c r="U3501" t="s">
        <v>8315</v>
      </c>
      <c r="V3501" t="s">
        <v>8316</v>
      </c>
    </row>
    <row r="3502" spans="1:22" ht="57.6">
      <c r="A3502" s="5">
        <f t="shared" si="216"/>
        <v>1.0629999999999999</v>
      </c>
      <c r="B3502">
        <v>3500</v>
      </c>
      <c r="C3502" s="3" t="s">
        <v>3499</v>
      </c>
      <c r="D3502" s="3" t="s">
        <v>7610</v>
      </c>
      <c r="E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 s="22">
        <f t="shared" si="217"/>
        <v>42186.082638888889</v>
      </c>
      <c r="L3502">
        <v>1455919438</v>
      </c>
      <c r="M3502" s="22">
        <f t="shared" si="218"/>
        <v>42131.827835648146</v>
      </c>
      <c r="N3502" s="22" t="s">
        <v>8908</v>
      </c>
      <c r="O3502" s="24">
        <f t="shared" si="219"/>
        <v>2015</v>
      </c>
      <c r="P3502" t="b">
        <v>0</v>
      </c>
      <c r="Q3502">
        <v>42</v>
      </c>
      <c r="R3502" t="b">
        <v>1</v>
      </c>
      <c r="S3502" t="s">
        <v>8271</v>
      </c>
      <c r="T3502" s="7">
        <f>F3502/Q3502</f>
        <v>25.30952380952381</v>
      </c>
      <c r="U3502" t="s">
        <v>8315</v>
      </c>
      <c r="V3502" t="s">
        <v>8316</v>
      </c>
    </row>
    <row r="3503" spans="1:22" ht="43.2">
      <c r="A3503" s="5">
        <f t="shared" si="216"/>
        <v>1.0066666666666666</v>
      </c>
      <c r="B3503">
        <v>3501</v>
      </c>
      <c r="C3503" s="3" t="s">
        <v>3500</v>
      </c>
      <c r="D3503" s="3" t="s">
        <v>7611</v>
      </c>
      <c r="E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 s="22">
        <f t="shared" si="217"/>
        <v>42435.999305555553</v>
      </c>
      <c r="L3503">
        <v>1439835595</v>
      </c>
      <c r="M3503" s="22">
        <f t="shared" si="218"/>
        <v>42419.711087962962</v>
      </c>
      <c r="N3503" s="22" t="s">
        <v>9243</v>
      </c>
      <c r="O3503" s="24">
        <f t="shared" si="219"/>
        <v>2016</v>
      </c>
      <c r="P3503" t="b">
        <v>0</v>
      </c>
      <c r="Q3503">
        <v>42</v>
      </c>
      <c r="R3503" t="b">
        <v>1</v>
      </c>
      <c r="S3503" t="s">
        <v>8271</v>
      </c>
      <c r="T3503" s="7">
        <f>F3503/Q3503</f>
        <v>35.952380952380949</v>
      </c>
      <c r="U3503" t="s">
        <v>8315</v>
      </c>
      <c r="V3503" t="s">
        <v>8316</v>
      </c>
    </row>
    <row r="3504" spans="1:22" ht="43.2">
      <c r="A3504" s="5">
        <f t="shared" si="216"/>
        <v>1.054</v>
      </c>
      <c r="B3504">
        <v>3502</v>
      </c>
      <c r="C3504" s="3" t="s">
        <v>3501</v>
      </c>
      <c r="D3504" s="3" t="s">
        <v>7612</v>
      </c>
      <c r="E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 s="22">
        <f t="shared" si="217"/>
        <v>42258.555497685178</v>
      </c>
      <c r="L3504">
        <v>1456862924</v>
      </c>
      <c r="M3504" s="22">
        <f t="shared" si="218"/>
        <v>42233.555497685178</v>
      </c>
      <c r="N3504" s="22" t="s">
        <v>9772</v>
      </c>
      <c r="O3504" s="24">
        <f t="shared" si="219"/>
        <v>2015</v>
      </c>
      <c r="P3504" t="b">
        <v>0</v>
      </c>
      <c r="Q3504">
        <v>31</v>
      </c>
      <c r="R3504" t="b">
        <v>1</v>
      </c>
      <c r="S3504" t="s">
        <v>8271</v>
      </c>
      <c r="T3504" s="7">
        <f>F3504/Q3504</f>
        <v>136</v>
      </c>
      <c r="U3504" t="s">
        <v>8315</v>
      </c>
      <c r="V3504" t="s">
        <v>8316</v>
      </c>
    </row>
    <row r="3505" spans="1:22" ht="43.2">
      <c r="A3505" s="5">
        <f t="shared" si="216"/>
        <v>1.0755999999999999</v>
      </c>
      <c r="B3505">
        <v>3503</v>
      </c>
      <c r="C3505" s="3" t="s">
        <v>3502</v>
      </c>
      <c r="D3505" s="3" t="s">
        <v>7613</v>
      </c>
      <c r="E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 s="22">
        <f t="shared" si="217"/>
        <v>42444.957638888889</v>
      </c>
      <c r="L3505">
        <v>1466767728</v>
      </c>
      <c r="M3505" s="22">
        <f t="shared" si="218"/>
        <v>42430.631064814814</v>
      </c>
      <c r="N3505" s="22" t="s">
        <v>9250</v>
      </c>
      <c r="O3505" s="24">
        <f t="shared" si="219"/>
        <v>2016</v>
      </c>
      <c r="P3505" t="b">
        <v>0</v>
      </c>
      <c r="Q3505">
        <v>38</v>
      </c>
      <c r="R3505" t="b">
        <v>1</v>
      </c>
      <c r="S3505" t="s">
        <v>8271</v>
      </c>
      <c r="T3505" s="7">
        <f>F3505/Q3505</f>
        <v>70.763157894736835</v>
      </c>
      <c r="U3505" t="s">
        <v>8315</v>
      </c>
      <c r="V3505" t="s">
        <v>8316</v>
      </c>
    </row>
    <row r="3506" spans="1:22" ht="43.2">
      <c r="A3506" s="5">
        <f t="shared" si="216"/>
        <v>1</v>
      </c>
      <c r="B3506">
        <v>3504</v>
      </c>
      <c r="C3506" s="3" t="s">
        <v>3503</v>
      </c>
      <c r="D3506" s="3" t="s">
        <v>7614</v>
      </c>
      <c r="E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 s="22">
        <f t="shared" si="217"/>
        <v>42575.27</v>
      </c>
      <c r="L3506">
        <v>1445363891</v>
      </c>
      <c r="M3506" s="22">
        <f t="shared" si="218"/>
        <v>42545.27</v>
      </c>
      <c r="N3506" s="22" t="s">
        <v>8877</v>
      </c>
      <c r="O3506" s="24">
        <f t="shared" si="219"/>
        <v>2016</v>
      </c>
      <c r="P3506" t="b">
        <v>0</v>
      </c>
      <c r="Q3506">
        <v>8</v>
      </c>
      <c r="R3506" t="b">
        <v>1</v>
      </c>
      <c r="S3506" t="s">
        <v>8271</v>
      </c>
      <c r="T3506" s="7">
        <f>F3506/Q3506</f>
        <v>125</v>
      </c>
      <c r="U3506" t="s">
        <v>8315</v>
      </c>
      <c r="V3506" t="s">
        <v>8316</v>
      </c>
    </row>
    <row r="3507" spans="1:22" ht="86.4">
      <c r="A3507" s="5">
        <f t="shared" si="216"/>
        <v>1.0376000000000001</v>
      </c>
      <c r="B3507">
        <v>3505</v>
      </c>
      <c r="C3507" s="3" t="s">
        <v>3504</v>
      </c>
      <c r="D3507" s="3" t="s">
        <v>7615</v>
      </c>
      <c r="E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 s="22">
        <f t="shared" si="217"/>
        <v>42327.582071759258</v>
      </c>
      <c r="L3507">
        <v>1398983245</v>
      </c>
      <c r="M3507" s="22">
        <f t="shared" si="218"/>
        <v>42297.540405092594</v>
      </c>
      <c r="N3507" s="22" t="s">
        <v>8687</v>
      </c>
      <c r="O3507" s="24">
        <f t="shared" si="219"/>
        <v>2015</v>
      </c>
      <c r="P3507" t="b">
        <v>0</v>
      </c>
      <c r="Q3507">
        <v>39</v>
      </c>
      <c r="R3507" t="b">
        <v>1</v>
      </c>
      <c r="S3507" t="s">
        <v>8271</v>
      </c>
      <c r="T3507" s="7">
        <f>F3507/Q3507</f>
        <v>66.512820512820511</v>
      </c>
      <c r="U3507" t="s">
        <v>8315</v>
      </c>
      <c r="V3507" t="s">
        <v>8316</v>
      </c>
    </row>
    <row r="3508" spans="1:22" ht="43.2">
      <c r="A3508" s="5">
        <f t="shared" si="216"/>
        <v>1.0149999999999999</v>
      </c>
      <c r="B3508">
        <v>3506</v>
      </c>
      <c r="C3508" s="3" t="s">
        <v>3505</v>
      </c>
      <c r="D3508" s="3" t="s">
        <v>7616</v>
      </c>
      <c r="E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 s="22">
        <f t="shared" si="217"/>
        <v>41771.958333333328</v>
      </c>
      <c r="L3508">
        <v>1404927440</v>
      </c>
      <c r="M3508" s="22">
        <f t="shared" si="218"/>
        <v>41760.727372685185</v>
      </c>
      <c r="N3508" s="22" t="s">
        <v>8385</v>
      </c>
      <c r="O3508" s="24">
        <f t="shared" si="219"/>
        <v>2014</v>
      </c>
      <c r="P3508" t="b">
        <v>0</v>
      </c>
      <c r="Q3508">
        <v>29</v>
      </c>
      <c r="R3508" t="b">
        <v>1</v>
      </c>
      <c r="S3508" t="s">
        <v>8271</v>
      </c>
      <c r="T3508" s="7">
        <f>F3508/Q3508</f>
        <v>105</v>
      </c>
      <c r="U3508" t="s">
        <v>8315</v>
      </c>
      <c r="V3508" t="s">
        <v>8316</v>
      </c>
    </row>
    <row r="3509" spans="1:22" ht="43.2">
      <c r="A3509" s="5">
        <f t="shared" si="216"/>
        <v>1.044</v>
      </c>
      <c r="B3509">
        <v>3507</v>
      </c>
      <c r="C3509" s="3" t="s">
        <v>3506</v>
      </c>
      <c r="D3509" s="3" t="s">
        <v>7617</v>
      </c>
      <c r="E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 s="22">
        <f t="shared" si="217"/>
        <v>41874.525925925926</v>
      </c>
      <c r="L3509">
        <v>1462140537</v>
      </c>
      <c r="M3509" s="22">
        <f t="shared" si="218"/>
        <v>41829.525925925926</v>
      </c>
      <c r="N3509" s="22" t="s">
        <v>8969</v>
      </c>
      <c r="O3509" s="24">
        <f t="shared" si="219"/>
        <v>2014</v>
      </c>
      <c r="P3509" t="b">
        <v>0</v>
      </c>
      <c r="Q3509">
        <v>72</v>
      </c>
      <c r="R3509" t="b">
        <v>1</v>
      </c>
      <c r="S3509" t="s">
        <v>8271</v>
      </c>
      <c r="T3509" s="7">
        <f>F3509/Q3509</f>
        <v>145</v>
      </c>
      <c r="U3509" t="s">
        <v>8315</v>
      </c>
      <c r="V3509" t="s">
        <v>8316</v>
      </c>
    </row>
    <row r="3510" spans="1:22" ht="43.2">
      <c r="A3510" s="5">
        <f t="shared" si="216"/>
        <v>1.8</v>
      </c>
      <c r="B3510">
        <v>3508</v>
      </c>
      <c r="C3510" s="3" t="s">
        <v>3507</v>
      </c>
      <c r="D3510" s="3" t="s">
        <v>7618</v>
      </c>
      <c r="E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 s="22">
        <f t="shared" si="217"/>
        <v>42521.714548611104</v>
      </c>
      <c r="L3510">
        <v>1460914253</v>
      </c>
      <c r="M3510" s="22">
        <f t="shared" si="218"/>
        <v>42491.714548611104</v>
      </c>
      <c r="N3510" s="22" t="s">
        <v>8499</v>
      </c>
      <c r="O3510" s="24">
        <f t="shared" si="219"/>
        <v>2016</v>
      </c>
      <c r="P3510" t="b">
        <v>0</v>
      </c>
      <c r="Q3510">
        <v>15</v>
      </c>
      <c r="R3510" t="b">
        <v>1</v>
      </c>
      <c r="S3510" t="s">
        <v>8271</v>
      </c>
      <c r="T3510" s="7">
        <f>F3510/Q3510</f>
        <v>12</v>
      </c>
      <c r="U3510" t="s">
        <v>8315</v>
      </c>
      <c r="V3510" t="s">
        <v>8316</v>
      </c>
    </row>
    <row r="3511" spans="1:22" ht="43.2">
      <c r="A3511" s="5">
        <f t="shared" si="216"/>
        <v>1.0633333333333332</v>
      </c>
      <c r="B3511">
        <v>3509</v>
      </c>
      <c r="C3511" s="3" t="s">
        <v>3508</v>
      </c>
      <c r="D3511" s="3" t="s">
        <v>7619</v>
      </c>
      <c r="E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 s="22">
        <f t="shared" si="217"/>
        <v>42500.666666666664</v>
      </c>
      <c r="L3511">
        <v>1415392666</v>
      </c>
      <c r="M3511" s="22">
        <f t="shared" si="218"/>
        <v>42477.521446759252</v>
      </c>
      <c r="N3511" s="22" t="s">
        <v>9923</v>
      </c>
      <c r="O3511" s="24">
        <f t="shared" si="219"/>
        <v>2016</v>
      </c>
      <c r="P3511" t="b">
        <v>0</v>
      </c>
      <c r="Q3511">
        <v>33</v>
      </c>
      <c r="R3511" t="b">
        <v>1</v>
      </c>
      <c r="S3511" t="s">
        <v>8271</v>
      </c>
      <c r="T3511" s="7">
        <f>F3511/Q3511</f>
        <v>96.666666666666671</v>
      </c>
      <c r="U3511" t="s">
        <v>8315</v>
      </c>
      <c r="V3511" t="s">
        <v>8316</v>
      </c>
    </row>
    <row r="3512" spans="1:22" ht="57.6">
      <c r="A3512" s="5">
        <f t="shared" si="216"/>
        <v>1.0055555555555555</v>
      </c>
      <c r="B3512">
        <v>3510</v>
      </c>
      <c r="C3512" s="3" t="s">
        <v>3509</v>
      </c>
      <c r="D3512" s="3" t="s">
        <v>7620</v>
      </c>
      <c r="E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 s="22">
        <f t="shared" si="217"/>
        <v>41963.996527777774</v>
      </c>
      <c r="L3512">
        <v>1402584846</v>
      </c>
      <c r="M3512" s="22">
        <f t="shared" si="218"/>
        <v>41950.651226851849</v>
      </c>
      <c r="N3512" s="22" t="s">
        <v>8655</v>
      </c>
      <c r="O3512" s="24">
        <f t="shared" si="219"/>
        <v>2014</v>
      </c>
      <c r="P3512" t="b">
        <v>0</v>
      </c>
      <c r="Q3512">
        <v>15</v>
      </c>
      <c r="R3512" t="b">
        <v>1</v>
      </c>
      <c r="S3512" t="s">
        <v>8271</v>
      </c>
      <c r="T3512" s="7">
        <f>F3512/Q3512</f>
        <v>60.333333333333336</v>
      </c>
      <c r="U3512" t="s">
        <v>8315</v>
      </c>
      <c r="V3512" t="s">
        <v>8316</v>
      </c>
    </row>
    <row r="3513" spans="1:22" ht="43.2">
      <c r="A3513" s="5">
        <f t="shared" si="216"/>
        <v>1.012</v>
      </c>
      <c r="B3513">
        <v>3511</v>
      </c>
      <c r="C3513" s="3" t="s">
        <v>3510</v>
      </c>
      <c r="D3513" s="3" t="s">
        <v>7621</v>
      </c>
      <c r="E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 s="22">
        <f t="shared" si="217"/>
        <v>41822.412569444445</v>
      </c>
      <c r="L3513">
        <v>1413406695</v>
      </c>
      <c r="M3513" s="22">
        <f t="shared" si="218"/>
        <v>41802.412569444445</v>
      </c>
      <c r="N3513" s="22" t="s">
        <v>8411</v>
      </c>
      <c r="O3513" s="24">
        <f t="shared" si="219"/>
        <v>2014</v>
      </c>
      <c r="P3513" t="b">
        <v>0</v>
      </c>
      <c r="Q3513">
        <v>19</v>
      </c>
      <c r="R3513" t="b">
        <v>1</v>
      </c>
      <c r="S3513" t="s">
        <v>8271</v>
      </c>
      <c r="T3513" s="7">
        <f>F3513/Q3513</f>
        <v>79.89473684210526</v>
      </c>
      <c r="U3513" t="s">
        <v>8315</v>
      </c>
      <c r="V3513" t="s">
        <v>8316</v>
      </c>
    </row>
    <row r="3514" spans="1:22" ht="43.2">
      <c r="A3514" s="5">
        <f t="shared" si="216"/>
        <v>1</v>
      </c>
      <c r="B3514">
        <v>3512</v>
      </c>
      <c r="C3514" s="3" t="s">
        <v>3511</v>
      </c>
      <c r="D3514" s="3" t="s">
        <v>7622</v>
      </c>
      <c r="E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 s="22">
        <f t="shared" si="217"/>
        <v>41950.5625</v>
      </c>
      <c r="L3514">
        <v>1424609592</v>
      </c>
      <c r="M3514" s="22">
        <f t="shared" si="218"/>
        <v>41927.665451388886</v>
      </c>
      <c r="N3514" s="22" t="s">
        <v>8846</v>
      </c>
      <c r="O3514" s="24">
        <f t="shared" si="219"/>
        <v>2014</v>
      </c>
      <c r="P3514" t="b">
        <v>0</v>
      </c>
      <c r="Q3514">
        <v>17</v>
      </c>
      <c r="R3514" t="b">
        <v>1</v>
      </c>
      <c r="S3514" t="s">
        <v>8271</v>
      </c>
      <c r="T3514" s="7">
        <f>F3514/Q3514</f>
        <v>58.823529411764703</v>
      </c>
      <c r="U3514" t="s">
        <v>8315</v>
      </c>
      <c r="V3514" t="s">
        <v>8316</v>
      </c>
    </row>
    <row r="3515" spans="1:22" ht="43.2">
      <c r="A3515" s="5">
        <f t="shared" si="216"/>
        <v>1.1839285714285714</v>
      </c>
      <c r="B3515">
        <v>3513</v>
      </c>
      <c r="C3515" s="3" t="s">
        <v>3512</v>
      </c>
      <c r="D3515" s="3" t="s">
        <v>7623</v>
      </c>
      <c r="E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 s="22">
        <f t="shared" si="217"/>
        <v>42117.286944444444</v>
      </c>
      <c r="L3515">
        <v>1400725112</v>
      </c>
      <c r="M3515" s="22">
        <f t="shared" si="218"/>
        <v>42057.328611111108</v>
      </c>
      <c r="N3515" s="22" t="s">
        <v>8851</v>
      </c>
      <c r="O3515" s="24">
        <f t="shared" si="219"/>
        <v>2015</v>
      </c>
      <c r="P3515" t="b">
        <v>0</v>
      </c>
      <c r="Q3515">
        <v>44</v>
      </c>
      <c r="R3515" t="b">
        <v>1</v>
      </c>
      <c r="S3515" t="s">
        <v>8271</v>
      </c>
      <c r="T3515" s="7">
        <f>F3515/Q3515</f>
        <v>75.340909090909093</v>
      </c>
      <c r="U3515" t="s">
        <v>8315</v>
      </c>
      <c r="V3515" t="s">
        <v>8316</v>
      </c>
    </row>
    <row r="3516" spans="1:22" ht="43.2">
      <c r="A3516" s="5">
        <f t="shared" si="216"/>
        <v>1.1000000000000001</v>
      </c>
      <c r="B3516">
        <v>3514</v>
      </c>
      <c r="C3516" s="3" t="s">
        <v>3513</v>
      </c>
      <c r="D3516" s="3" t="s">
        <v>7624</v>
      </c>
      <c r="E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 s="22">
        <f t="shared" si="217"/>
        <v>41793.999305555553</v>
      </c>
      <c r="L3516">
        <v>1421439552</v>
      </c>
      <c r="M3516" s="22">
        <f t="shared" si="218"/>
        <v>41780.887870370367</v>
      </c>
      <c r="N3516" s="22" t="s">
        <v>8696</v>
      </c>
      <c r="O3516" s="24">
        <f t="shared" si="219"/>
        <v>2014</v>
      </c>
      <c r="P3516" t="b">
        <v>0</v>
      </c>
      <c r="Q3516">
        <v>10</v>
      </c>
      <c r="R3516" t="b">
        <v>1</v>
      </c>
      <c r="S3516" t="s">
        <v>8271</v>
      </c>
      <c r="T3516" s="7">
        <f>F3516/Q3516</f>
        <v>55</v>
      </c>
      <c r="U3516" t="s">
        <v>8315</v>
      </c>
      <c r="V3516" t="s">
        <v>8316</v>
      </c>
    </row>
    <row r="3517" spans="1:22" ht="43.2">
      <c r="A3517" s="5">
        <f t="shared" si="216"/>
        <v>1.0266666666666666</v>
      </c>
      <c r="B3517">
        <v>3515</v>
      </c>
      <c r="C3517" s="3" t="s">
        <v>3514</v>
      </c>
      <c r="D3517" s="3" t="s">
        <v>7625</v>
      </c>
      <c r="E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 s="22">
        <f t="shared" si="217"/>
        <v>42036.999305555553</v>
      </c>
      <c r="L3517">
        <v>1430505171</v>
      </c>
      <c r="M3517" s="22">
        <f t="shared" si="218"/>
        <v>42020.638333333329</v>
      </c>
      <c r="N3517" s="22" t="s">
        <v>8870</v>
      </c>
      <c r="O3517" s="24">
        <f t="shared" si="219"/>
        <v>2015</v>
      </c>
      <c r="P3517" t="b">
        <v>0</v>
      </c>
      <c r="Q3517">
        <v>46</v>
      </c>
      <c r="R3517" t="b">
        <v>1</v>
      </c>
      <c r="S3517" t="s">
        <v>8271</v>
      </c>
      <c r="T3517" s="7">
        <f>F3517/Q3517</f>
        <v>66.956521739130437</v>
      </c>
      <c r="U3517" t="s">
        <v>8315</v>
      </c>
      <c r="V3517" t="s">
        <v>8316</v>
      </c>
    </row>
    <row r="3518" spans="1:22" ht="43.2">
      <c r="A3518" s="5">
        <f t="shared" si="216"/>
        <v>1</v>
      </c>
      <c r="B3518">
        <v>3516</v>
      </c>
      <c r="C3518" s="3" t="s">
        <v>3515</v>
      </c>
      <c r="D3518" s="3" t="s">
        <v>7626</v>
      </c>
      <c r="E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 s="22">
        <f t="shared" si="217"/>
        <v>42155.564479166664</v>
      </c>
      <c r="L3518">
        <v>1407197670</v>
      </c>
      <c r="M3518" s="22">
        <f t="shared" si="218"/>
        <v>42125.564479166664</v>
      </c>
      <c r="N3518" s="22" t="s">
        <v>8477</v>
      </c>
      <c r="O3518" s="24">
        <f t="shared" si="219"/>
        <v>2015</v>
      </c>
      <c r="P3518" t="b">
        <v>0</v>
      </c>
      <c r="Q3518">
        <v>11</v>
      </c>
      <c r="R3518" t="b">
        <v>1</v>
      </c>
      <c r="S3518" t="s">
        <v>8271</v>
      </c>
      <c r="T3518" s="7">
        <f>F3518/Q3518</f>
        <v>227.27272727272728</v>
      </c>
      <c r="U3518" t="s">
        <v>8315</v>
      </c>
      <c r="V3518" t="s">
        <v>8316</v>
      </c>
    </row>
    <row r="3519" spans="1:22" ht="43.2">
      <c r="A3519" s="5">
        <f t="shared" si="216"/>
        <v>1</v>
      </c>
      <c r="B3519">
        <v>3517</v>
      </c>
      <c r="C3519" s="3" t="s">
        <v>3516</v>
      </c>
      <c r="D3519" s="3" t="s">
        <v>7627</v>
      </c>
      <c r="E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 s="22">
        <f t="shared" si="217"/>
        <v>41889.916666666664</v>
      </c>
      <c r="L3519">
        <v>1401910634</v>
      </c>
      <c r="M3519" s="22">
        <f t="shared" si="218"/>
        <v>41855.801736111105</v>
      </c>
      <c r="N3519" s="22" t="s">
        <v>8532</v>
      </c>
      <c r="O3519" s="24">
        <f t="shared" si="219"/>
        <v>2014</v>
      </c>
      <c r="P3519" t="b">
        <v>0</v>
      </c>
      <c r="Q3519">
        <v>13</v>
      </c>
      <c r="R3519" t="b">
        <v>1</v>
      </c>
      <c r="S3519" t="s">
        <v>8271</v>
      </c>
      <c r="T3519" s="7">
        <f>F3519/Q3519</f>
        <v>307.69230769230768</v>
      </c>
      <c r="U3519" t="s">
        <v>8315</v>
      </c>
      <c r="V3519" t="s">
        <v>8316</v>
      </c>
    </row>
    <row r="3520" spans="1:22" ht="43.2">
      <c r="A3520" s="5">
        <f t="shared" si="216"/>
        <v>1.10046</v>
      </c>
      <c r="B3520">
        <v>3518</v>
      </c>
      <c r="C3520" s="3" t="s">
        <v>3517</v>
      </c>
      <c r="D3520" s="3" t="s">
        <v>7628</v>
      </c>
      <c r="E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 s="22">
        <f t="shared" si="217"/>
        <v>41824.25</v>
      </c>
      <c r="L3520">
        <v>1410461299</v>
      </c>
      <c r="M3520" s="22">
        <f t="shared" si="218"/>
        <v>41794.609189814808</v>
      </c>
      <c r="N3520" s="22" t="s">
        <v>9437</v>
      </c>
      <c r="O3520" s="24">
        <f t="shared" si="219"/>
        <v>2014</v>
      </c>
      <c r="P3520" t="b">
        <v>0</v>
      </c>
      <c r="Q3520">
        <v>33</v>
      </c>
      <c r="R3520" t="b">
        <v>1</v>
      </c>
      <c r="S3520" t="s">
        <v>8271</v>
      </c>
      <c r="T3520" s="7">
        <f>F3520/Q3520</f>
        <v>50.020909090909093</v>
      </c>
      <c r="U3520" t="s">
        <v>8315</v>
      </c>
      <c r="V3520" t="s">
        <v>8316</v>
      </c>
    </row>
    <row r="3521" spans="1:22" ht="43.2">
      <c r="A3521" s="5">
        <f t="shared" si="216"/>
        <v>1.0135000000000001</v>
      </c>
      <c r="B3521">
        <v>3519</v>
      </c>
      <c r="C3521" s="3" t="s">
        <v>3518</v>
      </c>
      <c r="D3521" s="3" t="s">
        <v>7629</v>
      </c>
      <c r="E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 s="22">
        <f t="shared" si="217"/>
        <v>41914.38958333333</v>
      </c>
      <c r="L3521">
        <v>1422886950</v>
      </c>
      <c r="M3521" s="22">
        <f t="shared" si="218"/>
        <v>41893.575219907405</v>
      </c>
      <c r="N3521" s="22" t="s">
        <v>9897</v>
      </c>
      <c r="O3521" s="24">
        <f t="shared" si="219"/>
        <v>2014</v>
      </c>
      <c r="P3521" t="b">
        <v>0</v>
      </c>
      <c r="Q3521">
        <v>28</v>
      </c>
      <c r="R3521" t="b">
        <v>1</v>
      </c>
      <c r="S3521" t="s">
        <v>8271</v>
      </c>
      <c r="T3521" s="7">
        <f>F3521/Q3521</f>
        <v>72.392857142857139</v>
      </c>
      <c r="U3521" t="s">
        <v>8315</v>
      </c>
      <c r="V3521" t="s">
        <v>8316</v>
      </c>
    </row>
    <row r="3522" spans="1:22" ht="43.2">
      <c r="A3522" s="5">
        <f t="shared" si="216"/>
        <v>1.0075000000000001</v>
      </c>
      <c r="B3522">
        <v>3520</v>
      </c>
      <c r="C3522" s="3" t="s">
        <v>3519</v>
      </c>
      <c r="D3522" s="3" t="s">
        <v>7630</v>
      </c>
      <c r="E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 s="22">
        <f t="shared" si="217"/>
        <v>42067.390624999993</v>
      </c>
      <c r="L3522">
        <v>1439322412</v>
      </c>
      <c r="M3522" s="22">
        <f t="shared" si="218"/>
        <v>42037.390624999993</v>
      </c>
      <c r="N3522" s="22" t="s">
        <v>9547</v>
      </c>
      <c r="O3522" s="24">
        <f t="shared" si="219"/>
        <v>2015</v>
      </c>
      <c r="P3522" t="b">
        <v>0</v>
      </c>
      <c r="Q3522">
        <v>21</v>
      </c>
      <c r="R3522" t="b">
        <v>1</v>
      </c>
      <c r="S3522" t="s">
        <v>8271</v>
      </c>
      <c r="T3522" s="7">
        <f>F3522/Q3522</f>
        <v>95.952380952380949</v>
      </c>
      <c r="U3522" t="s">
        <v>8315</v>
      </c>
      <c r="V3522" t="s">
        <v>8316</v>
      </c>
    </row>
    <row r="3523" spans="1:22" ht="57.6">
      <c r="A3523" s="5">
        <f t="shared" ref="A3523:A3586" si="220">F3523/E3523</f>
        <v>1.6942857142857144</v>
      </c>
      <c r="B3523">
        <v>3521</v>
      </c>
      <c r="C3523" s="3" t="s">
        <v>3520</v>
      </c>
      <c r="D3523" s="3" t="s">
        <v>7631</v>
      </c>
      <c r="E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 s="22">
        <f t="shared" ref="K3523:K3586" si="221">(J3522/86400)+25569+(-5/24)</f>
        <v>42253.365972222215</v>
      </c>
      <c r="L3523">
        <v>1409388020</v>
      </c>
      <c r="M3523" s="22">
        <f t="shared" ref="M3523:M3586" si="222">(L3522/86400)+25569+(-5/24)</f>
        <v>42227.615879629629</v>
      </c>
      <c r="N3523" s="22" t="s">
        <v>9741</v>
      </c>
      <c r="O3523" s="24">
        <f t="shared" si="219"/>
        <v>2015</v>
      </c>
      <c r="P3523" t="b">
        <v>0</v>
      </c>
      <c r="Q3523">
        <v>13</v>
      </c>
      <c r="R3523" t="b">
        <v>1</v>
      </c>
      <c r="S3523" t="s">
        <v>8271</v>
      </c>
      <c r="T3523" s="7">
        <f>F3523/Q3523</f>
        <v>45.615384615384613</v>
      </c>
      <c r="U3523" t="s">
        <v>8315</v>
      </c>
      <c r="V3523" t="s">
        <v>8316</v>
      </c>
    </row>
    <row r="3524" spans="1:22" ht="43.2">
      <c r="A3524" s="5">
        <f t="shared" si="220"/>
        <v>1</v>
      </c>
      <c r="B3524">
        <v>3522</v>
      </c>
      <c r="C3524" s="3" t="s">
        <v>3521</v>
      </c>
      <c r="D3524" s="3" t="s">
        <v>7632</v>
      </c>
      <c r="E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 s="22">
        <f t="shared" si="221"/>
        <v>41911.153009259258</v>
      </c>
      <c r="L3524">
        <v>1439924246</v>
      </c>
      <c r="M3524" s="22">
        <f t="shared" si="222"/>
        <v>41881.153009259258</v>
      </c>
      <c r="N3524" s="22" t="s">
        <v>9818</v>
      </c>
      <c r="O3524" s="24">
        <f t="shared" ref="O3524:O3587" si="223">YEAR(N3524)</f>
        <v>2014</v>
      </c>
      <c r="P3524" t="b">
        <v>0</v>
      </c>
      <c r="Q3524">
        <v>34</v>
      </c>
      <c r="R3524" t="b">
        <v>1</v>
      </c>
      <c r="S3524" t="s">
        <v>8271</v>
      </c>
      <c r="T3524" s="7">
        <f>F3524/Q3524</f>
        <v>41.029411764705884</v>
      </c>
      <c r="U3524" t="s">
        <v>8315</v>
      </c>
      <c r="V3524" t="s">
        <v>8316</v>
      </c>
    </row>
    <row r="3525" spans="1:22" ht="43.2">
      <c r="A3525" s="5">
        <f t="shared" si="220"/>
        <v>1.1365000000000001</v>
      </c>
      <c r="B3525">
        <v>3523</v>
      </c>
      <c r="C3525" s="3" t="s">
        <v>3522</v>
      </c>
      <c r="D3525" s="3" t="s">
        <v>7633</v>
      </c>
      <c r="E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 s="22">
        <f t="shared" si="221"/>
        <v>42262.212500000001</v>
      </c>
      <c r="L3525">
        <v>1469871148</v>
      </c>
      <c r="M3525" s="22">
        <f t="shared" si="222"/>
        <v>42234.581550925919</v>
      </c>
      <c r="N3525" s="22" t="s">
        <v>9393</v>
      </c>
      <c r="O3525" s="24">
        <f t="shared" si="223"/>
        <v>2015</v>
      </c>
      <c r="P3525" t="b">
        <v>0</v>
      </c>
      <c r="Q3525">
        <v>80</v>
      </c>
      <c r="R3525" t="b">
        <v>1</v>
      </c>
      <c r="S3525" t="s">
        <v>8271</v>
      </c>
      <c r="T3525" s="7">
        <f>F3525/Q3525</f>
        <v>56.825000000000003</v>
      </c>
      <c r="U3525" t="s">
        <v>8315</v>
      </c>
      <c r="V3525" t="s">
        <v>8316</v>
      </c>
    </row>
    <row r="3526" spans="1:22" ht="43.2">
      <c r="A3526" s="5">
        <f t="shared" si="220"/>
        <v>1.0156000000000001</v>
      </c>
      <c r="B3526">
        <v>3524</v>
      </c>
      <c r="C3526" s="3" t="s">
        <v>3523</v>
      </c>
      <c r="D3526" s="3" t="s">
        <v>7634</v>
      </c>
      <c r="E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 s="22">
        <f t="shared" si="221"/>
        <v>42638.749999999993</v>
      </c>
      <c r="L3526">
        <v>1409336373</v>
      </c>
      <c r="M3526" s="22">
        <f t="shared" si="222"/>
        <v>42581.189212962963</v>
      </c>
      <c r="N3526" s="22" t="s">
        <v>9924</v>
      </c>
      <c r="O3526" s="24">
        <f t="shared" si="223"/>
        <v>2016</v>
      </c>
      <c r="P3526" t="b">
        <v>0</v>
      </c>
      <c r="Q3526">
        <v>74</v>
      </c>
      <c r="R3526" t="b">
        <v>1</v>
      </c>
      <c r="S3526" t="s">
        <v>8271</v>
      </c>
      <c r="T3526" s="7">
        <f>F3526/Q3526</f>
        <v>137.24324324324326</v>
      </c>
      <c r="U3526" t="s">
        <v>8315</v>
      </c>
      <c r="V3526" t="s">
        <v>8316</v>
      </c>
    </row>
    <row r="3527" spans="1:22" ht="43.2">
      <c r="A3527" s="5">
        <f t="shared" si="220"/>
        <v>1.06</v>
      </c>
      <c r="B3527">
        <v>3525</v>
      </c>
      <c r="C3527" s="3" t="s">
        <v>3524</v>
      </c>
      <c r="D3527" s="3" t="s">
        <v>7635</v>
      </c>
      <c r="E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 s="22">
        <f t="shared" si="221"/>
        <v>41894.958333333328</v>
      </c>
      <c r="L3527">
        <v>1438188106</v>
      </c>
      <c r="M3527" s="22">
        <f t="shared" si="222"/>
        <v>41880.555243055554</v>
      </c>
      <c r="N3527" s="22" t="s">
        <v>9790</v>
      </c>
      <c r="O3527" s="24">
        <f t="shared" si="223"/>
        <v>2014</v>
      </c>
      <c r="P3527" t="b">
        <v>0</v>
      </c>
      <c r="Q3527">
        <v>7</v>
      </c>
      <c r="R3527" t="b">
        <v>1</v>
      </c>
      <c r="S3527" t="s">
        <v>8271</v>
      </c>
      <c r="T3527" s="7">
        <f>F3527/Q3527</f>
        <v>75.714285714285708</v>
      </c>
      <c r="U3527" t="s">
        <v>8315</v>
      </c>
      <c r="V3527" t="s">
        <v>8316</v>
      </c>
    </row>
    <row r="3528" spans="1:22" ht="43.2">
      <c r="A3528" s="5">
        <f t="shared" si="220"/>
        <v>1.02</v>
      </c>
      <c r="B3528">
        <v>3526</v>
      </c>
      <c r="C3528" s="3" t="s">
        <v>3525</v>
      </c>
      <c r="D3528" s="3" t="s">
        <v>7636</v>
      </c>
      <c r="E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 s="22">
        <f t="shared" si="221"/>
        <v>42225.458333333336</v>
      </c>
      <c r="L3528">
        <v>1459411371</v>
      </c>
      <c r="M3528" s="22">
        <f t="shared" si="222"/>
        <v>42214.487337962964</v>
      </c>
      <c r="N3528" s="22" t="s">
        <v>9925</v>
      </c>
      <c r="O3528" s="24">
        <f t="shared" si="223"/>
        <v>2015</v>
      </c>
      <c r="P3528" t="b">
        <v>0</v>
      </c>
      <c r="Q3528">
        <v>34</v>
      </c>
      <c r="R3528" t="b">
        <v>1</v>
      </c>
      <c r="S3528" t="s">
        <v>8271</v>
      </c>
      <c r="T3528" s="7">
        <f>F3528/Q3528</f>
        <v>99</v>
      </c>
      <c r="U3528" t="s">
        <v>8315</v>
      </c>
      <c r="V3528" t="s">
        <v>8316</v>
      </c>
    </row>
    <row r="3529" spans="1:22" ht="43.2">
      <c r="A3529" s="5">
        <f t="shared" si="220"/>
        <v>1.1691666666666667</v>
      </c>
      <c r="B3529">
        <v>3527</v>
      </c>
      <c r="C3529" s="3" t="s">
        <v>3526</v>
      </c>
      <c r="D3529" s="3" t="s">
        <v>7637</v>
      </c>
      <c r="E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 s="22">
        <f t="shared" si="221"/>
        <v>42488.040972222218</v>
      </c>
      <c r="L3529">
        <v>1434069205</v>
      </c>
      <c r="M3529" s="22">
        <f t="shared" si="222"/>
        <v>42460.126979166664</v>
      </c>
      <c r="N3529" s="22" t="s">
        <v>9487</v>
      </c>
      <c r="O3529" s="24">
        <f t="shared" si="223"/>
        <v>2016</v>
      </c>
      <c r="P3529" t="b">
        <v>0</v>
      </c>
      <c r="Q3529">
        <v>86</v>
      </c>
      <c r="R3529" t="b">
        <v>1</v>
      </c>
      <c r="S3529" t="s">
        <v>8271</v>
      </c>
      <c r="T3529" s="7">
        <f>F3529/Q3529</f>
        <v>81.569767441860463</v>
      </c>
      <c r="U3529" t="s">
        <v>8315</v>
      </c>
      <c r="V3529" t="s">
        <v>8316</v>
      </c>
    </row>
    <row r="3530" spans="1:22" ht="43.2">
      <c r="A3530" s="5">
        <f t="shared" si="220"/>
        <v>1.0115151515151515</v>
      </c>
      <c r="B3530">
        <v>3528</v>
      </c>
      <c r="C3530" s="3" t="s">
        <v>3527</v>
      </c>
      <c r="D3530" s="3" t="s">
        <v>7638</v>
      </c>
      <c r="E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 s="22">
        <f t="shared" si="221"/>
        <v>42195.957638888889</v>
      </c>
      <c r="L3530">
        <v>1483012918</v>
      </c>
      <c r="M3530" s="22">
        <f t="shared" si="222"/>
        <v>42166.814872685187</v>
      </c>
      <c r="N3530" s="22" t="s">
        <v>9636</v>
      </c>
      <c r="O3530" s="24">
        <f t="shared" si="223"/>
        <v>2015</v>
      </c>
      <c r="P3530" t="b">
        <v>0</v>
      </c>
      <c r="Q3530">
        <v>37</v>
      </c>
      <c r="R3530" t="b">
        <v>1</v>
      </c>
      <c r="S3530" t="s">
        <v>8271</v>
      </c>
      <c r="T3530" s="7">
        <f>F3530/Q3530</f>
        <v>45.108108108108105</v>
      </c>
      <c r="U3530" t="s">
        <v>8315</v>
      </c>
      <c r="V3530" t="s">
        <v>8316</v>
      </c>
    </row>
    <row r="3531" spans="1:22" ht="43.2">
      <c r="A3531" s="5">
        <f t="shared" si="220"/>
        <v>1.32</v>
      </c>
      <c r="B3531">
        <v>3529</v>
      </c>
      <c r="C3531" s="3" t="s">
        <v>3528</v>
      </c>
      <c r="D3531" s="3" t="s">
        <v>7639</v>
      </c>
      <c r="E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 s="22">
        <f t="shared" si="221"/>
        <v>42753.293032407404</v>
      </c>
      <c r="L3531">
        <v>1434997018</v>
      </c>
      <c r="M3531" s="22">
        <f t="shared" si="222"/>
        <v>42733.293032407404</v>
      </c>
      <c r="N3531" s="22" t="s">
        <v>8975</v>
      </c>
      <c r="O3531" s="24">
        <f t="shared" si="223"/>
        <v>2016</v>
      </c>
      <c r="P3531" t="b">
        <v>0</v>
      </c>
      <c r="Q3531">
        <v>18</v>
      </c>
      <c r="R3531" t="b">
        <v>1</v>
      </c>
      <c r="S3531" t="s">
        <v>8271</v>
      </c>
      <c r="T3531" s="7">
        <f>F3531/Q3531</f>
        <v>36.666666666666664</v>
      </c>
      <c r="U3531" t="s">
        <v>8315</v>
      </c>
      <c r="V3531" t="s">
        <v>8316</v>
      </c>
    </row>
    <row r="3532" spans="1:22" ht="43.2">
      <c r="A3532" s="5">
        <f t="shared" si="220"/>
        <v>1</v>
      </c>
      <c r="B3532">
        <v>3530</v>
      </c>
      <c r="C3532" s="3" t="s">
        <v>3529</v>
      </c>
      <c r="D3532" s="3" t="s">
        <v>7640</v>
      </c>
      <c r="E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 s="22">
        <f t="shared" si="221"/>
        <v>42197.833333333336</v>
      </c>
      <c r="L3532">
        <v>1457881057</v>
      </c>
      <c r="M3532" s="22">
        <f t="shared" si="222"/>
        <v>42177.553449074076</v>
      </c>
      <c r="N3532" s="22" t="s">
        <v>8739</v>
      </c>
      <c r="O3532" s="24">
        <f t="shared" si="223"/>
        <v>2015</v>
      </c>
      <c r="P3532" t="b">
        <v>0</v>
      </c>
      <c r="Q3532">
        <v>22</v>
      </c>
      <c r="R3532" t="b">
        <v>1</v>
      </c>
      <c r="S3532" t="s">
        <v>8271</v>
      </c>
      <c r="T3532" s="7">
        <f>F3532/Q3532</f>
        <v>125</v>
      </c>
      <c r="U3532" t="s">
        <v>8315</v>
      </c>
      <c r="V3532" t="s">
        <v>8316</v>
      </c>
    </row>
    <row r="3533" spans="1:22">
      <c r="A3533" s="5">
        <f t="shared" si="220"/>
        <v>1.28</v>
      </c>
      <c r="B3533">
        <v>3531</v>
      </c>
      <c r="C3533" s="3" t="s">
        <v>3530</v>
      </c>
      <c r="D3533" s="3" t="s">
        <v>7641</v>
      </c>
      <c r="E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 s="22">
        <f t="shared" si="221"/>
        <v>42470.624999999993</v>
      </c>
      <c r="L3533">
        <v>1464709334</v>
      </c>
      <c r="M3533" s="22">
        <f t="shared" si="222"/>
        <v>42442.41501157407</v>
      </c>
      <c r="N3533" s="22" t="s">
        <v>9398</v>
      </c>
      <c r="O3533" s="24">
        <f t="shared" si="223"/>
        <v>2016</v>
      </c>
      <c r="P3533" t="b">
        <v>0</v>
      </c>
      <c r="Q3533">
        <v>26</v>
      </c>
      <c r="R3533" t="b">
        <v>1</v>
      </c>
      <c r="S3533" t="s">
        <v>8271</v>
      </c>
      <c r="T3533" s="7">
        <f>F3533/Q3533</f>
        <v>49.230769230769234</v>
      </c>
      <c r="U3533" t="s">
        <v>8315</v>
      </c>
      <c r="V3533" t="s">
        <v>8316</v>
      </c>
    </row>
    <row r="3534" spans="1:22" ht="57.6">
      <c r="A3534" s="5">
        <f t="shared" si="220"/>
        <v>1.1895833333333334</v>
      </c>
      <c r="B3534">
        <v>3532</v>
      </c>
      <c r="C3534" s="3" t="s">
        <v>3531</v>
      </c>
      <c r="D3534" s="3" t="s">
        <v>7642</v>
      </c>
      <c r="E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 s="22">
        <f t="shared" si="221"/>
        <v>42551.44599537037</v>
      </c>
      <c r="L3534">
        <v>1409667827</v>
      </c>
      <c r="M3534" s="22">
        <f t="shared" si="222"/>
        <v>42521.44599537037</v>
      </c>
      <c r="N3534" s="22" t="s">
        <v>9921</v>
      </c>
      <c r="O3534" s="24">
        <f t="shared" si="223"/>
        <v>2016</v>
      </c>
      <c r="P3534" t="b">
        <v>0</v>
      </c>
      <c r="Q3534">
        <v>27</v>
      </c>
      <c r="R3534" t="b">
        <v>1</v>
      </c>
      <c r="S3534" t="s">
        <v>8271</v>
      </c>
      <c r="T3534" s="7">
        <f>F3534/Q3534</f>
        <v>42.296296296296298</v>
      </c>
      <c r="U3534" t="s">
        <v>8315</v>
      </c>
      <c r="V3534" t="s">
        <v>8316</v>
      </c>
    </row>
    <row r="3535" spans="1:22" ht="57.6">
      <c r="A3535" s="5">
        <f t="shared" si="220"/>
        <v>1.262</v>
      </c>
      <c r="B3535">
        <v>3533</v>
      </c>
      <c r="C3535" s="3" t="s">
        <v>3532</v>
      </c>
      <c r="D3535" s="3" t="s">
        <v>7643</v>
      </c>
      <c r="E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 s="22">
        <f t="shared" si="221"/>
        <v>41899.957638888889</v>
      </c>
      <c r="L3535">
        <v>1444673767</v>
      </c>
      <c r="M3535" s="22">
        <f t="shared" si="222"/>
        <v>41884.391516203701</v>
      </c>
      <c r="N3535" s="22" t="s">
        <v>9490</v>
      </c>
      <c r="O3535" s="24">
        <f t="shared" si="223"/>
        <v>2014</v>
      </c>
      <c r="P3535" t="b">
        <v>0</v>
      </c>
      <c r="Q3535">
        <v>8</v>
      </c>
      <c r="R3535" t="b">
        <v>1</v>
      </c>
      <c r="S3535" t="s">
        <v>8271</v>
      </c>
      <c r="T3535" s="7">
        <f>F3535/Q3535</f>
        <v>78.875</v>
      </c>
      <c r="U3535" t="s">
        <v>8315</v>
      </c>
      <c r="V3535" t="s">
        <v>8316</v>
      </c>
    </row>
    <row r="3536" spans="1:22" ht="43.2">
      <c r="A3536" s="5">
        <f t="shared" si="220"/>
        <v>1.5620000000000001</v>
      </c>
      <c r="B3536">
        <v>3534</v>
      </c>
      <c r="C3536" s="3" t="s">
        <v>3533</v>
      </c>
      <c r="D3536" s="3" t="s">
        <v>7644</v>
      </c>
      <c r="E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 s="22">
        <f t="shared" si="221"/>
        <v>42319.594525462962</v>
      </c>
      <c r="L3536">
        <v>1440687623</v>
      </c>
      <c r="M3536" s="22">
        <f t="shared" si="222"/>
        <v>42289.552858796298</v>
      </c>
      <c r="N3536" s="22" t="s">
        <v>9157</v>
      </c>
      <c r="O3536" s="24">
        <f t="shared" si="223"/>
        <v>2015</v>
      </c>
      <c r="P3536" t="b">
        <v>0</v>
      </c>
      <c r="Q3536">
        <v>204</v>
      </c>
      <c r="R3536" t="b">
        <v>1</v>
      </c>
      <c r="S3536" t="s">
        <v>8271</v>
      </c>
      <c r="T3536" s="7">
        <f>F3536/Q3536</f>
        <v>38.284313725490193</v>
      </c>
      <c r="U3536" t="s">
        <v>8315</v>
      </c>
      <c r="V3536" t="s">
        <v>8316</v>
      </c>
    </row>
    <row r="3537" spans="1:22" ht="43.2">
      <c r="A3537" s="5">
        <f t="shared" si="220"/>
        <v>1.0315000000000001</v>
      </c>
      <c r="B3537">
        <v>3535</v>
      </c>
      <c r="C3537" s="3" t="s">
        <v>3534</v>
      </c>
      <c r="D3537" s="3" t="s">
        <v>7645</v>
      </c>
      <c r="E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 s="22">
        <f t="shared" si="221"/>
        <v>42278.416932870365</v>
      </c>
      <c r="L3537">
        <v>1441120910</v>
      </c>
      <c r="M3537" s="22">
        <f t="shared" si="222"/>
        <v>42243.416932870365</v>
      </c>
      <c r="N3537" s="22" t="s">
        <v>8525</v>
      </c>
      <c r="O3537" s="24">
        <f t="shared" si="223"/>
        <v>2015</v>
      </c>
      <c r="P3537" t="b">
        <v>0</v>
      </c>
      <c r="Q3537">
        <v>46</v>
      </c>
      <c r="R3537" t="b">
        <v>1</v>
      </c>
      <c r="S3537" t="s">
        <v>8271</v>
      </c>
      <c r="T3537" s="7">
        <f>F3537/Q3537</f>
        <v>44.847826086956523</v>
      </c>
      <c r="U3537" t="s">
        <v>8315</v>
      </c>
      <c r="V3537" t="s">
        <v>8316</v>
      </c>
    </row>
    <row r="3538" spans="1:22" ht="43.2">
      <c r="A3538" s="5">
        <f t="shared" si="220"/>
        <v>1.5333333333333334</v>
      </c>
      <c r="B3538">
        <v>3536</v>
      </c>
      <c r="C3538" s="3" t="s">
        <v>3535</v>
      </c>
      <c r="D3538" s="3" t="s">
        <v>7646</v>
      </c>
      <c r="E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 s="22">
        <f t="shared" si="221"/>
        <v>42279.541666666664</v>
      </c>
      <c r="L3538">
        <v>1448040425</v>
      </c>
      <c r="M3538" s="22">
        <f t="shared" si="222"/>
        <v>42248.431828703702</v>
      </c>
      <c r="N3538" s="22" t="s">
        <v>8557</v>
      </c>
      <c r="O3538" s="24">
        <f t="shared" si="223"/>
        <v>2015</v>
      </c>
      <c r="P3538" t="b">
        <v>0</v>
      </c>
      <c r="Q3538">
        <v>17</v>
      </c>
      <c r="R3538" t="b">
        <v>1</v>
      </c>
      <c r="S3538" t="s">
        <v>8271</v>
      </c>
      <c r="T3538" s="7">
        <f>F3538/Q3538</f>
        <v>13.529411764705882</v>
      </c>
      <c r="U3538" t="s">
        <v>8315</v>
      </c>
      <c r="V3538" t="s">
        <v>8316</v>
      </c>
    </row>
    <row r="3539" spans="1:22" ht="43.2">
      <c r="A3539" s="5">
        <f t="shared" si="220"/>
        <v>1.8044444444444445</v>
      </c>
      <c r="B3539">
        <v>3537</v>
      </c>
      <c r="C3539" s="3" t="s">
        <v>3536</v>
      </c>
      <c r="D3539" s="3" t="s">
        <v>7647</v>
      </c>
      <c r="E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 s="22">
        <f t="shared" si="221"/>
        <v>42358.290972222218</v>
      </c>
      <c r="L3539">
        <v>1413016216</v>
      </c>
      <c r="M3539" s="22">
        <f t="shared" si="222"/>
        <v>42328.518807870372</v>
      </c>
      <c r="N3539" s="22" t="s">
        <v>8888</v>
      </c>
      <c r="O3539" s="24">
        <f t="shared" si="223"/>
        <v>2015</v>
      </c>
      <c r="P3539" t="b">
        <v>0</v>
      </c>
      <c r="Q3539">
        <v>28</v>
      </c>
      <c r="R3539" t="b">
        <v>1</v>
      </c>
      <c r="S3539" t="s">
        <v>8271</v>
      </c>
      <c r="T3539" s="7">
        <f>F3539/Q3539</f>
        <v>43.5</v>
      </c>
      <c r="U3539" t="s">
        <v>8315</v>
      </c>
      <c r="V3539" t="s">
        <v>8316</v>
      </c>
    </row>
    <row r="3540" spans="1:22" ht="43.2">
      <c r="A3540" s="5">
        <f t="shared" si="220"/>
        <v>1.2845</v>
      </c>
      <c r="B3540">
        <v>3538</v>
      </c>
      <c r="C3540" s="3" t="s">
        <v>3537</v>
      </c>
      <c r="D3540" s="3" t="s">
        <v>7648</v>
      </c>
      <c r="E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 s="22">
        <f t="shared" si="221"/>
        <v>41960.124305555553</v>
      </c>
      <c r="L3540">
        <v>1469009140</v>
      </c>
      <c r="M3540" s="22">
        <f t="shared" si="222"/>
        <v>41923.146018518521</v>
      </c>
      <c r="N3540" s="22" t="s">
        <v>9042</v>
      </c>
      <c r="O3540" s="24">
        <f t="shared" si="223"/>
        <v>2014</v>
      </c>
      <c r="P3540" t="b">
        <v>0</v>
      </c>
      <c r="Q3540">
        <v>83</v>
      </c>
      <c r="R3540" t="b">
        <v>1</v>
      </c>
      <c r="S3540" t="s">
        <v>8271</v>
      </c>
      <c r="T3540" s="7">
        <f>F3540/Q3540</f>
        <v>30.951807228915662</v>
      </c>
      <c r="U3540" t="s">
        <v>8315</v>
      </c>
      <c r="V3540" t="s">
        <v>8316</v>
      </c>
    </row>
    <row r="3541" spans="1:22" ht="43.2">
      <c r="A3541" s="5">
        <f t="shared" si="220"/>
        <v>1.1966666666666668</v>
      </c>
      <c r="B3541">
        <v>3539</v>
      </c>
      <c r="C3541" s="3" t="s">
        <v>3538</v>
      </c>
      <c r="D3541" s="3" t="s">
        <v>7649</v>
      </c>
      <c r="E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 s="22">
        <f t="shared" si="221"/>
        <v>42599.212268518517</v>
      </c>
      <c r="L3541">
        <v>1471543722</v>
      </c>
      <c r="M3541" s="22">
        <f t="shared" si="222"/>
        <v>42571.212268518517</v>
      </c>
      <c r="N3541" s="22" t="s">
        <v>9926</v>
      </c>
      <c r="O3541" s="24">
        <f t="shared" si="223"/>
        <v>2016</v>
      </c>
      <c r="P3541" t="b">
        <v>0</v>
      </c>
      <c r="Q3541">
        <v>13</v>
      </c>
      <c r="R3541" t="b">
        <v>1</v>
      </c>
      <c r="S3541" t="s">
        <v>8271</v>
      </c>
      <c r="T3541" s="7">
        <f>F3541/Q3541</f>
        <v>55.230769230769234</v>
      </c>
      <c r="U3541" t="s">
        <v>8315</v>
      </c>
      <c r="V3541" t="s">
        <v>8316</v>
      </c>
    </row>
    <row r="3542" spans="1:22" ht="57.6">
      <c r="A3542" s="5">
        <f t="shared" si="220"/>
        <v>1.23</v>
      </c>
      <c r="B3542">
        <v>3540</v>
      </c>
      <c r="C3542" s="3" t="s">
        <v>3539</v>
      </c>
      <c r="D3542" s="3" t="s">
        <v>7650</v>
      </c>
      <c r="E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 s="22">
        <f t="shared" si="221"/>
        <v>42621.547708333332</v>
      </c>
      <c r="L3542">
        <v>1464307491</v>
      </c>
      <c r="M3542" s="22">
        <f t="shared" si="222"/>
        <v>42600.547708333332</v>
      </c>
      <c r="N3542" s="22" t="s">
        <v>9614</v>
      </c>
      <c r="O3542" s="24">
        <f t="shared" si="223"/>
        <v>2016</v>
      </c>
      <c r="P3542" t="b">
        <v>0</v>
      </c>
      <c r="Q3542">
        <v>8</v>
      </c>
      <c r="R3542" t="b">
        <v>1</v>
      </c>
      <c r="S3542" t="s">
        <v>8271</v>
      </c>
      <c r="T3542" s="7">
        <f>F3542/Q3542</f>
        <v>46.125</v>
      </c>
      <c r="U3542" t="s">
        <v>8315</v>
      </c>
      <c r="V3542" t="s">
        <v>8316</v>
      </c>
    </row>
    <row r="3543" spans="1:22" ht="43.2">
      <c r="A3543" s="5">
        <f t="shared" si="220"/>
        <v>1.05</v>
      </c>
      <c r="B3543">
        <v>3541</v>
      </c>
      <c r="C3543" s="3" t="s">
        <v>3540</v>
      </c>
      <c r="D3543" s="3" t="s">
        <v>7651</v>
      </c>
      <c r="E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 s="22">
        <f t="shared" si="221"/>
        <v>42546.795034722221</v>
      </c>
      <c r="L3543">
        <v>1438882275</v>
      </c>
      <c r="M3543" s="22">
        <f t="shared" si="222"/>
        <v>42516.795034722221</v>
      </c>
      <c r="N3543" s="22" t="s">
        <v>9927</v>
      </c>
      <c r="O3543" s="24">
        <f t="shared" si="223"/>
        <v>2016</v>
      </c>
      <c r="P3543" t="b">
        <v>0</v>
      </c>
      <c r="Q3543">
        <v>32</v>
      </c>
      <c r="R3543" t="b">
        <v>1</v>
      </c>
      <c r="S3543" t="s">
        <v>8271</v>
      </c>
      <c r="T3543" s="7">
        <f>F3543/Q3543</f>
        <v>39.375</v>
      </c>
      <c r="U3543" t="s">
        <v>8315</v>
      </c>
      <c r="V3543" t="s">
        <v>8316</v>
      </c>
    </row>
    <row r="3544" spans="1:22" ht="43.2">
      <c r="A3544" s="5">
        <f t="shared" si="220"/>
        <v>1.0223636363636364</v>
      </c>
      <c r="B3544">
        <v>3542</v>
      </c>
      <c r="C3544" s="3" t="s">
        <v>3541</v>
      </c>
      <c r="D3544" s="3" t="s">
        <v>7652</v>
      </c>
      <c r="E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 s="22">
        <f t="shared" si="221"/>
        <v>42247.521701388883</v>
      </c>
      <c r="L3544">
        <v>1404915822</v>
      </c>
      <c r="M3544" s="22">
        <f t="shared" si="222"/>
        <v>42222.521701388883</v>
      </c>
      <c r="N3544" s="22" t="s">
        <v>9226</v>
      </c>
      <c r="O3544" s="24">
        <f t="shared" si="223"/>
        <v>2015</v>
      </c>
      <c r="P3544" t="b">
        <v>0</v>
      </c>
      <c r="Q3544">
        <v>85</v>
      </c>
      <c r="R3544" t="b">
        <v>1</v>
      </c>
      <c r="S3544" t="s">
        <v>8271</v>
      </c>
      <c r="T3544" s="7">
        <f>F3544/Q3544</f>
        <v>66.152941176470591</v>
      </c>
      <c r="U3544" t="s">
        <v>8315</v>
      </c>
      <c r="V3544" t="s">
        <v>8316</v>
      </c>
    </row>
    <row r="3545" spans="1:22" ht="43.2">
      <c r="A3545" s="5">
        <f t="shared" si="220"/>
        <v>1.0466666666666666</v>
      </c>
      <c r="B3545">
        <v>3543</v>
      </c>
      <c r="C3545" s="3" t="s">
        <v>3542</v>
      </c>
      <c r="D3545" s="3" t="s">
        <v>7653</v>
      </c>
      <c r="E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 s="22">
        <f t="shared" si="221"/>
        <v>41889.391458333332</v>
      </c>
      <c r="L3545">
        <v>1432663659</v>
      </c>
      <c r="M3545" s="22">
        <f t="shared" si="222"/>
        <v>41829.391458333332</v>
      </c>
      <c r="N3545" s="22" t="s">
        <v>8969</v>
      </c>
      <c r="O3545" s="24">
        <f t="shared" si="223"/>
        <v>2014</v>
      </c>
      <c r="P3545" t="b">
        <v>0</v>
      </c>
      <c r="Q3545">
        <v>29</v>
      </c>
      <c r="R3545" t="b">
        <v>1</v>
      </c>
      <c r="S3545" t="s">
        <v>8271</v>
      </c>
      <c r="T3545" s="7">
        <f>F3545/Q3545</f>
        <v>54.137931034482762</v>
      </c>
      <c r="U3545" t="s">
        <v>8315</v>
      </c>
      <c r="V3545" t="s">
        <v>8316</v>
      </c>
    </row>
    <row r="3546" spans="1:22" ht="28.8">
      <c r="A3546" s="5">
        <f t="shared" si="220"/>
        <v>1</v>
      </c>
      <c r="B3546">
        <v>3544</v>
      </c>
      <c r="C3546" s="3" t="s">
        <v>3543</v>
      </c>
      <c r="D3546" s="3" t="s">
        <v>7654</v>
      </c>
      <c r="E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 s="22">
        <f t="shared" si="221"/>
        <v>42180.546979166662</v>
      </c>
      <c r="L3546">
        <v>1423166257</v>
      </c>
      <c r="M3546" s="22">
        <f t="shared" si="222"/>
        <v>42150.546979166662</v>
      </c>
      <c r="N3546" s="22" t="s">
        <v>9198</v>
      </c>
      <c r="O3546" s="24">
        <f t="shared" si="223"/>
        <v>2015</v>
      </c>
      <c r="P3546" t="b">
        <v>0</v>
      </c>
      <c r="Q3546">
        <v>24</v>
      </c>
      <c r="R3546" t="b">
        <v>1</v>
      </c>
      <c r="S3546" t="s">
        <v>8271</v>
      </c>
      <c r="T3546" s="7">
        <f>F3546/Q3546</f>
        <v>104.16666666666667</v>
      </c>
      <c r="U3546" t="s">
        <v>8315</v>
      </c>
      <c r="V3546" t="s">
        <v>8316</v>
      </c>
    </row>
    <row r="3547" spans="1:22" ht="43.2">
      <c r="A3547" s="5">
        <f t="shared" si="220"/>
        <v>1.004</v>
      </c>
      <c r="B3547">
        <v>3545</v>
      </c>
      <c r="C3547" s="3" t="s">
        <v>3544</v>
      </c>
      <c r="D3547" s="3" t="s">
        <v>7655</v>
      </c>
      <c r="E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 s="22">
        <f t="shared" si="221"/>
        <v>42070.623344907406</v>
      </c>
      <c r="L3547">
        <v>1426188159</v>
      </c>
      <c r="M3547" s="22">
        <f t="shared" si="222"/>
        <v>42040.623344907406</v>
      </c>
      <c r="N3547" s="22" t="s">
        <v>9323</v>
      </c>
      <c r="O3547" s="24">
        <f t="shared" si="223"/>
        <v>2015</v>
      </c>
      <c r="P3547" t="b">
        <v>0</v>
      </c>
      <c r="Q3547">
        <v>8</v>
      </c>
      <c r="R3547" t="b">
        <v>1</v>
      </c>
      <c r="S3547" t="s">
        <v>8271</v>
      </c>
      <c r="T3547" s="7">
        <f>F3547/Q3547</f>
        <v>31.375</v>
      </c>
      <c r="U3547" t="s">
        <v>8315</v>
      </c>
      <c r="V3547" t="s">
        <v>8316</v>
      </c>
    </row>
    <row r="3548" spans="1:22" ht="43.2">
      <c r="A3548" s="5">
        <f t="shared" si="220"/>
        <v>1.0227272727272727</v>
      </c>
      <c r="B3548">
        <v>3546</v>
      </c>
      <c r="C3548" s="3" t="s">
        <v>3545</v>
      </c>
      <c r="D3548" s="3" t="s">
        <v>7656</v>
      </c>
      <c r="E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 s="22">
        <f t="shared" si="221"/>
        <v>42105.599062499998</v>
      </c>
      <c r="L3548">
        <v>1426002684</v>
      </c>
      <c r="M3548" s="22">
        <f t="shared" si="222"/>
        <v>42075.599062499998</v>
      </c>
      <c r="N3548" s="22" t="s">
        <v>8907</v>
      </c>
      <c r="O3548" s="24">
        <f t="shared" si="223"/>
        <v>2015</v>
      </c>
      <c r="P3548" t="b">
        <v>0</v>
      </c>
      <c r="Q3548">
        <v>19</v>
      </c>
      <c r="R3548" t="b">
        <v>1</v>
      </c>
      <c r="S3548" t="s">
        <v>8271</v>
      </c>
      <c r="T3548" s="7">
        <f>F3548/Q3548</f>
        <v>59.210526315789473</v>
      </c>
      <c r="U3548" t="s">
        <v>8315</v>
      </c>
      <c r="V3548" t="s">
        <v>8316</v>
      </c>
    </row>
    <row r="3549" spans="1:22" ht="43.2">
      <c r="A3549" s="5">
        <f t="shared" si="220"/>
        <v>1.1440928571428572</v>
      </c>
      <c r="B3549">
        <v>3547</v>
      </c>
      <c r="C3549" s="3" t="s">
        <v>3546</v>
      </c>
      <c r="D3549" s="3" t="s">
        <v>7657</v>
      </c>
      <c r="E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 s="22">
        <f t="shared" si="221"/>
        <v>42094.957638888889</v>
      </c>
      <c r="L3549">
        <v>1461117201</v>
      </c>
      <c r="M3549" s="22">
        <f t="shared" si="222"/>
        <v>42073.452361111107</v>
      </c>
      <c r="N3549" s="22" t="s">
        <v>8879</v>
      </c>
      <c r="O3549" s="24">
        <f t="shared" si="223"/>
        <v>2015</v>
      </c>
      <c r="P3549" t="b">
        <v>0</v>
      </c>
      <c r="Q3549">
        <v>336</v>
      </c>
      <c r="R3549" t="b">
        <v>1</v>
      </c>
      <c r="S3549" t="s">
        <v>8271</v>
      </c>
      <c r="T3549" s="7">
        <f>F3549/Q3549</f>
        <v>119.17633928571429</v>
      </c>
      <c r="U3549" t="s">
        <v>8315</v>
      </c>
      <c r="V3549" t="s">
        <v>8316</v>
      </c>
    </row>
    <row r="3550" spans="1:22" ht="43.2">
      <c r="A3550" s="5">
        <f t="shared" si="220"/>
        <v>1.019047619047619</v>
      </c>
      <c r="B3550">
        <v>3548</v>
      </c>
      <c r="C3550" s="3" t="s">
        <v>3547</v>
      </c>
      <c r="D3550" s="3" t="s">
        <v>7658</v>
      </c>
      <c r="E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 s="22">
        <f t="shared" si="221"/>
        <v>42503.957638888889</v>
      </c>
      <c r="L3550">
        <v>1455230214</v>
      </c>
      <c r="M3550" s="22">
        <f t="shared" si="222"/>
        <v>42479.870381944442</v>
      </c>
      <c r="N3550" s="22" t="s">
        <v>8601</v>
      </c>
      <c r="O3550" s="24">
        <f t="shared" si="223"/>
        <v>2016</v>
      </c>
      <c r="P3550" t="b">
        <v>0</v>
      </c>
      <c r="Q3550">
        <v>13</v>
      </c>
      <c r="R3550" t="b">
        <v>1</v>
      </c>
      <c r="S3550" t="s">
        <v>8271</v>
      </c>
      <c r="T3550" s="7">
        <f>F3550/Q3550</f>
        <v>164.61538461538461</v>
      </c>
      <c r="U3550" t="s">
        <v>8315</v>
      </c>
      <c r="V3550" t="s">
        <v>8316</v>
      </c>
    </row>
    <row r="3551" spans="1:22" ht="43.2">
      <c r="A3551" s="5">
        <f t="shared" si="220"/>
        <v>1.02</v>
      </c>
      <c r="B3551">
        <v>3549</v>
      </c>
      <c r="C3551" s="3" t="s">
        <v>3548</v>
      </c>
      <c r="D3551" s="3" t="s">
        <v>7659</v>
      </c>
      <c r="E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 s="22">
        <f t="shared" si="221"/>
        <v>42433.833333333336</v>
      </c>
      <c r="L3551">
        <v>1438939673</v>
      </c>
      <c r="M3551" s="22">
        <f t="shared" si="222"/>
        <v>42411.733958333331</v>
      </c>
      <c r="N3551" s="22" t="s">
        <v>8856</v>
      </c>
      <c r="O3551" s="24">
        <f t="shared" si="223"/>
        <v>2016</v>
      </c>
      <c r="P3551" t="b">
        <v>0</v>
      </c>
      <c r="Q3551">
        <v>42</v>
      </c>
      <c r="R3551" t="b">
        <v>1</v>
      </c>
      <c r="S3551" t="s">
        <v>8271</v>
      </c>
      <c r="T3551" s="7">
        <f>F3551/Q3551</f>
        <v>24.285714285714285</v>
      </c>
      <c r="U3551" t="s">
        <v>8315</v>
      </c>
      <c r="V3551" t="s">
        <v>8316</v>
      </c>
    </row>
    <row r="3552" spans="1:22" ht="43.2">
      <c r="A3552" s="5">
        <f t="shared" si="220"/>
        <v>1.048</v>
      </c>
      <c r="B3552">
        <v>3550</v>
      </c>
      <c r="C3552" s="3" t="s">
        <v>3549</v>
      </c>
      <c r="D3552" s="3" t="s">
        <v>7660</v>
      </c>
      <c r="E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 s="22">
        <f t="shared" si="221"/>
        <v>42251.186030092591</v>
      </c>
      <c r="L3552">
        <v>1459632398</v>
      </c>
      <c r="M3552" s="22">
        <f t="shared" si="222"/>
        <v>42223.186030092591</v>
      </c>
      <c r="N3552" s="22" t="s">
        <v>8820</v>
      </c>
      <c r="O3552" s="24">
        <f t="shared" si="223"/>
        <v>2015</v>
      </c>
      <c r="P3552" t="b">
        <v>0</v>
      </c>
      <c r="Q3552">
        <v>64</v>
      </c>
      <c r="R3552" t="b">
        <v>1</v>
      </c>
      <c r="S3552" t="s">
        <v>8271</v>
      </c>
      <c r="T3552" s="7">
        <f>F3552/Q3552</f>
        <v>40.9375</v>
      </c>
      <c r="U3552" t="s">
        <v>8315</v>
      </c>
      <c r="V3552" t="s">
        <v>8316</v>
      </c>
    </row>
    <row r="3553" spans="1:22" ht="43.2">
      <c r="A3553" s="5">
        <f t="shared" si="220"/>
        <v>1.0183333333333333</v>
      </c>
      <c r="B3553">
        <v>3551</v>
      </c>
      <c r="C3553" s="3" t="s">
        <v>3550</v>
      </c>
      <c r="D3553" s="3" t="s">
        <v>7661</v>
      </c>
      <c r="E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 s="22">
        <f t="shared" si="221"/>
        <v>42492.685162037036</v>
      </c>
      <c r="L3553">
        <v>1398342170</v>
      </c>
      <c r="M3553" s="22">
        <f t="shared" si="222"/>
        <v>42462.685162037036</v>
      </c>
      <c r="N3553" s="22" t="s">
        <v>9928</v>
      </c>
      <c r="O3553" s="24">
        <f t="shared" si="223"/>
        <v>2016</v>
      </c>
      <c r="P3553" t="b">
        <v>0</v>
      </c>
      <c r="Q3553">
        <v>25</v>
      </c>
      <c r="R3553" t="b">
        <v>1</v>
      </c>
      <c r="S3553" t="s">
        <v>8271</v>
      </c>
      <c r="T3553" s="7">
        <f>F3553/Q3553</f>
        <v>61.1</v>
      </c>
      <c r="U3553" t="s">
        <v>8315</v>
      </c>
      <c r="V3553" t="s">
        <v>8316</v>
      </c>
    </row>
    <row r="3554" spans="1:22" ht="43.2">
      <c r="A3554" s="5">
        <f t="shared" si="220"/>
        <v>1</v>
      </c>
      <c r="B3554">
        <v>3552</v>
      </c>
      <c r="C3554" s="3" t="s">
        <v>3551</v>
      </c>
      <c r="D3554" s="3" t="s">
        <v>7662</v>
      </c>
      <c r="E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 s="22">
        <f t="shared" si="221"/>
        <v>41781.713194444441</v>
      </c>
      <c r="L3554">
        <v>1401372324</v>
      </c>
      <c r="M3554" s="22">
        <f t="shared" si="222"/>
        <v>41753.307523148142</v>
      </c>
      <c r="N3554" s="22" t="s">
        <v>8407</v>
      </c>
      <c r="O3554" s="24">
        <f t="shared" si="223"/>
        <v>2014</v>
      </c>
      <c r="P3554" t="b">
        <v>0</v>
      </c>
      <c r="Q3554">
        <v>20</v>
      </c>
      <c r="R3554" t="b">
        <v>1</v>
      </c>
      <c r="S3554" t="s">
        <v>8271</v>
      </c>
      <c r="T3554" s="7">
        <f>F3554/Q3554</f>
        <v>38.65</v>
      </c>
      <c r="U3554" t="s">
        <v>8315</v>
      </c>
      <c r="V3554" t="s">
        <v>8316</v>
      </c>
    </row>
    <row r="3555" spans="1:22" ht="43.2">
      <c r="A3555" s="5">
        <f t="shared" si="220"/>
        <v>1.0627272727272727</v>
      </c>
      <c r="B3555">
        <v>3553</v>
      </c>
      <c r="C3555" s="3" t="s">
        <v>3552</v>
      </c>
      <c r="D3555" s="3" t="s">
        <v>7663</v>
      </c>
      <c r="E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 s="22">
        <f t="shared" si="221"/>
        <v>41818.378749999996</v>
      </c>
      <c r="L3555">
        <v>1436575280</v>
      </c>
      <c r="M3555" s="22">
        <f t="shared" si="222"/>
        <v>41788.378749999996</v>
      </c>
      <c r="N3555" s="22" t="s">
        <v>8501</v>
      </c>
      <c r="O3555" s="24">
        <f t="shared" si="223"/>
        <v>2014</v>
      </c>
      <c r="P3555" t="b">
        <v>0</v>
      </c>
      <c r="Q3555">
        <v>104</v>
      </c>
      <c r="R3555" t="b">
        <v>1</v>
      </c>
      <c r="S3555" t="s">
        <v>8271</v>
      </c>
      <c r="T3555" s="7">
        <f>F3555/Q3555</f>
        <v>56.20192307692308</v>
      </c>
      <c r="U3555" t="s">
        <v>8315</v>
      </c>
      <c r="V3555" t="s">
        <v>8316</v>
      </c>
    </row>
    <row r="3556" spans="1:22" ht="43.2">
      <c r="A3556" s="5">
        <f t="shared" si="220"/>
        <v>1.1342219999999998</v>
      </c>
      <c r="B3556">
        <v>3554</v>
      </c>
      <c r="C3556" s="3" t="s">
        <v>3553</v>
      </c>
      <c r="D3556" s="3" t="s">
        <v>7664</v>
      </c>
      <c r="E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 s="22">
        <f t="shared" si="221"/>
        <v>42227.791666666664</v>
      </c>
      <c r="L3556">
        <v>1421025159</v>
      </c>
      <c r="M3556" s="22">
        <f t="shared" si="222"/>
        <v>42195.820370370369</v>
      </c>
      <c r="N3556" s="22" t="s">
        <v>8570</v>
      </c>
      <c r="O3556" s="24">
        <f t="shared" si="223"/>
        <v>2015</v>
      </c>
      <c r="P3556" t="b">
        <v>0</v>
      </c>
      <c r="Q3556">
        <v>53</v>
      </c>
      <c r="R3556" t="b">
        <v>1</v>
      </c>
      <c r="S3556" t="s">
        <v>8271</v>
      </c>
      <c r="T3556" s="7">
        <f>F3556/Q3556</f>
        <v>107.00207547169811</v>
      </c>
      <c r="U3556" t="s">
        <v>8315</v>
      </c>
      <c r="V3556" t="s">
        <v>8316</v>
      </c>
    </row>
    <row r="3557" spans="1:22" ht="43.2">
      <c r="A3557" s="5">
        <f t="shared" si="220"/>
        <v>1</v>
      </c>
      <c r="B3557">
        <v>3555</v>
      </c>
      <c r="C3557" s="3" t="s">
        <v>3554</v>
      </c>
      <c r="D3557" s="3" t="s">
        <v>7665</v>
      </c>
      <c r="E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 s="22">
        <f t="shared" si="221"/>
        <v>42046.499999999993</v>
      </c>
      <c r="L3557">
        <v>1476786994</v>
      </c>
      <c r="M3557" s="22">
        <f t="shared" si="222"/>
        <v>42015.842118055552</v>
      </c>
      <c r="N3557" s="22" t="s">
        <v>9929</v>
      </c>
      <c r="O3557" s="24">
        <f t="shared" si="223"/>
        <v>2015</v>
      </c>
      <c r="P3557" t="b">
        <v>0</v>
      </c>
      <c r="Q3557">
        <v>14</v>
      </c>
      <c r="R3557" t="b">
        <v>1</v>
      </c>
      <c r="S3557" t="s">
        <v>8271</v>
      </c>
      <c r="T3557" s="7">
        <f>F3557/Q3557</f>
        <v>171.42857142857142</v>
      </c>
      <c r="U3557" t="s">
        <v>8315</v>
      </c>
      <c r="V3557" t="s">
        <v>8316</v>
      </c>
    </row>
    <row r="3558" spans="1:22" ht="43.2">
      <c r="A3558" s="5">
        <f t="shared" si="220"/>
        <v>1.0045454545454546</v>
      </c>
      <c r="B3558">
        <v>3556</v>
      </c>
      <c r="C3558" s="3" t="s">
        <v>3555</v>
      </c>
      <c r="D3558" s="3" t="s">
        <v>7666</v>
      </c>
      <c r="E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 s="22">
        <f t="shared" si="221"/>
        <v>42691.275393518517</v>
      </c>
      <c r="L3558">
        <v>1403105724</v>
      </c>
      <c r="M3558" s="22">
        <f t="shared" si="222"/>
        <v>42661.233726851853</v>
      </c>
      <c r="N3558" s="22" t="s">
        <v>9593</v>
      </c>
      <c r="O3558" s="24">
        <f t="shared" si="223"/>
        <v>2016</v>
      </c>
      <c r="P3558" t="b">
        <v>0</v>
      </c>
      <c r="Q3558">
        <v>20</v>
      </c>
      <c r="R3558" t="b">
        <v>1</v>
      </c>
      <c r="S3558" t="s">
        <v>8271</v>
      </c>
      <c r="T3558" s="7">
        <f>F3558/Q3558</f>
        <v>110.5</v>
      </c>
      <c r="U3558" t="s">
        <v>8315</v>
      </c>
      <c r="V3558" t="s">
        <v>8316</v>
      </c>
    </row>
    <row r="3559" spans="1:22" ht="57.6">
      <c r="A3559" s="5">
        <f t="shared" si="220"/>
        <v>1.0003599999999999</v>
      </c>
      <c r="B3559">
        <v>3557</v>
      </c>
      <c r="C3559" s="3" t="s">
        <v>3556</v>
      </c>
      <c r="D3559" s="3" t="s">
        <v>7667</v>
      </c>
      <c r="E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 s="22">
        <f t="shared" si="221"/>
        <v>41868.441249999996</v>
      </c>
      <c r="L3559">
        <v>1396334311</v>
      </c>
      <c r="M3559" s="22">
        <f t="shared" si="222"/>
        <v>41808.441249999996</v>
      </c>
      <c r="N3559" s="22" t="s">
        <v>9755</v>
      </c>
      <c r="O3559" s="24">
        <f t="shared" si="223"/>
        <v>2014</v>
      </c>
      <c r="P3559" t="b">
        <v>0</v>
      </c>
      <c r="Q3559">
        <v>558</v>
      </c>
      <c r="R3559" t="b">
        <v>1</v>
      </c>
      <c r="S3559" t="s">
        <v>8271</v>
      </c>
      <c r="T3559" s="7">
        <f>F3559/Q3559</f>
        <v>179.27598566308242</v>
      </c>
      <c r="U3559" t="s">
        <v>8315</v>
      </c>
      <c r="V3559" t="s">
        <v>8316</v>
      </c>
    </row>
    <row r="3560" spans="1:22" ht="43.2">
      <c r="A3560" s="5">
        <f t="shared" si="220"/>
        <v>1.44</v>
      </c>
      <c r="B3560">
        <v>3558</v>
      </c>
      <c r="C3560" s="3" t="s">
        <v>3557</v>
      </c>
      <c r="D3560" s="3" t="s">
        <v>7668</v>
      </c>
      <c r="E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 s="22">
        <f t="shared" si="221"/>
        <v>41764.068414351852</v>
      </c>
      <c r="L3560">
        <v>1431718575</v>
      </c>
      <c r="M3560" s="22">
        <f t="shared" si="222"/>
        <v>41730.068414351852</v>
      </c>
      <c r="N3560" s="22" t="s">
        <v>9039</v>
      </c>
      <c r="O3560" s="24">
        <f t="shared" si="223"/>
        <v>2014</v>
      </c>
      <c r="P3560" t="b">
        <v>0</v>
      </c>
      <c r="Q3560">
        <v>22</v>
      </c>
      <c r="R3560" t="b">
        <v>1</v>
      </c>
      <c r="S3560" t="s">
        <v>8271</v>
      </c>
      <c r="T3560" s="7">
        <f>F3560/Q3560</f>
        <v>22.90909090909091</v>
      </c>
      <c r="U3560" t="s">
        <v>8315</v>
      </c>
      <c r="V3560" t="s">
        <v>8316</v>
      </c>
    </row>
    <row r="3561" spans="1:22" ht="57.6">
      <c r="A3561" s="5">
        <f t="shared" si="220"/>
        <v>1.0349999999999999</v>
      </c>
      <c r="B3561">
        <v>3559</v>
      </c>
      <c r="C3561" s="3" t="s">
        <v>3558</v>
      </c>
      <c r="D3561" s="3" t="s">
        <v>7669</v>
      </c>
      <c r="E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 s="22">
        <f t="shared" si="221"/>
        <v>42181.666666666664</v>
      </c>
      <c r="L3561">
        <v>1436408308</v>
      </c>
      <c r="M3561" s="22">
        <f t="shared" si="222"/>
        <v>42139.608506944445</v>
      </c>
      <c r="N3561" s="22" t="s">
        <v>9360</v>
      </c>
      <c r="O3561" s="24">
        <f t="shared" si="223"/>
        <v>2015</v>
      </c>
      <c r="P3561" t="b">
        <v>0</v>
      </c>
      <c r="Q3561">
        <v>24</v>
      </c>
      <c r="R3561" t="b">
        <v>1</v>
      </c>
      <c r="S3561" t="s">
        <v>8271</v>
      </c>
      <c r="T3561" s="7">
        <f>F3561/Q3561</f>
        <v>43.125</v>
      </c>
      <c r="U3561" t="s">
        <v>8315</v>
      </c>
      <c r="V3561" t="s">
        <v>8316</v>
      </c>
    </row>
    <row r="3562" spans="1:22" ht="43.2">
      <c r="A3562" s="5">
        <f t="shared" si="220"/>
        <v>1.0843750000000001</v>
      </c>
      <c r="B3562">
        <v>3560</v>
      </c>
      <c r="C3562" s="3" t="s">
        <v>3559</v>
      </c>
      <c r="D3562" s="3" t="s">
        <v>7670</v>
      </c>
      <c r="E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 s="22">
        <f t="shared" si="221"/>
        <v>42216.165277777771</v>
      </c>
      <c r="L3562">
        <v>1429651266</v>
      </c>
      <c r="M3562" s="22">
        <f t="shared" si="222"/>
        <v>42193.887824074067</v>
      </c>
      <c r="N3562" s="22" t="s">
        <v>9263</v>
      </c>
      <c r="O3562" s="24">
        <f t="shared" si="223"/>
        <v>2015</v>
      </c>
      <c r="P3562" t="b">
        <v>0</v>
      </c>
      <c r="Q3562">
        <v>74</v>
      </c>
      <c r="R3562" t="b">
        <v>1</v>
      </c>
      <c r="S3562" t="s">
        <v>8271</v>
      </c>
      <c r="T3562" s="7">
        <f>F3562/Q3562</f>
        <v>46.891891891891895</v>
      </c>
      <c r="U3562" t="s">
        <v>8315</v>
      </c>
      <c r="V3562" t="s">
        <v>8316</v>
      </c>
    </row>
    <row r="3563" spans="1:22" ht="115.2">
      <c r="A3563" s="5">
        <f t="shared" si="220"/>
        <v>1.024</v>
      </c>
      <c r="B3563">
        <v>3561</v>
      </c>
      <c r="C3563" s="3" t="s">
        <v>3560</v>
      </c>
      <c r="D3563" s="3" t="s">
        <v>7671</v>
      </c>
      <c r="E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 s="22">
        <f t="shared" si="221"/>
        <v>42150.906249999993</v>
      </c>
      <c r="L3563">
        <v>1437236378</v>
      </c>
      <c r="M3563" s="22">
        <f t="shared" si="222"/>
        <v>42115.68131944444</v>
      </c>
      <c r="N3563" s="22" t="s">
        <v>8517</v>
      </c>
      <c r="O3563" s="24">
        <f t="shared" si="223"/>
        <v>2015</v>
      </c>
      <c r="P3563" t="b">
        <v>0</v>
      </c>
      <c r="Q3563">
        <v>54</v>
      </c>
      <c r="R3563" t="b">
        <v>1</v>
      </c>
      <c r="S3563" t="s">
        <v>8271</v>
      </c>
      <c r="T3563" s="7">
        <f>F3563/Q3563</f>
        <v>47.407407407407405</v>
      </c>
      <c r="U3563" t="s">
        <v>8315</v>
      </c>
      <c r="V3563" t="s">
        <v>8316</v>
      </c>
    </row>
    <row r="3564" spans="1:22" ht="43.2">
      <c r="A3564" s="5">
        <f t="shared" si="220"/>
        <v>1.4888888888888889</v>
      </c>
      <c r="B3564">
        <v>3562</v>
      </c>
      <c r="C3564" s="3" t="s">
        <v>3561</v>
      </c>
      <c r="D3564" s="3" t="s">
        <v>7672</v>
      </c>
      <c r="E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 s="22">
        <f t="shared" si="221"/>
        <v>42221.566666666666</v>
      </c>
      <c r="L3564">
        <v>1457115427</v>
      </c>
      <c r="M3564" s="22">
        <f t="shared" si="222"/>
        <v>42203.471967592595</v>
      </c>
      <c r="N3564" s="22" t="s">
        <v>9930</v>
      </c>
      <c r="O3564" s="24">
        <f t="shared" si="223"/>
        <v>2015</v>
      </c>
      <c r="P3564" t="b">
        <v>0</v>
      </c>
      <c r="Q3564">
        <v>31</v>
      </c>
      <c r="R3564" t="b">
        <v>1</v>
      </c>
      <c r="S3564" t="s">
        <v>8271</v>
      </c>
      <c r="T3564" s="7">
        <f>F3564/Q3564</f>
        <v>15.129032258064516</v>
      </c>
      <c r="U3564" t="s">
        <v>8315</v>
      </c>
      <c r="V3564" t="s">
        <v>8316</v>
      </c>
    </row>
    <row r="3565" spans="1:22" ht="43.2">
      <c r="A3565" s="5">
        <f t="shared" si="220"/>
        <v>1.0549000000000002</v>
      </c>
      <c r="B3565">
        <v>3563</v>
      </c>
      <c r="C3565" s="3" t="s">
        <v>3562</v>
      </c>
      <c r="D3565" s="3" t="s">
        <v>7673</v>
      </c>
      <c r="E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 s="22">
        <f t="shared" si="221"/>
        <v>42442.708333333336</v>
      </c>
      <c r="L3565">
        <v>1467648456</v>
      </c>
      <c r="M3565" s="22">
        <f t="shared" si="222"/>
        <v>42433.553553240738</v>
      </c>
      <c r="N3565" s="22" t="s">
        <v>8838</v>
      </c>
      <c r="O3565" s="24">
        <f t="shared" si="223"/>
        <v>2016</v>
      </c>
      <c r="P3565" t="b">
        <v>0</v>
      </c>
      <c r="Q3565">
        <v>25</v>
      </c>
      <c r="R3565" t="b">
        <v>1</v>
      </c>
      <c r="S3565" t="s">
        <v>8271</v>
      </c>
      <c r="T3565" s="7">
        <f>F3565/Q3565</f>
        <v>21.098000000000003</v>
      </c>
      <c r="U3565" t="s">
        <v>8315</v>
      </c>
      <c r="V3565" t="s">
        <v>8316</v>
      </c>
    </row>
    <row r="3566" spans="1:22" ht="28.8">
      <c r="A3566" s="5">
        <f t="shared" si="220"/>
        <v>1.0049999999999999</v>
      </c>
      <c r="B3566">
        <v>3564</v>
      </c>
      <c r="C3566" s="3" t="s">
        <v>3563</v>
      </c>
      <c r="D3566" s="3" t="s">
        <v>7674</v>
      </c>
      <c r="E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 s="22">
        <f t="shared" si="221"/>
        <v>42583.583333333336</v>
      </c>
      <c r="L3566">
        <v>1440082649</v>
      </c>
      <c r="M3566" s="22">
        <f t="shared" si="222"/>
        <v>42555.46361111111</v>
      </c>
      <c r="N3566" s="22" t="s">
        <v>9581</v>
      </c>
      <c r="O3566" s="24">
        <f t="shared" si="223"/>
        <v>2016</v>
      </c>
      <c r="P3566" t="b">
        <v>0</v>
      </c>
      <c r="Q3566">
        <v>17</v>
      </c>
      <c r="R3566" t="b">
        <v>1</v>
      </c>
      <c r="S3566" t="s">
        <v>8271</v>
      </c>
      <c r="T3566" s="7">
        <f>F3566/Q3566</f>
        <v>59.117647058823529</v>
      </c>
      <c r="U3566" t="s">
        <v>8315</v>
      </c>
      <c r="V3566" t="s">
        <v>8316</v>
      </c>
    </row>
    <row r="3567" spans="1:22" ht="43.2">
      <c r="A3567" s="5">
        <f t="shared" si="220"/>
        <v>1.3055555555555556</v>
      </c>
      <c r="B3567">
        <v>3565</v>
      </c>
      <c r="C3567" s="3" t="s">
        <v>3564</v>
      </c>
      <c r="D3567" s="3" t="s">
        <v>7675</v>
      </c>
      <c r="E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 s="22">
        <f t="shared" si="221"/>
        <v>42282.458333333336</v>
      </c>
      <c r="L3567">
        <v>1417456208</v>
      </c>
      <c r="M3567" s="22">
        <f t="shared" si="222"/>
        <v>42236.414918981478</v>
      </c>
      <c r="N3567" s="22" t="s">
        <v>9714</v>
      </c>
      <c r="O3567" s="24">
        <f t="shared" si="223"/>
        <v>2015</v>
      </c>
      <c r="P3567" t="b">
        <v>0</v>
      </c>
      <c r="Q3567">
        <v>12</v>
      </c>
      <c r="R3567" t="b">
        <v>1</v>
      </c>
      <c r="S3567" t="s">
        <v>8271</v>
      </c>
      <c r="T3567" s="7">
        <f>F3567/Q3567</f>
        <v>97.916666666666671</v>
      </c>
      <c r="U3567" t="s">
        <v>8315</v>
      </c>
      <c r="V3567" t="s">
        <v>8316</v>
      </c>
    </row>
    <row r="3568" spans="1:22" ht="43.2">
      <c r="A3568" s="5">
        <f t="shared" si="220"/>
        <v>1.0475000000000001</v>
      </c>
      <c r="B3568">
        <v>3566</v>
      </c>
      <c r="C3568" s="3" t="s">
        <v>3565</v>
      </c>
      <c r="D3568" s="3" t="s">
        <v>7676</v>
      </c>
      <c r="E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 s="22">
        <f t="shared" si="221"/>
        <v>42004.534814814811</v>
      </c>
      <c r="L3568">
        <v>1419423083</v>
      </c>
      <c r="M3568" s="22">
        <f t="shared" si="222"/>
        <v>41974.534814814811</v>
      </c>
      <c r="N3568" s="22" t="s">
        <v>8930</v>
      </c>
      <c r="O3568" s="24">
        <f t="shared" si="223"/>
        <v>2014</v>
      </c>
      <c r="P3568" t="b">
        <v>0</v>
      </c>
      <c r="Q3568">
        <v>38</v>
      </c>
      <c r="R3568" t="b">
        <v>1</v>
      </c>
      <c r="S3568" t="s">
        <v>8271</v>
      </c>
      <c r="T3568" s="7">
        <f>F3568/Q3568</f>
        <v>55.131578947368418</v>
      </c>
      <c r="U3568" t="s">
        <v>8315</v>
      </c>
      <c r="V3568" t="s">
        <v>8316</v>
      </c>
    </row>
    <row r="3569" spans="1:22" ht="43.2">
      <c r="A3569" s="5">
        <f t="shared" si="220"/>
        <v>1.0880000000000001</v>
      </c>
      <c r="B3569">
        <v>3567</v>
      </c>
      <c r="C3569" s="3" t="s">
        <v>3566</v>
      </c>
      <c r="D3569" s="3" t="s">
        <v>7677</v>
      </c>
      <c r="E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 s="22">
        <f t="shared" si="221"/>
        <v>42027.299571759257</v>
      </c>
      <c r="L3569">
        <v>1431372444</v>
      </c>
      <c r="M3569" s="22">
        <f t="shared" si="222"/>
        <v>41997.299571759257</v>
      </c>
      <c r="N3569" s="22" t="s">
        <v>9931</v>
      </c>
      <c r="O3569" s="24">
        <f t="shared" si="223"/>
        <v>2014</v>
      </c>
      <c r="P3569" t="b">
        <v>0</v>
      </c>
      <c r="Q3569">
        <v>41</v>
      </c>
      <c r="R3569" t="b">
        <v>1</v>
      </c>
      <c r="S3569" t="s">
        <v>8271</v>
      </c>
      <c r="T3569" s="7">
        <f>F3569/Q3569</f>
        <v>26.536585365853657</v>
      </c>
      <c r="U3569" t="s">
        <v>8315</v>
      </c>
      <c r="V3569" t="s">
        <v>8316</v>
      </c>
    </row>
    <row r="3570" spans="1:22" ht="43.2">
      <c r="A3570" s="5">
        <f t="shared" si="220"/>
        <v>1.1100000000000001</v>
      </c>
      <c r="B3570">
        <v>3568</v>
      </c>
      <c r="C3570" s="3" t="s">
        <v>3567</v>
      </c>
      <c r="D3570" s="3" t="s">
        <v>7678</v>
      </c>
      <c r="E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 s="22">
        <f t="shared" si="221"/>
        <v>42165.602361111109</v>
      </c>
      <c r="L3570">
        <v>1408383994</v>
      </c>
      <c r="M3570" s="22">
        <f t="shared" si="222"/>
        <v>42135.602361111109</v>
      </c>
      <c r="N3570" s="22" t="s">
        <v>8492</v>
      </c>
      <c r="O3570" s="24">
        <f t="shared" si="223"/>
        <v>2015</v>
      </c>
      <c r="P3570" t="b">
        <v>0</v>
      </c>
      <c r="Q3570">
        <v>19</v>
      </c>
      <c r="R3570" t="b">
        <v>1</v>
      </c>
      <c r="S3570" t="s">
        <v>8271</v>
      </c>
      <c r="T3570" s="7">
        <f>F3570/Q3570</f>
        <v>58.421052631578945</v>
      </c>
      <c r="U3570" t="s">
        <v>8315</v>
      </c>
      <c r="V3570" t="s">
        <v>8316</v>
      </c>
    </row>
    <row r="3571" spans="1:22" ht="43.2">
      <c r="A3571" s="5">
        <f t="shared" si="220"/>
        <v>1.0047999999999999</v>
      </c>
      <c r="B3571">
        <v>3569</v>
      </c>
      <c r="C3571" s="3" t="s">
        <v>3568</v>
      </c>
      <c r="D3571" s="3" t="s">
        <v>7679</v>
      </c>
      <c r="E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 s="22">
        <f t="shared" si="221"/>
        <v>41899.532337962963</v>
      </c>
      <c r="L3571">
        <v>1418142696</v>
      </c>
      <c r="M3571" s="22">
        <f t="shared" si="222"/>
        <v>41869.532337962963</v>
      </c>
      <c r="N3571" s="22" t="s">
        <v>8387</v>
      </c>
      <c r="O3571" s="24">
        <f t="shared" si="223"/>
        <v>2014</v>
      </c>
      <c r="P3571" t="b">
        <v>0</v>
      </c>
      <c r="Q3571">
        <v>41</v>
      </c>
      <c r="R3571" t="b">
        <v>1</v>
      </c>
      <c r="S3571" t="s">
        <v>8271</v>
      </c>
      <c r="T3571" s="7">
        <f>F3571/Q3571</f>
        <v>122.53658536585365</v>
      </c>
      <c r="U3571" t="s">
        <v>8315</v>
      </c>
      <c r="V3571" t="s">
        <v>8316</v>
      </c>
    </row>
    <row r="3572" spans="1:22" ht="43.2">
      <c r="A3572" s="5">
        <f t="shared" si="220"/>
        <v>1.1435</v>
      </c>
      <c r="B3572">
        <v>3570</v>
      </c>
      <c r="C3572" s="3" t="s">
        <v>3569</v>
      </c>
      <c r="D3572" s="3" t="s">
        <v>7680</v>
      </c>
      <c r="E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 s="22">
        <f t="shared" si="221"/>
        <v>42012.480277777773</v>
      </c>
      <c r="L3572">
        <v>1417593483</v>
      </c>
      <c r="M3572" s="22">
        <f t="shared" si="222"/>
        <v>41982.480277777773</v>
      </c>
      <c r="N3572" s="22" t="s">
        <v>9715</v>
      </c>
      <c r="O3572" s="24">
        <f t="shared" si="223"/>
        <v>2014</v>
      </c>
      <c r="P3572" t="b">
        <v>0</v>
      </c>
      <c r="Q3572">
        <v>26</v>
      </c>
      <c r="R3572" t="b">
        <v>1</v>
      </c>
      <c r="S3572" t="s">
        <v>8271</v>
      </c>
      <c r="T3572" s="7">
        <f>F3572/Q3572</f>
        <v>87.961538461538467</v>
      </c>
      <c r="U3572" t="s">
        <v>8315</v>
      </c>
      <c r="V3572" t="s">
        <v>8316</v>
      </c>
    </row>
    <row r="3573" spans="1:22" ht="43.2">
      <c r="A3573" s="5">
        <f t="shared" si="220"/>
        <v>1.2206666666666666</v>
      </c>
      <c r="B3573">
        <v>3571</v>
      </c>
      <c r="C3573" s="3" t="s">
        <v>3570</v>
      </c>
      <c r="D3573" s="3" t="s">
        <v>7681</v>
      </c>
      <c r="E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 s="22">
        <f t="shared" si="221"/>
        <v>42004.083333333336</v>
      </c>
      <c r="L3573">
        <v>1412109413</v>
      </c>
      <c r="M3573" s="22">
        <f t="shared" si="222"/>
        <v>41976.12364583333</v>
      </c>
      <c r="N3573" s="22" t="s">
        <v>9151</v>
      </c>
      <c r="O3573" s="24">
        <f t="shared" si="223"/>
        <v>2014</v>
      </c>
      <c r="P3573" t="b">
        <v>0</v>
      </c>
      <c r="Q3573">
        <v>25</v>
      </c>
      <c r="R3573" t="b">
        <v>1</v>
      </c>
      <c r="S3573" t="s">
        <v>8271</v>
      </c>
      <c r="T3573" s="7">
        <f>F3573/Q3573</f>
        <v>73.239999999999995</v>
      </c>
      <c r="U3573" t="s">
        <v>8315</v>
      </c>
      <c r="V3573" t="s">
        <v>8316</v>
      </c>
    </row>
    <row r="3574" spans="1:22" ht="28.8">
      <c r="A3574" s="5">
        <f t="shared" si="220"/>
        <v>1</v>
      </c>
      <c r="B3574">
        <v>3572</v>
      </c>
      <c r="C3574" s="3" t="s">
        <v>3571</v>
      </c>
      <c r="D3574" s="3" t="s">
        <v>7682</v>
      </c>
      <c r="E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 s="22">
        <f t="shared" si="221"/>
        <v>41942.650613425925</v>
      </c>
      <c r="L3574">
        <v>1432302082</v>
      </c>
      <c r="M3574" s="22">
        <f t="shared" si="222"/>
        <v>41912.650613425925</v>
      </c>
      <c r="N3574" s="22" t="s">
        <v>9488</v>
      </c>
      <c r="O3574" s="24">
        <f t="shared" si="223"/>
        <v>2014</v>
      </c>
      <c r="P3574" t="b">
        <v>0</v>
      </c>
      <c r="Q3574">
        <v>9</v>
      </c>
      <c r="R3574" t="b">
        <v>1</v>
      </c>
      <c r="S3574" t="s">
        <v>8271</v>
      </c>
      <c r="T3574" s="7">
        <f>F3574/Q3574</f>
        <v>55.555555555555557</v>
      </c>
      <c r="U3574" t="s">
        <v>8315</v>
      </c>
      <c r="V3574" t="s">
        <v>8316</v>
      </c>
    </row>
    <row r="3575" spans="1:22" ht="43.2">
      <c r="A3575" s="5">
        <f t="shared" si="220"/>
        <v>1.028</v>
      </c>
      <c r="B3575">
        <v>3573</v>
      </c>
      <c r="C3575" s="3" t="s">
        <v>3572</v>
      </c>
      <c r="D3575" s="3" t="s">
        <v>7683</v>
      </c>
      <c r="E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 s="22">
        <f t="shared" si="221"/>
        <v>42176.36206018518</v>
      </c>
      <c r="L3575">
        <v>1412845246</v>
      </c>
      <c r="M3575" s="22">
        <f t="shared" si="222"/>
        <v>42146.36206018518</v>
      </c>
      <c r="N3575" s="22" t="s">
        <v>9861</v>
      </c>
      <c r="O3575" s="24">
        <f t="shared" si="223"/>
        <v>2015</v>
      </c>
      <c r="P3575" t="b">
        <v>0</v>
      </c>
      <c r="Q3575">
        <v>78</v>
      </c>
      <c r="R3575" t="b">
        <v>1</v>
      </c>
      <c r="S3575" t="s">
        <v>8271</v>
      </c>
      <c r="T3575" s="7">
        <f>F3575/Q3575</f>
        <v>39.53846153846154</v>
      </c>
      <c r="U3575" t="s">
        <v>8315</v>
      </c>
      <c r="V3575" t="s">
        <v>8316</v>
      </c>
    </row>
    <row r="3576" spans="1:22" ht="43.2">
      <c r="A3576" s="5">
        <f t="shared" si="220"/>
        <v>1.0612068965517241</v>
      </c>
      <c r="B3576">
        <v>3574</v>
      </c>
      <c r="C3576" s="3" t="s">
        <v>3573</v>
      </c>
      <c r="D3576" s="3" t="s">
        <v>7684</v>
      </c>
      <c r="E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 s="22">
        <f t="shared" si="221"/>
        <v>41951.208865740737</v>
      </c>
      <c r="L3576">
        <v>1413326248</v>
      </c>
      <c r="M3576" s="22">
        <f t="shared" si="222"/>
        <v>41921.167199074072</v>
      </c>
      <c r="N3576" s="22" t="s">
        <v>9145</v>
      </c>
      <c r="O3576" s="24">
        <f t="shared" si="223"/>
        <v>2014</v>
      </c>
      <c r="P3576" t="b">
        <v>0</v>
      </c>
      <c r="Q3576">
        <v>45</v>
      </c>
      <c r="R3576" t="b">
        <v>1</v>
      </c>
      <c r="S3576" t="s">
        <v>8271</v>
      </c>
      <c r="T3576" s="7">
        <f>F3576/Q3576</f>
        <v>136.77777777777777</v>
      </c>
      <c r="U3576" t="s">
        <v>8315</v>
      </c>
      <c r="V3576" t="s">
        <v>8316</v>
      </c>
    </row>
    <row r="3577" spans="1:22" ht="43.2">
      <c r="A3577" s="5">
        <f t="shared" si="220"/>
        <v>1.0133000000000001</v>
      </c>
      <c r="B3577">
        <v>3575</v>
      </c>
      <c r="C3577" s="3" t="s">
        <v>3574</v>
      </c>
      <c r="D3577" s="3" t="s">
        <v>7685</v>
      </c>
      <c r="E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 s="22">
        <f t="shared" si="221"/>
        <v>41956.776018518511</v>
      </c>
      <c r="L3577">
        <v>1468176527</v>
      </c>
      <c r="M3577" s="22">
        <f t="shared" si="222"/>
        <v>41926.734351851854</v>
      </c>
      <c r="N3577" s="22" t="s">
        <v>8678</v>
      </c>
      <c r="O3577" s="24">
        <f t="shared" si="223"/>
        <v>2014</v>
      </c>
      <c r="P3577" t="b">
        <v>0</v>
      </c>
      <c r="Q3577">
        <v>102</v>
      </c>
      <c r="R3577" t="b">
        <v>1</v>
      </c>
      <c r="S3577" t="s">
        <v>8271</v>
      </c>
      <c r="T3577" s="7">
        <f>F3577/Q3577</f>
        <v>99.343137254901961</v>
      </c>
      <c r="U3577" t="s">
        <v>8315</v>
      </c>
      <c r="V3577" t="s">
        <v>8316</v>
      </c>
    </row>
    <row r="3578" spans="1:22" ht="43.2">
      <c r="A3578" s="5">
        <f t="shared" si="220"/>
        <v>1</v>
      </c>
      <c r="B3578">
        <v>3576</v>
      </c>
      <c r="C3578" s="3" t="s">
        <v>3575</v>
      </c>
      <c r="D3578" s="3" t="s">
        <v>7686</v>
      </c>
      <c r="E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 s="22">
        <f t="shared" si="221"/>
        <v>42592.957638888889</v>
      </c>
      <c r="L3578">
        <v>1475759454</v>
      </c>
      <c r="M3578" s="22">
        <f t="shared" si="222"/>
        <v>42561.575543981475</v>
      </c>
      <c r="N3578" s="22" t="s">
        <v>9153</v>
      </c>
      <c r="O3578" s="24">
        <f t="shared" si="223"/>
        <v>2016</v>
      </c>
      <c r="P3578" t="b">
        <v>0</v>
      </c>
      <c r="Q3578">
        <v>5</v>
      </c>
      <c r="R3578" t="b">
        <v>1</v>
      </c>
      <c r="S3578" t="s">
        <v>8271</v>
      </c>
      <c r="T3578" s="7">
        <f>F3578/Q3578</f>
        <v>20</v>
      </c>
      <c r="U3578" t="s">
        <v>8315</v>
      </c>
      <c r="V3578" t="s">
        <v>8316</v>
      </c>
    </row>
    <row r="3579" spans="1:22" ht="43.2">
      <c r="A3579" s="5">
        <f t="shared" si="220"/>
        <v>1.3</v>
      </c>
      <c r="B3579">
        <v>3577</v>
      </c>
      <c r="C3579" s="3" t="s">
        <v>3576</v>
      </c>
      <c r="D3579" s="3" t="s">
        <v>7687</v>
      </c>
      <c r="E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 s="22">
        <f t="shared" si="221"/>
        <v>42709.382569444446</v>
      </c>
      <c r="L3579">
        <v>1427741583</v>
      </c>
      <c r="M3579" s="22">
        <f t="shared" si="222"/>
        <v>42649.340902777774</v>
      </c>
      <c r="N3579" s="22" t="s">
        <v>8815</v>
      </c>
      <c r="O3579" s="24">
        <f t="shared" si="223"/>
        <v>2016</v>
      </c>
      <c r="P3579" t="b">
        <v>0</v>
      </c>
      <c r="Q3579">
        <v>27</v>
      </c>
      <c r="R3579" t="b">
        <v>1</v>
      </c>
      <c r="S3579" t="s">
        <v>8271</v>
      </c>
      <c r="T3579" s="7">
        <f>F3579/Q3579</f>
        <v>28.888888888888889</v>
      </c>
      <c r="U3579" t="s">
        <v>8315</v>
      </c>
      <c r="V3579" t="s">
        <v>8316</v>
      </c>
    </row>
    <row r="3580" spans="1:22" ht="43.2">
      <c r="A3580" s="5">
        <f t="shared" si="220"/>
        <v>1.0001333333333333</v>
      </c>
      <c r="B3580">
        <v>3578</v>
      </c>
      <c r="C3580" s="3" t="s">
        <v>3577</v>
      </c>
      <c r="D3580" s="3" t="s">
        <v>7688</v>
      </c>
      <c r="E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 s="22">
        <f t="shared" si="221"/>
        <v>42120.061111111114</v>
      </c>
      <c r="L3580">
        <v>1459445777</v>
      </c>
      <c r="M3580" s="22">
        <f t="shared" si="222"/>
        <v>42093.578506944446</v>
      </c>
      <c r="N3580" s="22" t="s">
        <v>8674</v>
      </c>
      <c r="O3580" s="24">
        <f t="shared" si="223"/>
        <v>2015</v>
      </c>
      <c r="P3580" t="b">
        <v>0</v>
      </c>
      <c r="Q3580">
        <v>37</v>
      </c>
      <c r="R3580" t="b">
        <v>1</v>
      </c>
      <c r="S3580" t="s">
        <v>8271</v>
      </c>
      <c r="T3580" s="7">
        <f>F3580/Q3580</f>
        <v>40.545945945945945</v>
      </c>
      <c r="U3580" t="s">
        <v>8315</v>
      </c>
      <c r="V3580" t="s">
        <v>8316</v>
      </c>
    </row>
    <row r="3581" spans="1:22" ht="43.2">
      <c r="A3581" s="5">
        <f t="shared" si="220"/>
        <v>1</v>
      </c>
      <c r="B3581">
        <v>3579</v>
      </c>
      <c r="C3581" s="3" t="s">
        <v>3578</v>
      </c>
      <c r="D3581" s="3" t="s">
        <v>7689</v>
      </c>
      <c r="E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 s="22">
        <f t="shared" si="221"/>
        <v>42490.525196759256</v>
      </c>
      <c r="L3581">
        <v>1456856256</v>
      </c>
      <c r="M3581" s="22">
        <f t="shared" si="222"/>
        <v>42460.525196759256</v>
      </c>
      <c r="N3581" s="22" t="s">
        <v>9487</v>
      </c>
      <c r="O3581" s="24">
        <f t="shared" si="223"/>
        <v>2016</v>
      </c>
      <c r="P3581" t="b">
        <v>0</v>
      </c>
      <c r="Q3581">
        <v>14</v>
      </c>
      <c r="R3581" t="b">
        <v>1</v>
      </c>
      <c r="S3581" t="s">
        <v>8271</v>
      </c>
      <c r="T3581" s="7">
        <f>F3581/Q3581</f>
        <v>35.714285714285715</v>
      </c>
      <c r="U3581" t="s">
        <v>8315</v>
      </c>
      <c r="V3581" t="s">
        <v>8316</v>
      </c>
    </row>
    <row r="3582" spans="1:22" ht="43.2">
      <c r="A3582" s="5">
        <f t="shared" si="220"/>
        <v>1.1388888888888888</v>
      </c>
      <c r="B3582">
        <v>3580</v>
      </c>
      <c r="C3582" s="3" t="s">
        <v>3579</v>
      </c>
      <c r="D3582" s="3" t="s">
        <v>7690</v>
      </c>
      <c r="E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 s="22">
        <f t="shared" si="221"/>
        <v>42460.51222222222</v>
      </c>
      <c r="L3582">
        <v>1421900022</v>
      </c>
      <c r="M3582" s="22">
        <f t="shared" si="222"/>
        <v>42430.553888888891</v>
      </c>
      <c r="N3582" s="22" t="s">
        <v>9250</v>
      </c>
      <c r="O3582" s="24">
        <f t="shared" si="223"/>
        <v>2016</v>
      </c>
      <c r="P3582" t="b">
        <v>0</v>
      </c>
      <c r="Q3582">
        <v>27</v>
      </c>
      <c r="R3582" t="b">
        <v>1</v>
      </c>
      <c r="S3582" t="s">
        <v>8271</v>
      </c>
      <c r="T3582" s="7">
        <f>F3582/Q3582</f>
        <v>37.962962962962962</v>
      </c>
      <c r="U3582" t="s">
        <v>8315</v>
      </c>
      <c r="V3582" t="s">
        <v>8316</v>
      </c>
    </row>
    <row r="3583" spans="1:22" ht="43.2">
      <c r="A3583" s="5">
        <f t="shared" si="220"/>
        <v>1</v>
      </c>
      <c r="B3583">
        <v>3581</v>
      </c>
      <c r="C3583" s="3" t="s">
        <v>3580</v>
      </c>
      <c r="D3583" s="3" t="s">
        <v>7691</v>
      </c>
      <c r="E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 s="22">
        <f t="shared" si="221"/>
        <v>42063.999305555553</v>
      </c>
      <c r="L3583">
        <v>1405509510</v>
      </c>
      <c r="M3583" s="22">
        <f t="shared" si="222"/>
        <v>42025.967847222222</v>
      </c>
      <c r="N3583" s="22" t="s">
        <v>9060</v>
      </c>
      <c r="O3583" s="24">
        <f t="shared" si="223"/>
        <v>2015</v>
      </c>
      <c r="P3583" t="b">
        <v>0</v>
      </c>
      <c r="Q3583">
        <v>45</v>
      </c>
      <c r="R3583" t="b">
        <v>1</v>
      </c>
      <c r="S3583" t="s">
        <v>8271</v>
      </c>
      <c r="T3583" s="7">
        <f>F3583/Q3583</f>
        <v>33.333333333333336</v>
      </c>
      <c r="U3583" t="s">
        <v>8315</v>
      </c>
      <c r="V3583" t="s">
        <v>8316</v>
      </c>
    </row>
    <row r="3584" spans="1:22" ht="43.2">
      <c r="A3584" s="5">
        <f t="shared" si="220"/>
        <v>2.87</v>
      </c>
      <c r="B3584">
        <v>3582</v>
      </c>
      <c r="C3584" s="3" t="s">
        <v>3581</v>
      </c>
      <c r="D3584" s="3" t="s">
        <v>7692</v>
      </c>
      <c r="E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 s="22">
        <f t="shared" si="221"/>
        <v>41850.26284722222</v>
      </c>
      <c r="L3584">
        <v>1458613082</v>
      </c>
      <c r="M3584" s="22">
        <f t="shared" si="222"/>
        <v>41836.26284722222</v>
      </c>
      <c r="N3584" s="22" t="s">
        <v>9132</v>
      </c>
      <c r="O3584" s="24">
        <f t="shared" si="223"/>
        <v>2014</v>
      </c>
      <c r="P3584" t="b">
        <v>0</v>
      </c>
      <c r="Q3584">
        <v>49</v>
      </c>
      <c r="R3584" t="b">
        <v>1</v>
      </c>
      <c r="S3584" t="s">
        <v>8271</v>
      </c>
      <c r="T3584" s="7">
        <f>F3584/Q3584</f>
        <v>58.571428571428569</v>
      </c>
      <c r="U3584" t="s">
        <v>8315</v>
      </c>
      <c r="V3584" t="s">
        <v>8316</v>
      </c>
    </row>
    <row r="3585" spans="1:22" ht="43.2">
      <c r="A3585" s="5">
        <f t="shared" si="220"/>
        <v>1.085</v>
      </c>
      <c r="B3585">
        <v>3583</v>
      </c>
      <c r="C3585" s="3" t="s">
        <v>3582</v>
      </c>
      <c r="D3585" s="3" t="s">
        <v>7693</v>
      </c>
      <c r="E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 s="22">
        <f t="shared" si="221"/>
        <v>42464.887523148143</v>
      </c>
      <c r="L3585">
        <v>1455790405</v>
      </c>
      <c r="M3585" s="22">
        <f t="shared" si="222"/>
        <v>42450.887523148143</v>
      </c>
      <c r="N3585" s="22" t="s">
        <v>8865</v>
      </c>
      <c r="O3585" s="24">
        <f t="shared" si="223"/>
        <v>2016</v>
      </c>
      <c r="P3585" t="b">
        <v>0</v>
      </c>
      <c r="Q3585">
        <v>24</v>
      </c>
      <c r="R3585" t="b">
        <v>1</v>
      </c>
      <c r="S3585" t="s">
        <v>8271</v>
      </c>
      <c r="T3585" s="7">
        <f>F3585/Q3585</f>
        <v>135.625</v>
      </c>
      <c r="U3585" t="s">
        <v>8315</v>
      </c>
      <c r="V3585" t="s">
        <v>8316</v>
      </c>
    </row>
    <row r="3586" spans="1:22" ht="86.4">
      <c r="A3586" s="5">
        <f t="shared" si="220"/>
        <v>1.155</v>
      </c>
      <c r="B3586">
        <v>3584</v>
      </c>
      <c r="C3586" s="3" t="s">
        <v>3583</v>
      </c>
      <c r="D3586" s="3" t="s">
        <v>7694</v>
      </c>
      <c r="E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 s="22">
        <f t="shared" si="221"/>
        <v>42478.175983796296</v>
      </c>
      <c r="L3586">
        <v>1434180944</v>
      </c>
      <c r="M3586" s="22">
        <f t="shared" si="222"/>
        <v>42418.217650462961</v>
      </c>
      <c r="N3586" s="22" t="s">
        <v>9167</v>
      </c>
      <c r="O3586" s="24">
        <f t="shared" si="223"/>
        <v>2016</v>
      </c>
      <c r="P3586" t="b">
        <v>0</v>
      </c>
      <c r="Q3586">
        <v>112</v>
      </c>
      <c r="R3586" t="b">
        <v>1</v>
      </c>
      <c r="S3586" t="s">
        <v>8271</v>
      </c>
      <c r="T3586" s="7">
        <f>F3586/Q3586</f>
        <v>30.9375</v>
      </c>
      <c r="U3586" t="s">
        <v>8315</v>
      </c>
      <c r="V3586" t="s">
        <v>8316</v>
      </c>
    </row>
    <row r="3587" spans="1:22" ht="43.2">
      <c r="A3587" s="5">
        <f t="shared" ref="A3587:A3650" si="224">F3587/E3587</f>
        <v>1.1911764705882353</v>
      </c>
      <c r="B3587">
        <v>3585</v>
      </c>
      <c r="C3587" s="3" t="s">
        <v>3584</v>
      </c>
      <c r="D3587" s="3" t="s">
        <v>7695</v>
      </c>
      <c r="E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 s="22">
        <f t="shared" ref="K3587:K3650" si="225">(J3586/86400)+25569+(-5/24)</f>
        <v>42198.108148148145</v>
      </c>
      <c r="L3587">
        <v>1416589890</v>
      </c>
      <c r="M3587" s="22">
        <f t="shared" ref="M3587:M3650" si="226">(L3586/86400)+25569+(-5/24)</f>
        <v>42168.108148148145</v>
      </c>
      <c r="N3587" s="22" t="s">
        <v>8518</v>
      </c>
      <c r="O3587" s="24">
        <f t="shared" si="223"/>
        <v>2015</v>
      </c>
      <c r="P3587" t="b">
        <v>0</v>
      </c>
      <c r="Q3587">
        <v>23</v>
      </c>
      <c r="R3587" t="b">
        <v>1</v>
      </c>
      <c r="S3587" t="s">
        <v>8271</v>
      </c>
      <c r="T3587" s="7">
        <f>F3587/Q3587</f>
        <v>176.08695652173913</v>
      </c>
      <c r="U3587" t="s">
        <v>8315</v>
      </c>
      <c r="V3587" t="s">
        <v>8316</v>
      </c>
    </row>
    <row r="3588" spans="1:22">
      <c r="A3588" s="5">
        <f t="shared" si="224"/>
        <v>1.0942666666666667</v>
      </c>
      <c r="B3588">
        <v>3586</v>
      </c>
      <c r="C3588" s="3" t="s">
        <v>3585</v>
      </c>
      <c r="D3588" s="3" t="s">
        <v>7696</v>
      </c>
      <c r="E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 s="22">
        <f t="shared" si="225"/>
        <v>41994.507986111108</v>
      </c>
      <c r="L3588">
        <v>1469465070</v>
      </c>
      <c r="M3588" s="22">
        <f t="shared" si="226"/>
        <v>41964.507986111108</v>
      </c>
      <c r="N3588" s="22" t="s">
        <v>9396</v>
      </c>
      <c r="O3588" s="24">
        <f t="shared" ref="O3588:O3651" si="227">YEAR(N3588)</f>
        <v>2014</v>
      </c>
      <c r="P3588" t="b">
        <v>0</v>
      </c>
      <c r="Q3588">
        <v>54</v>
      </c>
      <c r="R3588" t="b">
        <v>1</v>
      </c>
      <c r="S3588" t="s">
        <v>8271</v>
      </c>
      <c r="T3588" s="7">
        <f>F3588/Q3588</f>
        <v>151.9814814814815</v>
      </c>
      <c r="U3588" t="s">
        <v>8315</v>
      </c>
      <c r="V3588" t="s">
        <v>8316</v>
      </c>
    </row>
    <row r="3589" spans="1:22" ht="43.2">
      <c r="A3589" s="5">
        <f t="shared" si="224"/>
        <v>1.266</v>
      </c>
      <c r="B3589">
        <v>3587</v>
      </c>
      <c r="C3589" s="3" t="s">
        <v>3586</v>
      </c>
      <c r="D3589" s="3" t="s">
        <v>7697</v>
      </c>
      <c r="E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 s="22">
        <f t="shared" si="225"/>
        <v>42636.489236111105</v>
      </c>
      <c r="L3589">
        <v>1463144254</v>
      </c>
      <c r="M3589" s="22">
        <f t="shared" si="226"/>
        <v>42576.489236111105</v>
      </c>
      <c r="N3589" s="22" t="s">
        <v>8707</v>
      </c>
      <c r="O3589" s="24">
        <f t="shared" si="227"/>
        <v>2016</v>
      </c>
      <c r="P3589" t="b">
        <v>0</v>
      </c>
      <c r="Q3589">
        <v>28</v>
      </c>
      <c r="R3589" t="b">
        <v>1</v>
      </c>
      <c r="S3589" t="s">
        <v>8271</v>
      </c>
      <c r="T3589" s="7">
        <f>F3589/Q3589</f>
        <v>22.607142857142858</v>
      </c>
      <c r="U3589" t="s">
        <v>8315</v>
      </c>
      <c r="V3589" t="s">
        <v>8316</v>
      </c>
    </row>
    <row r="3590" spans="1:22" ht="43.2">
      <c r="A3590" s="5">
        <f t="shared" si="224"/>
        <v>1.0049999999999999</v>
      </c>
      <c r="B3590">
        <v>3588</v>
      </c>
      <c r="C3590" s="3" t="s">
        <v>3587</v>
      </c>
      <c r="D3590" s="3" t="s">
        <v>7698</v>
      </c>
      <c r="E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 s="22">
        <f t="shared" si="225"/>
        <v>42548.583333333336</v>
      </c>
      <c r="L3590">
        <v>1428436410</v>
      </c>
      <c r="M3590" s="22">
        <f t="shared" si="226"/>
        <v>42503.331643518519</v>
      </c>
      <c r="N3590" s="22" t="s">
        <v>8848</v>
      </c>
      <c r="O3590" s="24">
        <f t="shared" si="227"/>
        <v>2016</v>
      </c>
      <c r="P3590" t="b">
        <v>0</v>
      </c>
      <c r="Q3590">
        <v>11</v>
      </c>
      <c r="R3590" t="b">
        <v>1</v>
      </c>
      <c r="S3590" t="s">
        <v>8271</v>
      </c>
      <c r="T3590" s="7">
        <f>F3590/Q3590</f>
        <v>18.272727272727273</v>
      </c>
      <c r="U3590" t="s">
        <v>8315</v>
      </c>
      <c r="V3590" t="s">
        <v>8316</v>
      </c>
    </row>
    <row r="3591" spans="1:22" ht="43.2">
      <c r="A3591" s="5">
        <f t="shared" si="224"/>
        <v>1.2749999999999999</v>
      </c>
      <c r="B3591">
        <v>3589</v>
      </c>
      <c r="C3591" s="3" t="s">
        <v>3588</v>
      </c>
      <c r="D3591" s="3" t="s">
        <v>7699</v>
      </c>
      <c r="E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 s="22">
        <f t="shared" si="225"/>
        <v>42123.749999999993</v>
      </c>
      <c r="L3591">
        <v>1430494347</v>
      </c>
      <c r="M3591" s="22">
        <f t="shared" si="226"/>
        <v>42101.620486111111</v>
      </c>
      <c r="N3591" s="22" t="s">
        <v>8671</v>
      </c>
      <c r="O3591" s="24">
        <f t="shared" si="227"/>
        <v>2015</v>
      </c>
      <c r="P3591" t="b">
        <v>0</v>
      </c>
      <c r="Q3591">
        <v>62</v>
      </c>
      <c r="R3591" t="b">
        <v>1</v>
      </c>
      <c r="S3591" t="s">
        <v>8271</v>
      </c>
      <c r="T3591" s="7">
        <f>F3591/Q3591</f>
        <v>82.258064516129039</v>
      </c>
      <c r="U3591" t="s">
        <v>8315</v>
      </c>
      <c r="V3591" t="s">
        <v>8316</v>
      </c>
    </row>
    <row r="3592" spans="1:22" ht="43.2">
      <c r="A3592" s="5">
        <f t="shared" si="224"/>
        <v>1.0005999999999999</v>
      </c>
      <c r="B3592">
        <v>3590</v>
      </c>
      <c r="C3592" s="3" t="s">
        <v>3589</v>
      </c>
      <c r="D3592" s="3" t="s">
        <v>7700</v>
      </c>
      <c r="E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 s="22">
        <f t="shared" si="225"/>
        <v>42150.439201388886</v>
      </c>
      <c r="L3592">
        <v>1411200034</v>
      </c>
      <c r="M3592" s="22">
        <f t="shared" si="226"/>
        <v>42125.439201388886</v>
      </c>
      <c r="N3592" s="22" t="s">
        <v>8477</v>
      </c>
      <c r="O3592" s="24">
        <f t="shared" si="227"/>
        <v>2015</v>
      </c>
      <c r="P3592" t="b">
        <v>0</v>
      </c>
      <c r="Q3592">
        <v>73</v>
      </c>
      <c r="R3592" t="b">
        <v>1</v>
      </c>
      <c r="S3592" t="s">
        <v>8271</v>
      </c>
      <c r="T3592" s="7">
        <f>F3592/Q3592</f>
        <v>68.534246575342465</v>
      </c>
      <c r="U3592" t="s">
        <v>8315</v>
      </c>
      <c r="V3592" t="s">
        <v>8316</v>
      </c>
    </row>
    <row r="3593" spans="1:22" ht="43.2">
      <c r="A3593" s="5">
        <f t="shared" si="224"/>
        <v>1.75</v>
      </c>
      <c r="B3593">
        <v>3591</v>
      </c>
      <c r="C3593" s="3" t="s">
        <v>3590</v>
      </c>
      <c r="D3593" s="3" t="s">
        <v>7701</v>
      </c>
      <c r="E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 s="22">
        <f t="shared" si="225"/>
        <v>41932.125393518516</v>
      </c>
      <c r="L3593">
        <v>1419979544</v>
      </c>
      <c r="M3593" s="22">
        <f t="shared" si="226"/>
        <v>41902.125393518516</v>
      </c>
      <c r="N3593" s="22" t="s">
        <v>9786</v>
      </c>
      <c r="O3593" s="24">
        <f t="shared" si="227"/>
        <v>2014</v>
      </c>
      <c r="P3593" t="b">
        <v>0</v>
      </c>
      <c r="Q3593">
        <v>18</v>
      </c>
      <c r="R3593" t="b">
        <v>1</v>
      </c>
      <c r="S3593" t="s">
        <v>8271</v>
      </c>
      <c r="T3593" s="7">
        <f>F3593/Q3593</f>
        <v>68.055555555555557</v>
      </c>
      <c r="U3593" t="s">
        <v>8315</v>
      </c>
      <c r="V3593" t="s">
        <v>8316</v>
      </c>
    </row>
    <row r="3594" spans="1:22" ht="43.2">
      <c r="A3594" s="5">
        <f t="shared" si="224"/>
        <v>1.2725</v>
      </c>
      <c r="B3594">
        <v>3592</v>
      </c>
      <c r="C3594" s="3" t="s">
        <v>3591</v>
      </c>
      <c r="D3594" s="3" t="s">
        <v>7702</v>
      </c>
      <c r="E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 s="22">
        <f t="shared" si="225"/>
        <v>42027.999305555553</v>
      </c>
      <c r="L3594">
        <v>1418673307</v>
      </c>
      <c r="M3594" s="22">
        <f t="shared" si="226"/>
        <v>42003.74009259259</v>
      </c>
      <c r="N3594" s="22" t="s">
        <v>9507</v>
      </c>
      <c r="O3594" s="24">
        <f t="shared" si="227"/>
        <v>2014</v>
      </c>
      <c r="P3594" t="b">
        <v>0</v>
      </c>
      <c r="Q3594">
        <v>35</v>
      </c>
      <c r="R3594" t="b">
        <v>1</v>
      </c>
      <c r="S3594" t="s">
        <v>8271</v>
      </c>
      <c r="T3594" s="7">
        <f>F3594/Q3594</f>
        <v>72.714285714285708</v>
      </c>
      <c r="U3594" t="s">
        <v>8315</v>
      </c>
      <c r="V3594" t="s">
        <v>8316</v>
      </c>
    </row>
    <row r="3595" spans="1:22" ht="43.2">
      <c r="A3595" s="5">
        <f t="shared" si="224"/>
        <v>1.1063333333333334</v>
      </c>
      <c r="B3595">
        <v>3593</v>
      </c>
      <c r="C3595" s="3" t="s">
        <v>3592</v>
      </c>
      <c r="D3595" s="3" t="s">
        <v>7703</v>
      </c>
      <c r="E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 s="22">
        <f t="shared" si="225"/>
        <v>42045.999305555553</v>
      </c>
      <c r="L3595">
        <v>1417469639</v>
      </c>
      <c r="M3595" s="22">
        <f t="shared" si="226"/>
        <v>41988.621608796289</v>
      </c>
      <c r="N3595" s="22" t="s">
        <v>8974</v>
      </c>
      <c r="O3595" s="24">
        <f t="shared" si="227"/>
        <v>2014</v>
      </c>
      <c r="P3595" t="b">
        <v>0</v>
      </c>
      <c r="Q3595">
        <v>43</v>
      </c>
      <c r="R3595" t="b">
        <v>1</v>
      </c>
      <c r="S3595" t="s">
        <v>8271</v>
      </c>
      <c r="T3595" s="7">
        <f>F3595/Q3595</f>
        <v>77.186046511627907</v>
      </c>
      <c r="U3595" t="s">
        <v>8315</v>
      </c>
      <c r="V3595" t="s">
        <v>8316</v>
      </c>
    </row>
    <row r="3596" spans="1:22" ht="43.2">
      <c r="A3596" s="5">
        <f t="shared" si="224"/>
        <v>1.2593749999999999</v>
      </c>
      <c r="B3596">
        <v>3594</v>
      </c>
      <c r="C3596" s="3" t="s">
        <v>3593</v>
      </c>
      <c r="D3596" s="3" t="s">
        <v>7704</v>
      </c>
      <c r="E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 s="22">
        <f t="shared" si="225"/>
        <v>42009.643055555549</v>
      </c>
      <c r="L3596">
        <v>1470792982</v>
      </c>
      <c r="M3596" s="22">
        <f t="shared" si="226"/>
        <v>41974.690266203703</v>
      </c>
      <c r="N3596" s="22" t="s">
        <v>8930</v>
      </c>
      <c r="O3596" s="24">
        <f t="shared" si="227"/>
        <v>2014</v>
      </c>
      <c r="P3596" t="b">
        <v>0</v>
      </c>
      <c r="Q3596">
        <v>36</v>
      </c>
      <c r="R3596" t="b">
        <v>1</v>
      </c>
      <c r="S3596" t="s">
        <v>8271</v>
      </c>
      <c r="T3596" s="7">
        <f>F3596/Q3596</f>
        <v>55.972222222222221</v>
      </c>
      <c r="U3596" t="s">
        <v>8315</v>
      </c>
      <c r="V3596" t="s">
        <v>8316</v>
      </c>
    </row>
    <row r="3597" spans="1:22" ht="28.8">
      <c r="A3597" s="5">
        <f t="shared" si="224"/>
        <v>1.1850000000000001</v>
      </c>
      <c r="B3597">
        <v>3595</v>
      </c>
      <c r="C3597" s="3" t="s">
        <v>3594</v>
      </c>
      <c r="D3597" s="3" t="s">
        <v>7705</v>
      </c>
      <c r="E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 s="22">
        <f t="shared" si="225"/>
        <v>42616.858587962961</v>
      </c>
      <c r="L3597">
        <v>1423959123</v>
      </c>
      <c r="M3597" s="22">
        <f t="shared" si="226"/>
        <v>42591.858587962961</v>
      </c>
      <c r="N3597" s="22" t="s">
        <v>8753</v>
      </c>
      <c r="O3597" s="24">
        <f t="shared" si="227"/>
        <v>2016</v>
      </c>
      <c r="P3597" t="b">
        <v>0</v>
      </c>
      <c r="Q3597">
        <v>62</v>
      </c>
      <c r="R3597" t="b">
        <v>1</v>
      </c>
      <c r="S3597" t="s">
        <v>8271</v>
      </c>
      <c r="T3597" s="7">
        <f>F3597/Q3597</f>
        <v>49.693548387096776</v>
      </c>
      <c r="U3597" t="s">
        <v>8315</v>
      </c>
      <c r="V3597" t="s">
        <v>8316</v>
      </c>
    </row>
    <row r="3598" spans="1:22" ht="43.2">
      <c r="A3598" s="5">
        <f t="shared" si="224"/>
        <v>1.0772727272727274</v>
      </c>
      <c r="B3598">
        <v>3596</v>
      </c>
      <c r="C3598" s="3" t="s">
        <v>3595</v>
      </c>
      <c r="D3598" s="3" t="s">
        <v>7706</v>
      </c>
      <c r="E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 s="22">
        <f t="shared" si="225"/>
        <v>42076.082638888889</v>
      </c>
      <c r="L3598">
        <v>1407258582</v>
      </c>
      <c r="M3598" s="22">
        <f t="shared" si="226"/>
        <v>42049.800034722219</v>
      </c>
      <c r="N3598" s="22" t="s">
        <v>8869</v>
      </c>
      <c r="O3598" s="24">
        <f t="shared" si="227"/>
        <v>2015</v>
      </c>
      <c r="P3598" t="b">
        <v>0</v>
      </c>
      <c r="Q3598">
        <v>15</v>
      </c>
      <c r="R3598" t="b">
        <v>1</v>
      </c>
      <c r="S3598" t="s">
        <v>8271</v>
      </c>
      <c r="T3598" s="7">
        <f>F3598/Q3598</f>
        <v>79</v>
      </c>
      <c r="U3598" t="s">
        <v>8315</v>
      </c>
      <c r="V3598" t="s">
        <v>8316</v>
      </c>
    </row>
    <row r="3599" spans="1:22" ht="28.8">
      <c r="A3599" s="5">
        <f t="shared" si="224"/>
        <v>1.026</v>
      </c>
      <c r="B3599">
        <v>3597</v>
      </c>
      <c r="C3599" s="3" t="s">
        <v>3596</v>
      </c>
      <c r="D3599" s="3" t="s">
        <v>7707</v>
      </c>
      <c r="E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 s="22">
        <f t="shared" si="225"/>
        <v>41877.506736111107</v>
      </c>
      <c r="L3599">
        <v>1455717790</v>
      </c>
      <c r="M3599" s="22">
        <f t="shared" si="226"/>
        <v>41856.506736111107</v>
      </c>
      <c r="N3599" s="22" t="s">
        <v>8544</v>
      </c>
      <c r="O3599" s="24">
        <f t="shared" si="227"/>
        <v>2014</v>
      </c>
      <c r="P3599" t="b">
        <v>0</v>
      </c>
      <c r="Q3599">
        <v>33</v>
      </c>
      <c r="R3599" t="b">
        <v>1</v>
      </c>
      <c r="S3599" t="s">
        <v>8271</v>
      </c>
      <c r="T3599" s="7">
        <f>F3599/Q3599</f>
        <v>77.727272727272734</v>
      </c>
      <c r="U3599" t="s">
        <v>8315</v>
      </c>
      <c r="V3599" t="s">
        <v>8316</v>
      </c>
    </row>
    <row r="3600" spans="1:22" ht="43.2">
      <c r="A3600" s="5">
        <f t="shared" si="224"/>
        <v>1.101</v>
      </c>
      <c r="B3600">
        <v>3598</v>
      </c>
      <c r="C3600" s="3" t="s">
        <v>3597</v>
      </c>
      <c r="D3600" s="3" t="s">
        <v>7708</v>
      </c>
      <c r="E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 s="22">
        <f t="shared" si="225"/>
        <v>42432.040972222218</v>
      </c>
      <c r="L3600">
        <v>1408129822</v>
      </c>
      <c r="M3600" s="22">
        <f t="shared" si="226"/>
        <v>42417.377199074072</v>
      </c>
      <c r="N3600" s="22" t="s">
        <v>8720</v>
      </c>
      <c r="O3600" s="24">
        <f t="shared" si="227"/>
        <v>2016</v>
      </c>
      <c r="P3600" t="b">
        <v>0</v>
      </c>
      <c r="Q3600">
        <v>27</v>
      </c>
      <c r="R3600" t="b">
        <v>1</v>
      </c>
      <c r="S3600" t="s">
        <v>8271</v>
      </c>
      <c r="T3600" s="7">
        <f>F3600/Q3600</f>
        <v>40.777777777777779</v>
      </c>
      <c r="U3600" t="s">
        <v>8315</v>
      </c>
      <c r="V3600" t="s">
        <v>8316</v>
      </c>
    </row>
    <row r="3601" spans="1:22" ht="43.2">
      <c r="A3601" s="5">
        <f t="shared" si="224"/>
        <v>2.02</v>
      </c>
      <c r="B3601">
        <v>3599</v>
      </c>
      <c r="C3601" s="3" t="s">
        <v>3598</v>
      </c>
      <c r="D3601" s="3" t="s">
        <v>7709</v>
      </c>
      <c r="E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 s="22">
        <f t="shared" si="225"/>
        <v>41884.999305555553</v>
      </c>
      <c r="L3601">
        <v>1438715077</v>
      </c>
      <c r="M3601" s="22">
        <f t="shared" si="226"/>
        <v>41866.590532407405</v>
      </c>
      <c r="N3601" s="22" t="s">
        <v>8553</v>
      </c>
      <c r="O3601" s="24">
        <f t="shared" si="227"/>
        <v>2014</v>
      </c>
      <c r="P3601" t="b">
        <v>0</v>
      </c>
      <c r="Q3601">
        <v>17</v>
      </c>
      <c r="R3601" t="b">
        <v>1</v>
      </c>
      <c r="S3601" t="s">
        <v>8271</v>
      </c>
      <c r="T3601" s="7">
        <f>F3601/Q3601</f>
        <v>59.411764705882355</v>
      </c>
      <c r="U3601" t="s">
        <v>8315</v>
      </c>
      <c r="V3601" t="s">
        <v>8316</v>
      </c>
    </row>
    <row r="3602" spans="1:22" ht="28.8">
      <c r="A3602" s="5">
        <f t="shared" si="224"/>
        <v>1.3</v>
      </c>
      <c r="B3602">
        <v>3600</v>
      </c>
      <c r="C3602" s="3" t="s">
        <v>3599</v>
      </c>
      <c r="D3602" s="3" t="s">
        <v>7710</v>
      </c>
      <c r="E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 s="22">
        <f t="shared" si="225"/>
        <v>42245.791666666664</v>
      </c>
      <c r="L3602">
        <v>1473970964</v>
      </c>
      <c r="M3602" s="22">
        <f t="shared" si="226"/>
        <v>42220.586539351854</v>
      </c>
      <c r="N3602" s="22" t="s">
        <v>9932</v>
      </c>
      <c r="O3602" s="24">
        <f t="shared" si="227"/>
        <v>2015</v>
      </c>
      <c r="P3602" t="b">
        <v>0</v>
      </c>
      <c r="Q3602">
        <v>4</v>
      </c>
      <c r="R3602" t="b">
        <v>1</v>
      </c>
      <c r="S3602" t="s">
        <v>8271</v>
      </c>
      <c r="T3602" s="7">
        <f>F3602/Q3602</f>
        <v>3.25</v>
      </c>
      <c r="U3602" t="s">
        <v>8315</v>
      </c>
      <c r="V3602" t="s">
        <v>8316</v>
      </c>
    </row>
    <row r="3603" spans="1:22" ht="43.2">
      <c r="A3603" s="5">
        <f t="shared" si="224"/>
        <v>1.0435000000000001</v>
      </c>
      <c r="B3603">
        <v>3601</v>
      </c>
      <c r="C3603" s="3" t="s">
        <v>3600</v>
      </c>
      <c r="D3603" s="3" t="s">
        <v>7711</v>
      </c>
      <c r="E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 s="22">
        <f t="shared" si="225"/>
        <v>42656.640787037039</v>
      </c>
      <c r="L3603">
        <v>1418860682</v>
      </c>
      <c r="M3603" s="22">
        <f t="shared" si="226"/>
        <v>42628.640787037039</v>
      </c>
      <c r="N3603" s="22" t="s">
        <v>8494</v>
      </c>
      <c r="O3603" s="24">
        <f t="shared" si="227"/>
        <v>2016</v>
      </c>
      <c r="P3603" t="b">
        <v>0</v>
      </c>
      <c r="Q3603">
        <v>53</v>
      </c>
      <c r="R3603" t="b">
        <v>1</v>
      </c>
      <c r="S3603" t="s">
        <v>8271</v>
      </c>
      <c r="T3603" s="7">
        <f>F3603/Q3603</f>
        <v>39.377358490566039</v>
      </c>
      <c r="U3603" t="s">
        <v>8315</v>
      </c>
      <c r="V3603" t="s">
        <v>8316</v>
      </c>
    </row>
    <row r="3604" spans="1:22" ht="57.6">
      <c r="A3604" s="5">
        <f t="shared" si="224"/>
        <v>1.0004999999999999</v>
      </c>
      <c r="B3604">
        <v>3602</v>
      </c>
      <c r="C3604" s="3" t="s">
        <v>3601</v>
      </c>
      <c r="D3604" s="3" t="s">
        <v>7712</v>
      </c>
      <c r="E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 s="22">
        <f t="shared" si="225"/>
        <v>42020.790300925924</v>
      </c>
      <c r="L3604">
        <v>1458336479</v>
      </c>
      <c r="M3604" s="22">
        <f t="shared" si="226"/>
        <v>41990.790300925924</v>
      </c>
      <c r="N3604" s="22" t="s">
        <v>8924</v>
      </c>
      <c r="O3604" s="24">
        <f t="shared" si="227"/>
        <v>2014</v>
      </c>
      <c r="P3604" t="b">
        <v>0</v>
      </c>
      <c r="Q3604">
        <v>49</v>
      </c>
      <c r="R3604" t="b">
        <v>1</v>
      </c>
      <c r="S3604" t="s">
        <v>8271</v>
      </c>
      <c r="T3604" s="7">
        <f>F3604/Q3604</f>
        <v>81.673469387755105</v>
      </c>
      <c r="U3604" t="s">
        <v>8315</v>
      </c>
      <c r="V3604" t="s">
        <v>8316</v>
      </c>
    </row>
    <row r="3605" spans="1:22" ht="43.2">
      <c r="A3605" s="5">
        <f t="shared" si="224"/>
        <v>1.7066666666666668</v>
      </c>
      <c r="B3605">
        <v>3603</v>
      </c>
      <c r="C3605" s="3" t="s">
        <v>3602</v>
      </c>
      <c r="D3605" s="3" t="s">
        <v>7713</v>
      </c>
      <c r="E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 s="22">
        <f t="shared" si="225"/>
        <v>42507.68609953703</v>
      </c>
      <c r="L3605">
        <v>1444164280</v>
      </c>
      <c r="M3605" s="22">
        <f t="shared" si="226"/>
        <v>42447.68609953703</v>
      </c>
      <c r="N3605" s="22" t="s">
        <v>8790</v>
      </c>
      <c r="O3605" s="24">
        <f t="shared" si="227"/>
        <v>2016</v>
      </c>
      <c r="P3605" t="b">
        <v>0</v>
      </c>
      <c r="Q3605">
        <v>57</v>
      </c>
      <c r="R3605" t="b">
        <v>1</v>
      </c>
      <c r="S3605" t="s">
        <v>8271</v>
      </c>
      <c r="T3605" s="7">
        <f>F3605/Q3605</f>
        <v>44.912280701754383</v>
      </c>
      <c r="U3605" t="s">
        <v>8315</v>
      </c>
      <c r="V3605" t="s">
        <v>8316</v>
      </c>
    </row>
    <row r="3606" spans="1:22" ht="43.2">
      <c r="A3606" s="5">
        <f t="shared" si="224"/>
        <v>1.1283333333333334</v>
      </c>
      <c r="B3606">
        <v>3604</v>
      </c>
      <c r="C3606" s="3" t="s">
        <v>3603</v>
      </c>
      <c r="D3606" s="3" t="s">
        <v>7714</v>
      </c>
      <c r="E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 s="22">
        <f t="shared" si="225"/>
        <v>42313.697685185187</v>
      </c>
      <c r="L3606">
        <v>1461370956</v>
      </c>
      <c r="M3606" s="22">
        <f t="shared" si="226"/>
        <v>42283.656018518515</v>
      </c>
      <c r="N3606" s="22" t="s">
        <v>8841</v>
      </c>
      <c r="O3606" s="24">
        <f t="shared" si="227"/>
        <v>2015</v>
      </c>
      <c r="P3606" t="b">
        <v>0</v>
      </c>
      <c r="Q3606">
        <v>69</v>
      </c>
      <c r="R3606" t="b">
        <v>1</v>
      </c>
      <c r="S3606" t="s">
        <v>8271</v>
      </c>
      <c r="T3606" s="7">
        <f>F3606/Q3606</f>
        <v>49.05797101449275</v>
      </c>
      <c r="U3606" t="s">
        <v>8315</v>
      </c>
      <c r="V3606" t="s">
        <v>8316</v>
      </c>
    </row>
    <row r="3607" spans="1:22" ht="57.6">
      <c r="A3607" s="5">
        <f t="shared" si="224"/>
        <v>1.84</v>
      </c>
      <c r="B3607">
        <v>3605</v>
      </c>
      <c r="C3607" s="3" t="s">
        <v>3604</v>
      </c>
      <c r="D3607" s="3" t="s">
        <v>7715</v>
      </c>
      <c r="E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 s="22">
        <f t="shared" si="225"/>
        <v>42489.082638888889</v>
      </c>
      <c r="L3607">
        <v>1452798126</v>
      </c>
      <c r="M3607" s="22">
        <f t="shared" si="226"/>
        <v>42482.80736111111</v>
      </c>
      <c r="N3607" s="22" t="s">
        <v>8834</v>
      </c>
      <c r="O3607" s="24">
        <f t="shared" si="227"/>
        <v>2016</v>
      </c>
      <c r="P3607" t="b">
        <v>0</v>
      </c>
      <c r="Q3607">
        <v>15</v>
      </c>
      <c r="R3607" t="b">
        <v>1</v>
      </c>
      <c r="S3607" t="s">
        <v>8271</v>
      </c>
      <c r="T3607" s="7">
        <f>F3607/Q3607</f>
        <v>30.666666666666668</v>
      </c>
      <c r="U3607" t="s">
        <v>8315</v>
      </c>
      <c r="V3607" t="s">
        <v>8316</v>
      </c>
    </row>
    <row r="3608" spans="1:22" ht="43.2">
      <c r="A3608" s="5">
        <f t="shared" si="224"/>
        <v>1.3026666666666666</v>
      </c>
      <c r="B3608">
        <v>3606</v>
      </c>
      <c r="C3608" s="3" t="s">
        <v>3605</v>
      </c>
      <c r="D3608" s="3" t="s">
        <v>7716</v>
      </c>
      <c r="E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 s="22">
        <f t="shared" si="225"/>
        <v>42413.584791666661</v>
      </c>
      <c r="L3608">
        <v>1468593057</v>
      </c>
      <c r="M3608" s="22">
        <f t="shared" si="226"/>
        <v>42383.584791666661</v>
      </c>
      <c r="N3608" s="22" t="s">
        <v>8576</v>
      </c>
      <c r="O3608" s="24">
        <f t="shared" si="227"/>
        <v>2016</v>
      </c>
      <c r="P3608" t="b">
        <v>0</v>
      </c>
      <c r="Q3608">
        <v>64</v>
      </c>
      <c r="R3608" t="b">
        <v>1</v>
      </c>
      <c r="S3608" t="s">
        <v>8271</v>
      </c>
      <c r="T3608" s="7">
        <f>F3608/Q3608</f>
        <v>61.0625</v>
      </c>
      <c r="U3608" t="s">
        <v>8315</v>
      </c>
      <c r="V3608" t="s">
        <v>8316</v>
      </c>
    </row>
    <row r="3609" spans="1:22" ht="28.8">
      <c r="A3609" s="5">
        <f t="shared" si="224"/>
        <v>1.0545454545454545</v>
      </c>
      <c r="B3609">
        <v>3607</v>
      </c>
      <c r="C3609" s="3" t="s">
        <v>3606</v>
      </c>
      <c r="D3609" s="3" t="s">
        <v>7717</v>
      </c>
      <c r="E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 s="22">
        <f t="shared" si="225"/>
        <v>42596.396493055552</v>
      </c>
      <c r="L3609">
        <v>1448924882</v>
      </c>
      <c r="M3609" s="22">
        <f t="shared" si="226"/>
        <v>42566.396493055552</v>
      </c>
      <c r="N3609" s="22" t="s">
        <v>8558</v>
      </c>
      <c r="O3609" s="24">
        <f t="shared" si="227"/>
        <v>2016</v>
      </c>
      <c r="P3609" t="b">
        <v>0</v>
      </c>
      <c r="Q3609">
        <v>20</v>
      </c>
      <c r="R3609" t="b">
        <v>1</v>
      </c>
      <c r="S3609" t="s">
        <v>8271</v>
      </c>
      <c r="T3609" s="7">
        <f>F3609/Q3609</f>
        <v>29</v>
      </c>
      <c r="U3609" t="s">
        <v>8315</v>
      </c>
      <c r="V3609" t="s">
        <v>8316</v>
      </c>
    </row>
    <row r="3610" spans="1:22" ht="43.2">
      <c r="A3610" s="5">
        <f t="shared" si="224"/>
        <v>1</v>
      </c>
      <c r="B3610">
        <v>3608</v>
      </c>
      <c r="C3610" s="3" t="s">
        <v>3607</v>
      </c>
      <c r="D3610" s="3" t="s">
        <v>7718</v>
      </c>
      <c r="E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 s="22">
        <f t="shared" si="225"/>
        <v>42352.791666666664</v>
      </c>
      <c r="L3610">
        <v>1463418090</v>
      </c>
      <c r="M3610" s="22">
        <f t="shared" si="226"/>
        <v>42338.755578703705</v>
      </c>
      <c r="N3610" s="22" t="s">
        <v>9689</v>
      </c>
      <c r="O3610" s="24">
        <f t="shared" si="227"/>
        <v>2015</v>
      </c>
      <c r="P3610" t="b">
        <v>0</v>
      </c>
      <c r="Q3610">
        <v>27</v>
      </c>
      <c r="R3610" t="b">
        <v>1</v>
      </c>
      <c r="S3610" t="s">
        <v>8271</v>
      </c>
      <c r="T3610" s="7">
        <f>F3610/Q3610</f>
        <v>29.62962962962963</v>
      </c>
      <c r="U3610" t="s">
        <v>8315</v>
      </c>
      <c r="V3610" t="s">
        <v>8316</v>
      </c>
    </row>
    <row r="3611" spans="1:22" ht="43.2">
      <c r="A3611" s="5">
        <f t="shared" si="224"/>
        <v>1.5331632653061225</v>
      </c>
      <c r="B3611">
        <v>3609</v>
      </c>
      <c r="C3611" s="3" t="s">
        <v>3608</v>
      </c>
      <c r="D3611" s="3" t="s">
        <v>7719</v>
      </c>
      <c r="E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 s="22">
        <f t="shared" si="225"/>
        <v>42538.374999999993</v>
      </c>
      <c r="L3611">
        <v>1456789685</v>
      </c>
      <c r="M3611" s="22">
        <f t="shared" si="226"/>
        <v>42506.501041666663</v>
      </c>
      <c r="N3611" s="22" t="s">
        <v>8928</v>
      </c>
      <c r="O3611" s="24">
        <f t="shared" si="227"/>
        <v>2016</v>
      </c>
      <c r="P3611" t="b">
        <v>0</v>
      </c>
      <c r="Q3611">
        <v>21</v>
      </c>
      <c r="R3611" t="b">
        <v>1</v>
      </c>
      <c r="S3611" t="s">
        <v>8271</v>
      </c>
      <c r="T3611" s="7">
        <f>F3611/Q3611</f>
        <v>143.0952380952381</v>
      </c>
      <c r="U3611" t="s">
        <v>8315</v>
      </c>
      <c r="V3611" t="s">
        <v>8316</v>
      </c>
    </row>
    <row r="3612" spans="1:22" ht="43.2">
      <c r="A3612" s="5">
        <f t="shared" si="224"/>
        <v>1.623</v>
      </c>
      <c r="B3612">
        <v>3610</v>
      </c>
      <c r="C3612" s="3" t="s">
        <v>3609</v>
      </c>
      <c r="D3612" s="3" t="s">
        <v>7720</v>
      </c>
      <c r="E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 s="22">
        <f t="shared" si="225"/>
        <v>42459.741724537038</v>
      </c>
      <c r="L3612">
        <v>1437214936</v>
      </c>
      <c r="M3612" s="22">
        <f t="shared" si="226"/>
        <v>42429.783391203702</v>
      </c>
      <c r="N3612" s="22" t="s">
        <v>8569</v>
      </c>
      <c r="O3612" s="24">
        <f t="shared" si="227"/>
        <v>2016</v>
      </c>
      <c r="P3612" t="b">
        <v>0</v>
      </c>
      <c r="Q3612">
        <v>31</v>
      </c>
      <c r="R3612" t="b">
        <v>1</v>
      </c>
      <c r="S3612" t="s">
        <v>8271</v>
      </c>
      <c r="T3612" s="7">
        <f>F3612/Q3612</f>
        <v>52.354838709677416</v>
      </c>
      <c r="U3612" t="s">
        <v>8315</v>
      </c>
      <c r="V3612" t="s">
        <v>8316</v>
      </c>
    </row>
    <row r="3613" spans="1:22" ht="43.2">
      <c r="A3613" s="5">
        <f t="shared" si="224"/>
        <v>1.36</v>
      </c>
      <c r="B3613">
        <v>3611</v>
      </c>
      <c r="C3613" s="3" t="s">
        <v>3610</v>
      </c>
      <c r="D3613" s="3" t="s">
        <v>7721</v>
      </c>
      <c r="E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 s="22">
        <f t="shared" si="225"/>
        <v>42233.22379629629</v>
      </c>
      <c r="L3613">
        <v>1425891201</v>
      </c>
      <c r="M3613" s="22">
        <f t="shared" si="226"/>
        <v>42203.22379629629</v>
      </c>
      <c r="N3613" s="22" t="s">
        <v>9930</v>
      </c>
      <c r="O3613" s="24">
        <f t="shared" si="227"/>
        <v>2015</v>
      </c>
      <c r="P3613" t="b">
        <v>0</v>
      </c>
      <c r="Q3613">
        <v>51</v>
      </c>
      <c r="R3613" t="b">
        <v>1</v>
      </c>
      <c r="S3613" t="s">
        <v>8271</v>
      </c>
      <c r="T3613" s="7">
        <f>F3613/Q3613</f>
        <v>66.666666666666671</v>
      </c>
      <c r="U3613" t="s">
        <v>8315</v>
      </c>
      <c r="V3613" t="s">
        <v>8316</v>
      </c>
    </row>
    <row r="3614" spans="1:22" ht="43.2">
      <c r="A3614" s="5">
        <f t="shared" si="224"/>
        <v>1.444</v>
      </c>
      <c r="B3614">
        <v>3612</v>
      </c>
      <c r="C3614" s="3" t="s">
        <v>3611</v>
      </c>
      <c r="D3614" s="3" t="s">
        <v>7722</v>
      </c>
      <c r="E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 s="22">
        <f t="shared" si="225"/>
        <v>42102.162048611113</v>
      </c>
      <c r="L3614">
        <v>1401470811</v>
      </c>
      <c r="M3614" s="22">
        <f t="shared" si="226"/>
        <v>42072.162048611113</v>
      </c>
      <c r="N3614" s="22" t="s">
        <v>8531</v>
      </c>
      <c r="O3614" s="24">
        <f t="shared" si="227"/>
        <v>2015</v>
      </c>
      <c r="P3614" t="b">
        <v>0</v>
      </c>
      <c r="Q3614">
        <v>57</v>
      </c>
      <c r="R3614" t="b">
        <v>1</v>
      </c>
      <c r="S3614" t="s">
        <v>8271</v>
      </c>
      <c r="T3614" s="7">
        <f>F3614/Q3614</f>
        <v>126.66666666666667</v>
      </c>
      <c r="U3614" t="s">
        <v>8315</v>
      </c>
      <c r="V3614" t="s">
        <v>8316</v>
      </c>
    </row>
    <row r="3615" spans="1:22" ht="43.2">
      <c r="A3615" s="5">
        <f t="shared" si="224"/>
        <v>1</v>
      </c>
      <c r="B3615">
        <v>3613</v>
      </c>
      <c r="C3615" s="3" t="s">
        <v>3612</v>
      </c>
      <c r="D3615" s="3" t="s">
        <v>7723</v>
      </c>
      <c r="E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 s="22">
        <f t="shared" si="225"/>
        <v>41799.518645833326</v>
      </c>
      <c r="L3615">
        <v>1401372574</v>
      </c>
      <c r="M3615" s="22">
        <f t="shared" si="226"/>
        <v>41789.518645833326</v>
      </c>
      <c r="N3615" s="22" t="s">
        <v>8408</v>
      </c>
      <c r="O3615" s="24">
        <f t="shared" si="227"/>
        <v>2014</v>
      </c>
      <c r="P3615" t="b">
        <v>0</v>
      </c>
      <c r="Q3615">
        <v>20</v>
      </c>
      <c r="R3615" t="b">
        <v>1</v>
      </c>
      <c r="S3615" t="s">
        <v>8271</v>
      </c>
      <c r="T3615" s="7">
        <f>F3615/Q3615</f>
        <v>62.5</v>
      </c>
      <c r="U3615" t="s">
        <v>8315</v>
      </c>
      <c r="V3615" t="s">
        <v>8316</v>
      </c>
    </row>
    <row r="3616" spans="1:22" ht="43.2">
      <c r="A3616" s="5">
        <f t="shared" si="224"/>
        <v>1.008</v>
      </c>
      <c r="B3616">
        <v>3614</v>
      </c>
      <c r="C3616" s="3" t="s">
        <v>3439</v>
      </c>
      <c r="D3616" s="3" t="s">
        <v>7724</v>
      </c>
      <c r="E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 s="22">
        <f t="shared" si="225"/>
        <v>41818.381643518514</v>
      </c>
      <c r="L3616">
        <v>1432083616</v>
      </c>
      <c r="M3616" s="22">
        <f t="shared" si="226"/>
        <v>41788.381643518514</v>
      </c>
      <c r="N3616" s="22" t="s">
        <v>8501</v>
      </c>
      <c r="O3616" s="24">
        <f t="shared" si="227"/>
        <v>2014</v>
      </c>
      <c r="P3616" t="b">
        <v>0</v>
      </c>
      <c r="Q3616">
        <v>71</v>
      </c>
      <c r="R3616" t="b">
        <v>1</v>
      </c>
      <c r="S3616" t="s">
        <v>8271</v>
      </c>
      <c r="T3616" s="7">
        <f>F3616/Q3616</f>
        <v>35.492957746478872</v>
      </c>
      <c r="U3616" t="s">
        <v>8315</v>
      </c>
      <c r="V3616" t="s">
        <v>8316</v>
      </c>
    </row>
    <row r="3617" spans="1:22" ht="43.2">
      <c r="A3617" s="5">
        <f t="shared" si="224"/>
        <v>1.0680000000000001</v>
      </c>
      <c r="B3617">
        <v>3615</v>
      </c>
      <c r="C3617" s="3" t="s">
        <v>3613</v>
      </c>
      <c r="D3617" s="3" t="s">
        <v>7725</v>
      </c>
      <c r="E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 s="22">
        <f t="shared" si="225"/>
        <v>42173.833518518521</v>
      </c>
      <c r="L3617">
        <v>1447164896</v>
      </c>
      <c r="M3617" s="22">
        <f t="shared" si="226"/>
        <v>42143.833518518521</v>
      </c>
      <c r="N3617" s="22" t="s">
        <v>8880</v>
      </c>
      <c r="O3617" s="24">
        <f t="shared" si="227"/>
        <v>2015</v>
      </c>
      <c r="P3617" t="b">
        <v>0</v>
      </c>
      <c r="Q3617">
        <v>72</v>
      </c>
      <c r="R3617" t="b">
        <v>1</v>
      </c>
      <c r="S3617" t="s">
        <v>8271</v>
      </c>
      <c r="T3617" s="7">
        <f>F3617/Q3617</f>
        <v>37.083333333333336</v>
      </c>
      <c r="U3617" t="s">
        <v>8315</v>
      </c>
      <c r="V3617" t="s">
        <v>8316</v>
      </c>
    </row>
    <row r="3618" spans="1:22" ht="43.2">
      <c r="A3618" s="5">
        <f t="shared" si="224"/>
        <v>1.248</v>
      </c>
      <c r="B3618">
        <v>3616</v>
      </c>
      <c r="C3618" s="3" t="s">
        <v>3614</v>
      </c>
      <c r="D3618" s="3" t="s">
        <v>7726</v>
      </c>
      <c r="E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 s="22">
        <f t="shared" si="225"/>
        <v>42348.385370370372</v>
      </c>
      <c r="L3618">
        <v>1424213264</v>
      </c>
      <c r="M3618" s="22">
        <f t="shared" si="226"/>
        <v>42318.385370370372</v>
      </c>
      <c r="N3618" s="22" t="s">
        <v>8822</v>
      </c>
      <c r="O3618" s="24">
        <f t="shared" si="227"/>
        <v>2015</v>
      </c>
      <c r="P3618" t="b">
        <v>0</v>
      </c>
      <c r="Q3618">
        <v>45</v>
      </c>
      <c r="R3618" t="b">
        <v>1</v>
      </c>
      <c r="S3618" t="s">
        <v>8271</v>
      </c>
      <c r="T3618" s="7">
        <f>F3618/Q3618</f>
        <v>69.333333333333329</v>
      </c>
      <c r="U3618" t="s">
        <v>8315</v>
      </c>
      <c r="V3618" t="s">
        <v>8316</v>
      </c>
    </row>
    <row r="3619" spans="1:22" ht="43.2">
      <c r="A3619" s="5">
        <f t="shared" si="224"/>
        <v>1.1891891891891893</v>
      </c>
      <c r="B3619">
        <v>3617</v>
      </c>
      <c r="C3619" s="3" t="s">
        <v>3615</v>
      </c>
      <c r="D3619" s="3" t="s">
        <v>7727</v>
      </c>
      <c r="E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 s="22">
        <f t="shared" si="225"/>
        <v>42082.699814814812</v>
      </c>
      <c r="L3619">
        <v>1486996729</v>
      </c>
      <c r="M3619" s="22">
        <f t="shared" si="226"/>
        <v>42052.741481481477</v>
      </c>
      <c r="N3619" s="22" t="s">
        <v>8505</v>
      </c>
      <c r="O3619" s="24">
        <f t="shared" si="227"/>
        <v>2015</v>
      </c>
      <c r="P3619" t="b">
        <v>0</v>
      </c>
      <c r="Q3619">
        <v>51</v>
      </c>
      <c r="R3619" t="b">
        <v>1</v>
      </c>
      <c r="S3619" t="s">
        <v>8271</v>
      </c>
      <c r="T3619" s="7">
        <f>F3619/Q3619</f>
        <v>17.254901960784313</v>
      </c>
      <c r="U3619" t="s">
        <v>8315</v>
      </c>
      <c r="V3619" t="s">
        <v>8316</v>
      </c>
    </row>
    <row r="3620" spans="1:22" ht="43.2">
      <c r="A3620" s="5">
        <f t="shared" si="224"/>
        <v>1.01</v>
      </c>
      <c r="B3620">
        <v>3618</v>
      </c>
      <c r="C3620" s="3" t="s">
        <v>3616</v>
      </c>
      <c r="D3620" s="3" t="s">
        <v>7728</v>
      </c>
      <c r="E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 s="22">
        <f t="shared" si="225"/>
        <v>42793.791666666664</v>
      </c>
      <c r="L3620">
        <v>1430751850</v>
      </c>
      <c r="M3620" s="22">
        <f t="shared" si="226"/>
        <v>42779.401956018519</v>
      </c>
      <c r="N3620" s="22" t="s">
        <v>9472</v>
      </c>
      <c r="O3620" s="24">
        <f t="shared" si="227"/>
        <v>2017</v>
      </c>
      <c r="P3620" t="b">
        <v>0</v>
      </c>
      <c r="Q3620">
        <v>56</v>
      </c>
      <c r="R3620" t="b">
        <v>1</v>
      </c>
      <c r="S3620" t="s">
        <v>8271</v>
      </c>
      <c r="T3620" s="7">
        <f>F3620/Q3620</f>
        <v>36.071428571428569</v>
      </c>
      <c r="U3620" t="s">
        <v>8315</v>
      </c>
      <c r="V3620" t="s">
        <v>8316</v>
      </c>
    </row>
    <row r="3621" spans="1:22" ht="43.2">
      <c r="A3621" s="5">
        <f t="shared" si="224"/>
        <v>1.1299999999999999</v>
      </c>
      <c r="B3621">
        <v>3619</v>
      </c>
      <c r="C3621" s="3" t="s">
        <v>3617</v>
      </c>
      <c r="D3621" s="3" t="s">
        <v>7729</v>
      </c>
      <c r="E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 s="22">
        <f t="shared" si="225"/>
        <v>42158.419560185182</v>
      </c>
      <c r="L3621">
        <v>1476760226</v>
      </c>
      <c r="M3621" s="22">
        <f t="shared" si="226"/>
        <v>42128.419560185182</v>
      </c>
      <c r="N3621" s="22" t="s">
        <v>9053</v>
      </c>
      <c r="O3621" s="24">
        <f t="shared" si="227"/>
        <v>2015</v>
      </c>
      <c r="P3621" t="b">
        <v>0</v>
      </c>
      <c r="Q3621">
        <v>17</v>
      </c>
      <c r="R3621" t="b">
        <v>1</v>
      </c>
      <c r="S3621" t="s">
        <v>8271</v>
      </c>
      <c r="T3621" s="7">
        <f>F3621/Q3621</f>
        <v>66.470588235294116</v>
      </c>
      <c r="U3621" t="s">
        <v>8315</v>
      </c>
      <c r="V3621" t="s">
        <v>8316</v>
      </c>
    </row>
    <row r="3622" spans="1:22" ht="43.2">
      <c r="A3622" s="5">
        <f t="shared" si="224"/>
        <v>1.0519047619047619</v>
      </c>
      <c r="B3622">
        <v>3620</v>
      </c>
      <c r="C3622" s="3" t="s">
        <v>3618</v>
      </c>
      <c r="D3622" s="3" t="s">
        <v>7730</v>
      </c>
      <c r="E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 s="22">
        <f t="shared" si="225"/>
        <v>42693.708333333336</v>
      </c>
      <c r="L3622">
        <v>1422916261</v>
      </c>
      <c r="M3622" s="22">
        <f t="shared" si="226"/>
        <v>42660.923912037033</v>
      </c>
      <c r="N3622" s="22" t="s">
        <v>9124</v>
      </c>
      <c r="O3622" s="24">
        <f t="shared" si="227"/>
        <v>2016</v>
      </c>
      <c r="P3622" t="b">
        <v>0</v>
      </c>
      <c r="Q3622">
        <v>197</v>
      </c>
      <c r="R3622" t="b">
        <v>1</v>
      </c>
      <c r="S3622" t="s">
        <v>8271</v>
      </c>
      <c r="T3622" s="7">
        <f>F3622/Q3622</f>
        <v>56.065989847715734</v>
      </c>
      <c r="U3622" t="s">
        <v>8315</v>
      </c>
      <c r="V3622" t="s">
        <v>8316</v>
      </c>
    </row>
    <row r="3623" spans="1:22" ht="43.2">
      <c r="A3623" s="5">
        <f t="shared" si="224"/>
        <v>1.0973333333333333</v>
      </c>
      <c r="B3623">
        <v>3621</v>
      </c>
      <c r="C3623" s="3" t="s">
        <v>3619</v>
      </c>
      <c r="D3623" s="3" t="s">
        <v>7731</v>
      </c>
      <c r="E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 s="22">
        <f t="shared" si="225"/>
        <v>42067.958333333336</v>
      </c>
      <c r="L3623">
        <v>1473200844</v>
      </c>
      <c r="M3623" s="22">
        <f t="shared" si="226"/>
        <v>42037.72987268518</v>
      </c>
      <c r="N3623" s="22" t="s">
        <v>9547</v>
      </c>
      <c r="O3623" s="24">
        <f t="shared" si="227"/>
        <v>2015</v>
      </c>
      <c r="P3623" t="b">
        <v>0</v>
      </c>
      <c r="Q3623">
        <v>70</v>
      </c>
      <c r="R3623" t="b">
        <v>1</v>
      </c>
      <c r="S3623" t="s">
        <v>8271</v>
      </c>
      <c r="T3623" s="7">
        <f>F3623/Q3623</f>
        <v>47.028571428571432</v>
      </c>
      <c r="U3623" t="s">
        <v>8315</v>
      </c>
      <c r="V3623" t="s">
        <v>8316</v>
      </c>
    </row>
    <row r="3624" spans="1:22" ht="28.8">
      <c r="A3624" s="5">
        <f t="shared" si="224"/>
        <v>1.00099</v>
      </c>
      <c r="B3624">
        <v>3622</v>
      </c>
      <c r="C3624" s="3" t="s">
        <v>3620</v>
      </c>
      <c r="D3624" s="3" t="s">
        <v>7732</v>
      </c>
      <c r="E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 s="22">
        <f t="shared" si="225"/>
        <v>42643.666666666664</v>
      </c>
      <c r="L3624">
        <v>1409030371</v>
      </c>
      <c r="M3624" s="22">
        <f t="shared" si="226"/>
        <v>42619.727361111109</v>
      </c>
      <c r="N3624" s="22" t="s">
        <v>9130</v>
      </c>
      <c r="O3624" s="24">
        <f t="shared" si="227"/>
        <v>2016</v>
      </c>
      <c r="P3624" t="b">
        <v>0</v>
      </c>
      <c r="Q3624">
        <v>21</v>
      </c>
      <c r="R3624" t="b">
        <v>1</v>
      </c>
      <c r="S3624" t="s">
        <v>8271</v>
      </c>
      <c r="T3624" s="7">
        <f>F3624/Q3624</f>
        <v>47.666190476190479</v>
      </c>
      <c r="U3624" t="s">
        <v>8315</v>
      </c>
      <c r="V3624" t="s">
        <v>8316</v>
      </c>
    </row>
    <row r="3625" spans="1:22" ht="28.8">
      <c r="A3625" s="5">
        <f t="shared" si="224"/>
        <v>1.2</v>
      </c>
      <c r="B3625">
        <v>3623</v>
      </c>
      <c r="C3625" s="3" t="s">
        <v>3621</v>
      </c>
      <c r="D3625" s="3" t="s">
        <v>7733</v>
      </c>
      <c r="E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 s="22">
        <f t="shared" si="225"/>
        <v>41909.932638888888</v>
      </c>
      <c r="L3625">
        <v>1404841270</v>
      </c>
      <c r="M3625" s="22">
        <f t="shared" si="226"/>
        <v>41877.013553240737</v>
      </c>
      <c r="N3625" s="22" t="s">
        <v>8917</v>
      </c>
      <c r="O3625" s="24">
        <f t="shared" si="227"/>
        <v>2014</v>
      </c>
      <c r="P3625" t="b">
        <v>0</v>
      </c>
      <c r="Q3625">
        <v>34</v>
      </c>
      <c r="R3625" t="b">
        <v>1</v>
      </c>
      <c r="S3625" t="s">
        <v>8271</v>
      </c>
      <c r="T3625" s="7">
        <f>F3625/Q3625</f>
        <v>88.235294117647058</v>
      </c>
      <c r="U3625" t="s">
        <v>8315</v>
      </c>
      <c r="V3625" t="s">
        <v>8316</v>
      </c>
    </row>
    <row r="3626" spans="1:22" ht="72">
      <c r="A3626" s="5">
        <f t="shared" si="224"/>
        <v>1.0493333333333332</v>
      </c>
      <c r="B3626">
        <v>3624</v>
      </c>
      <c r="C3626" s="3" t="s">
        <v>3622</v>
      </c>
      <c r="D3626" s="3" t="s">
        <v>7734</v>
      </c>
      <c r="E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 s="22">
        <f t="shared" si="225"/>
        <v>41846.083333333328</v>
      </c>
      <c r="L3626">
        <v>1466793290</v>
      </c>
      <c r="M3626" s="22">
        <f t="shared" si="226"/>
        <v>41828.528587962959</v>
      </c>
      <c r="N3626" s="22" t="s">
        <v>8372</v>
      </c>
      <c r="O3626" s="24">
        <f t="shared" si="227"/>
        <v>2014</v>
      </c>
      <c r="P3626" t="b">
        <v>0</v>
      </c>
      <c r="Q3626">
        <v>39</v>
      </c>
      <c r="R3626" t="b">
        <v>1</v>
      </c>
      <c r="S3626" t="s">
        <v>8271</v>
      </c>
      <c r="T3626" s="7">
        <f>F3626/Q3626</f>
        <v>80.717948717948715</v>
      </c>
      <c r="U3626" t="s">
        <v>8315</v>
      </c>
      <c r="V3626" t="s">
        <v>8316</v>
      </c>
    </row>
    <row r="3627" spans="1:22" ht="57.6">
      <c r="A3627" s="5">
        <f t="shared" si="224"/>
        <v>1.0266666666666666</v>
      </c>
      <c r="B3627">
        <v>3625</v>
      </c>
      <c r="C3627" s="3" t="s">
        <v>3623</v>
      </c>
      <c r="D3627" s="3" t="s">
        <v>7735</v>
      </c>
      <c r="E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 s="22">
        <f t="shared" si="225"/>
        <v>42605.56585648148</v>
      </c>
      <c r="L3627">
        <v>1433259577</v>
      </c>
      <c r="M3627" s="22">
        <f t="shared" si="226"/>
        <v>42545.56585648148</v>
      </c>
      <c r="N3627" s="22" t="s">
        <v>8877</v>
      </c>
      <c r="O3627" s="24">
        <f t="shared" si="227"/>
        <v>2016</v>
      </c>
      <c r="P3627" t="b">
        <v>0</v>
      </c>
      <c r="Q3627">
        <v>78</v>
      </c>
      <c r="R3627" t="b">
        <v>1</v>
      </c>
      <c r="S3627" t="s">
        <v>8271</v>
      </c>
      <c r="T3627" s="7">
        <f>F3627/Q3627</f>
        <v>39.487179487179489</v>
      </c>
      <c r="U3627" t="s">
        <v>8315</v>
      </c>
      <c r="V3627" t="s">
        <v>8316</v>
      </c>
    </row>
    <row r="3628" spans="1:22" ht="43.2">
      <c r="A3628" s="5">
        <f t="shared" si="224"/>
        <v>1.0182500000000001</v>
      </c>
      <c r="B3628">
        <v>3626</v>
      </c>
      <c r="C3628" s="3" t="s">
        <v>3624</v>
      </c>
      <c r="D3628" s="3" t="s">
        <v>7736</v>
      </c>
      <c r="E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 s="22">
        <f t="shared" si="225"/>
        <v>42187.444178240738</v>
      </c>
      <c r="L3628">
        <v>1406390457</v>
      </c>
      <c r="M3628" s="22">
        <f t="shared" si="226"/>
        <v>42157.444178240738</v>
      </c>
      <c r="N3628" s="22" t="s">
        <v>8831</v>
      </c>
      <c r="O3628" s="24">
        <f t="shared" si="227"/>
        <v>2015</v>
      </c>
      <c r="P3628" t="b">
        <v>0</v>
      </c>
      <c r="Q3628">
        <v>48</v>
      </c>
      <c r="R3628" t="b">
        <v>1</v>
      </c>
      <c r="S3628" t="s">
        <v>8271</v>
      </c>
      <c r="T3628" s="7">
        <f>F3628/Q3628</f>
        <v>84.854166666666671</v>
      </c>
      <c r="U3628" t="s">
        <v>8315</v>
      </c>
      <c r="V3628" t="s">
        <v>8316</v>
      </c>
    </row>
    <row r="3629" spans="1:22" ht="43.2">
      <c r="A3629" s="5">
        <f t="shared" si="224"/>
        <v>1</v>
      </c>
      <c r="B3629">
        <v>3627</v>
      </c>
      <c r="C3629" s="3" t="s">
        <v>3625</v>
      </c>
      <c r="D3629" s="3" t="s">
        <v>7737</v>
      </c>
      <c r="E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 s="22">
        <f t="shared" si="225"/>
        <v>41867.458993055552</v>
      </c>
      <c r="L3629">
        <v>1459446487</v>
      </c>
      <c r="M3629" s="22">
        <f t="shared" si="226"/>
        <v>41846.458993055552</v>
      </c>
      <c r="N3629" s="22" t="s">
        <v>9679</v>
      </c>
      <c r="O3629" s="24">
        <f t="shared" si="227"/>
        <v>2014</v>
      </c>
      <c r="P3629" t="b">
        <v>0</v>
      </c>
      <c r="Q3629">
        <v>29</v>
      </c>
      <c r="R3629" t="b">
        <v>1</v>
      </c>
      <c r="S3629" t="s">
        <v>8271</v>
      </c>
      <c r="T3629" s="7">
        <f>F3629/Q3629</f>
        <v>68.965517241379317</v>
      </c>
      <c r="U3629" t="s">
        <v>8315</v>
      </c>
      <c r="V3629" t="s">
        <v>8316</v>
      </c>
    </row>
    <row r="3630" spans="1:22" ht="43.2">
      <c r="A3630" s="5">
        <f t="shared" si="224"/>
        <v>0</v>
      </c>
      <c r="B3630">
        <v>3628</v>
      </c>
      <c r="C3630" s="3" t="s">
        <v>3626</v>
      </c>
      <c r="D3630" s="3" t="s">
        <v>7738</v>
      </c>
      <c r="E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 s="22">
        <f t="shared" si="225"/>
        <v>42510.957638888889</v>
      </c>
      <c r="L3630">
        <v>1444852796</v>
      </c>
      <c r="M3630" s="22">
        <f t="shared" si="226"/>
        <v>42460.533414351848</v>
      </c>
      <c r="N3630" s="22" t="s">
        <v>9487</v>
      </c>
      <c r="O3630" s="24">
        <f t="shared" si="227"/>
        <v>2016</v>
      </c>
      <c r="P3630" t="b">
        <v>0</v>
      </c>
      <c r="Q3630">
        <v>0</v>
      </c>
      <c r="R3630" t="b">
        <v>0</v>
      </c>
      <c r="S3630" t="s">
        <v>8305</v>
      </c>
      <c r="T3630" s="7" t="e">
        <f>F3630/Q3630</f>
        <v>#DIV/0!</v>
      </c>
      <c r="U3630" t="s">
        <v>8315</v>
      </c>
      <c r="V3630" t="s">
        <v>8357</v>
      </c>
    </row>
    <row r="3631" spans="1:22" ht="57.6">
      <c r="A3631" s="5">
        <f t="shared" si="224"/>
        <v>1.9999999999999999E-6</v>
      </c>
      <c r="B3631">
        <v>3629</v>
      </c>
      <c r="C3631" s="3" t="s">
        <v>3627</v>
      </c>
      <c r="D3631" s="3" t="s">
        <v>7739</v>
      </c>
      <c r="E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 s="22">
        <f t="shared" si="225"/>
        <v>42351.666620370372</v>
      </c>
      <c r="L3631">
        <v>1457403364</v>
      </c>
      <c r="M3631" s="22">
        <f t="shared" si="226"/>
        <v>42291.6249537037</v>
      </c>
      <c r="N3631" s="22" t="s">
        <v>8452</v>
      </c>
      <c r="O3631" s="24">
        <f t="shared" si="227"/>
        <v>2015</v>
      </c>
      <c r="P3631" t="b">
        <v>0</v>
      </c>
      <c r="Q3631">
        <v>2</v>
      </c>
      <c r="R3631" t="b">
        <v>0</v>
      </c>
      <c r="S3631" t="s">
        <v>8305</v>
      </c>
      <c r="T3631" s="7">
        <f>F3631/Q3631</f>
        <v>1</v>
      </c>
      <c r="U3631" t="s">
        <v>8315</v>
      </c>
      <c r="V3631" t="s">
        <v>8357</v>
      </c>
    </row>
    <row r="3632" spans="1:22" ht="43.2">
      <c r="A3632" s="5">
        <f t="shared" si="224"/>
        <v>3.3333333333333332E-4</v>
      </c>
      <c r="B3632">
        <v>3630</v>
      </c>
      <c r="C3632" s="3" t="s">
        <v>3628</v>
      </c>
      <c r="D3632" s="3" t="s">
        <v>7740</v>
      </c>
      <c r="E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 s="22">
        <f t="shared" si="225"/>
        <v>42495.499999999993</v>
      </c>
      <c r="L3632">
        <v>1414700390</v>
      </c>
      <c r="M3632" s="22">
        <f t="shared" si="226"/>
        <v>42436.886157407404</v>
      </c>
      <c r="N3632" s="22" t="s">
        <v>9795</v>
      </c>
      <c r="O3632" s="24">
        <f t="shared" si="227"/>
        <v>2016</v>
      </c>
      <c r="P3632" t="b">
        <v>0</v>
      </c>
      <c r="Q3632">
        <v>1</v>
      </c>
      <c r="R3632" t="b">
        <v>0</v>
      </c>
      <c r="S3632" t="s">
        <v>8305</v>
      </c>
      <c r="T3632" s="7">
        <f>F3632/Q3632</f>
        <v>1</v>
      </c>
      <c r="U3632" t="s">
        <v>8315</v>
      </c>
      <c r="V3632" t="s">
        <v>8357</v>
      </c>
    </row>
    <row r="3633" spans="1:22" ht="57.6">
      <c r="A3633" s="5">
        <f t="shared" si="224"/>
        <v>0.51023391812865493</v>
      </c>
      <c r="B3633">
        <v>3631</v>
      </c>
      <c r="C3633" s="3" t="s">
        <v>3629</v>
      </c>
      <c r="D3633" s="3" t="s">
        <v>7741</v>
      </c>
      <c r="E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 s="22">
        <f t="shared" si="225"/>
        <v>41972.680439814816</v>
      </c>
      <c r="L3633">
        <v>1409335497</v>
      </c>
      <c r="M3633" s="22">
        <f t="shared" si="226"/>
        <v>41942.638773148145</v>
      </c>
      <c r="N3633" s="22" t="s">
        <v>9724</v>
      </c>
      <c r="O3633" s="24">
        <f t="shared" si="227"/>
        <v>2014</v>
      </c>
      <c r="P3633" t="b">
        <v>0</v>
      </c>
      <c r="Q3633">
        <v>59</v>
      </c>
      <c r="R3633" t="b">
        <v>0</v>
      </c>
      <c r="S3633" t="s">
        <v>8305</v>
      </c>
      <c r="T3633" s="7">
        <f>F3633/Q3633</f>
        <v>147.88135593220338</v>
      </c>
      <c r="U3633" t="s">
        <v>8315</v>
      </c>
      <c r="V3633" t="s">
        <v>8357</v>
      </c>
    </row>
    <row r="3634" spans="1:22" ht="43.2">
      <c r="A3634" s="5">
        <f t="shared" si="224"/>
        <v>0.2</v>
      </c>
      <c r="B3634">
        <v>3632</v>
      </c>
      <c r="C3634" s="3" t="s">
        <v>3630</v>
      </c>
      <c r="D3634" s="3" t="s">
        <v>7742</v>
      </c>
      <c r="E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 s="22">
        <f t="shared" si="225"/>
        <v>41904.957638888889</v>
      </c>
      <c r="L3634">
        <v>1415053749</v>
      </c>
      <c r="M3634" s="22">
        <f t="shared" si="226"/>
        <v>41880.54510416666</v>
      </c>
      <c r="N3634" s="22" t="s">
        <v>9790</v>
      </c>
      <c r="O3634" s="24">
        <f t="shared" si="227"/>
        <v>2014</v>
      </c>
      <c r="P3634" t="b">
        <v>0</v>
      </c>
      <c r="Q3634">
        <v>1</v>
      </c>
      <c r="R3634" t="b">
        <v>0</v>
      </c>
      <c r="S3634" t="s">
        <v>8305</v>
      </c>
      <c r="T3634" s="7">
        <f>F3634/Q3634</f>
        <v>100</v>
      </c>
      <c r="U3634" t="s">
        <v>8315</v>
      </c>
      <c r="V3634" t="s">
        <v>8357</v>
      </c>
    </row>
    <row r="3635" spans="1:22" ht="43.2">
      <c r="A3635" s="5">
        <f t="shared" si="224"/>
        <v>0.35239999999999999</v>
      </c>
      <c r="B3635">
        <v>3633</v>
      </c>
      <c r="C3635" s="3" t="s">
        <v>3631</v>
      </c>
      <c r="D3635" s="3" t="s">
        <v>7743</v>
      </c>
      <c r="E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 s="22">
        <f t="shared" si="225"/>
        <v>41966.728576388887</v>
      </c>
      <c r="L3635">
        <v>1475765867</v>
      </c>
      <c r="M3635" s="22">
        <f t="shared" si="226"/>
        <v>41946.728576388887</v>
      </c>
      <c r="N3635" s="22" t="s">
        <v>8873</v>
      </c>
      <c r="O3635" s="24">
        <f t="shared" si="227"/>
        <v>2014</v>
      </c>
      <c r="P3635" t="b">
        <v>0</v>
      </c>
      <c r="Q3635">
        <v>31</v>
      </c>
      <c r="R3635" t="b">
        <v>0</v>
      </c>
      <c r="S3635" t="s">
        <v>8305</v>
      </c>
      <c r="T3635" s="7">
        <f>F3635/Q3635</f>
        <v>56.838709677419352</v>
      </c>
      <c r="U3635" t="s">
        <v>8315</v>
      </c>
      <c r="V3635" t="s">
        <v>8357</v>
      </c>
    </row>
    <row r="3636" spans="1:22" ht="43.2">
      <c r="A3636" s="5">
        <f t="shared" si="224"/>
        <v>4.2466666666666666E-2</v>
      </c>
      <c r="B3636">
        <v>3634</v>
      </c>
      <c r="C3636" s="3" t="s">
        <v>3632</v>
      </c>
      <c r="D3636" s="3" t="s">
        <v>7744</v>
      </c>
      <c r="E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 s="22">
        <f t="shared" si="225"/>
        <v>42692.833333333336</v>
      </c>
      <c r="L3636">
        <v>1480219174</v>
      </c>
      <c r="M3636" s="22">
        <f t="shared" si="226"/>
        <v>42649.415127314809</v>
      </c>
      <c r="N3636" s="22" t="s">
        <v>8815</v>
      </c>
      <c r="O3636" s="24">
        <f t="shared" si="227"/>
        <v>2016</v>
      </c>
      <c r="P3636" t="b">
        <v>0</v>
      </c>
      <c r="Q3636">
        <v>18</v>
      </c>
      <c r="R3636" t="b">
        <v>0</v>
      </c>
      <c r="S3636" t="s">
        <v>8305</v>
      </c>
      <c r="T3636" s="7">
        <f>F3636/Q3636</f>
        <v>176.94444444444446</v>
      </c>
      <c r="U3636" t="s">
        <v>8315</v>
      </c>
      <c r="V3636" t="s">
        <v>8357</v>
      </c>
    </row>
    <row r="3637" spans="1:22" ht="28.8">
      <c r="A3637" s="5">
        <f t="shared" si="224"/>
        <v>0.36457142857142855</v>
      </c>
      <c r="B3637">
        <v>3635</v>
      </c>
      <c r="C3637" s="3" t="s">
        <v>3633</v>
      </c>
      <c r="D3637" s="3" t="s">
        <v>7745</v>
      </c>
      <c r="E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 s="22">
        <f t="shared" si="225"/>
        <v>42748.957638888889</v>
      </c>
      <c r="L3637">
        <v>1458594676</v>
      </c>
      <c r="M3637" s="22">
        <f t="shared" si="226"/>
        <v>42700.958032407405</v>
      </c>
      <c r="N3637" s="22" t="s">
        <v>9933</v>
      </c>
      <c r="O3637" s="24">
        <f t="shared" si="227"/>
        <v>2016</v>
      </c>
      <c r="P3637" t="b">
        <v>0</v>
      </c>
      <c r="Q3637">
        <v>10</v>
      </c>
      <c r="R3637" t="b">
        <v>0</v>
      </c>
      <c r="S3637" t="s">
        <v>8305</v>
      </c>
      <c r="T3637" s="7">
        <f>F3637/Q3637</f>
        <v>127.6</v>
      </c>
      <c r="U3637" t="s">
        <v>8315</v>
      </c>
      <c r="V3637" t="s">
        <v>8357</v>
      </c>
    </row>
    <row r="3638" spans="1:22" ht="43.2">
      <c r="A3638" s="5">
        <f t="shared" si="224"/>
        <v>0</v>
      </c>
      <c r="B3638">
        <v>3636</v>
      </c>
      <c r="C3638" s="3" t="s">
        <v>3634</v>
      </c>
      <c r="D3638" s="3" t="s">
        <v>7746</v>
      </c>
      <c r="E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 s="22">
        <f t="shared" si="225"/>
        <v>42480.674490740734</v>
      </c>
      <c r="L3638">
        <v>1439224829</v>
      </c>
      <c r="M3638" s="22">
        <f t="shared" si="226"/>
        <v>42450.674490740734</v>
      </c>
      <c r="N3638" s="22" t="s">
        <v>8865</v>
      </c>
      <c r="O3638" s="24">
        <f t="shared" si="227"/>
        <v>2016</v>
      </c>
      <c r="P3638" t="b">
        <v>0</v>
      </c>
      <c r="Q3638">
        <v>0</v>
      </c>
      <c r="R3638" t="b">
        <v>0</v>
      </c>
      <c r="S3638" t="s">
        <v>8305</v>
      </c>
      <c r="T3638" s="7" t="e">
        <f>F3638/Q3638</f>
        <v>#DIV/0!</v>
      </c>
      <c r="U3638" t="s">
        <v>8315</v>
      </c>
      <c r="V3638" t="s">
        <v>8357</v>
      </c>
    </row>
    <row r="3639" spans="1:22" ht="57.6">
      <c r="A3639" s="5">
        <f t="shared" si="224"/>
        <v>0.30866666666666664</v>
      </c>
      <c r="B3639">
        <v>3637</v>
      </c>
      <c r="C3639" s="3" t="s">
        <v>3635</v>
      </c>
      <c r="D3639" s="3" t="s">
        <v>7747</v>
      </c>
      <c r="E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 s="22">
        <f t="shared" si="225"/>
        <v>42261.486446759256</v>
      </c>
      <c r="L3639">
        <v>1417538935</v>
      </c>
      <c r="M3639" s="22">
        <f t="shared" si="226"/>
        <v>42226.486446759256</v>
      </c>
      <c r="N3639" s="22" t="s">
        <v>8988</v>
      </c>
      <c r="O3639" s="24">
        <f t="shared" si="227"/>
        <v>2015</v>
      </c>
      <c r="P3639" t="b">
        <v>0</v>
      </c>
      <c r="Q3639">
        <v>14</v>
      </c>
      <c r="R3639" t="b">
        <v>0</v>
      </c>
      <c r="S3639" t="s">
        <v>8305</v>
      </c>
      <c r="T3639" s="7">
        <f>F3639/Q3639</f>
        <v>66.142857142857139</v>
      </c>
      <c r="U3639" t="s">
        <v>8315</v>
      </c>
      <c r="V3639" t="s">
        <v>8357</v>
      </c>
    </row>
    <row r="3640" spans="1:22" ht="28.8">
      <c r="A3640" s="5">
        <f t="shared" si="224"/>
        <v>6.545454545454546E-2</v>
      </c>
      <c r="B3640">
        <v>3638</v>
      </c>
      <c r="C3640" s="3" t="s">
        <v>3636</v>
      </c>
      <c r="D3640" s="3" t="s">
        <v>7748</v>
      </c>
      <c r="E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 s="22">
        <f t="shared" si="225"/>
        <v>42005.492303240739</v>
      </c>
      <c r="L3640">
        <v>1424275732</v>
      </c>
      <c r="M3640" s="22">
        <f t="shared" si="226"/>
        <v>41975.492303240739</v>
      </c>
      <c r="N3640" s="22" t="s">
        <v>8858</v>
      </c>
      <c r="O3640" s="24">
        <f t="shared" si="227"/>
        <v>2014</v>
      </c>
      <c r="P3640" t="b">
        <v>0</v>
      </c>
      <c r="Q3640">
        <v>2</v>
      </c>
      <c r="R3640" t="b">
        <v>0</v>
      </c>
      <c r="S3640" t="s">
        <v>8305</v>
      </c>
      <c r="T3640" s="7">
        <f>F3640/Q3640</f>
        <v>108</v>
      </c>
      <c r="U3640" t="s">
        <v>8315</v>
      </c>
      <c r="V3640" t="s">
        <v>8357</v>
      </c>
    </row>
    <row r="3641" spans="1:22" ht="43.2">
      <c r="A3641" s="5">
        <f t="shared" si="224"/>
        <v>4.0000000000000003E-5</v>
      </c>
      <c r="B3641">
        <v>3639</v>
      </c>
      <c r="C3641" s="3" t="s">
        <v>3637</v>
      </c>
      <c r="D3641" s="3" t="s">
        <v>7749</v>
      </c>
      <c r="E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 s="22">
        <f t="shared" si="225"/>
        <v>42113.42282407407</v>
      </c>
      <c r="L3641">
        <v>1470672906</v>
      </c>
      <c r="M3641" s="22">
        <f t="shared" si="226"/>
        <v>42053.464490740742</v>
      </c>
      <c r="N3641" s="22" t="s">
        <v>9863</v>
      </c>
      <c r="O3641" s="24">
        <f t="shared" si="227"/>
        <v>2015</v>
      </c>
      <c r="P3641" t="b">
        <v>0</v>
      </c>
      <c r="Q3641">
        <v>1</v>
      </c>
      <c r="R3641" t="b">
        <v>0</v>
      </c>
      <c r="S3641" t="s">
        <v>8305</v>
      </c>
      <c r="T3641" s="7">
        <f>F3641/Q3641</f>
        <v>1</v>
      </c>
      <c r="U3641" t="s">
        <v>8315</v>
      </c>
      <c r="V3641" t="s">
        <v>8357</v>
      </c>
    </row>
    <row r="3642" spans="1:22" ht="72">
      <c r="A3642" s="5">
        <f t="shared" si="224"/>
        <v>5.5E-2</v>
      </c>
      <c r="B3642">
        <v>3640</v>
      </c>
      <c r="C3642" s="3" t="s">
        <v>3638</v>
      </c>
      <c r="D3642" s="3" t="s">
        <v>7750</v>
      </c>
      <c r="E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 s="22">
        <f t="shared" si="225"/>
        <v>42650.424305555549</v>
      </c>
      <c r="L3642">
        <v>1428691530</v>
      </c>
      <c r="M3642" s="22">
        <f t="shared" si="226"/>
        <v>42590.468819444439</v>
      </c>
      <c r="N3642" s="22" t="s">
        <v>9898</v>
      </c>
      <c r="O3642" s="24">
        <f t="shared" si="227"/>
        <v>2016</v>
      </c>
      <c r="P3642" t="b">
        <v>0</v>
      </c>
      <c r="Q3642">
        <v>3</v>
      </c>
      <c r="R3642" t="b">
        <v>0</v>
      </c>
      <c r="S3642" t="s">
        <v>8305</v>
      </c>
      <c r="T3642" s="7">
        <f>F3642/Q3642</f>
        <v>18.333333333333332</v>
      </c>
      <c r="U3642" t="s">
        <v>8315</v>
      </c>
      <c r="V3642" t="s">
        <v>8357</v>
      </c>
    </row>
    <row r="3643" spans="1:22" ht="43.2">
      <c r="A3643" s="5">
        <f t="shared" si="224"/>
        <v>0</v>
      </c>
      <c r="B3643">
        <v>3641</v>
      </c>
      <c r="C3643" s="3" t="s">
        <v>3639</v>
      </c>
      <c r="D3643" s="3" t="s">
        <v>7751</v>
      </c>
      <c r="E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 s="22">
        <f t="shared" si="225"/>
        <v>42134.573263888888</v>
      </c>
      <c r="L3643">
        <v>1410966179</v>
      </c>
      <c r="M3643" s="22">
        <f t="shared" si="226"/>
        <v>42104.573263888888</v>
      </c>
      <c r="N3643" s="22" t="s">
        <v>9253</v>
      </c>
      <c r="O3643" s="24">
        <f t="shared" si="227"/>
        <v>2015</v>
      </c>
      <c r="P3643" t="b">
        <v>0</v>
      </c>
      <c r="Q3643">
        <v>0</v>
      </c>
      <c r="R3643" t="b">
        <v>0</v>
      </c>
      <c r="S3643" t="s">
        <v>8305</v>
      </c>
      <c r="T3643" s="7" t="e">
        <f>F3643/Q3643</f>
        <v>#DIV/0!</v>
      </c>
      <c r="U3643" t="s">
        <v>8315</v>
      </c>
      <c r="V3643" t="s">
        <v>8357</v>
      </c>
    </row>
    <row r="3644" spans="1:22" ht="57.6">
      <c r="A3644" s="5">
        <f t="shared" si="224"/>
        <v>2.1428571428571429E-2</v>
      </c>
      <c r="B3644">
        <v>3642</v>
      </c>
      <c r="C3644" s="3" t="s">
        <v>3640</v>
      </c>
      <c r="D3644" s="3" t="s">
        <v>7752</v>
      </c>
      <c r="E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 s="22">
        <f t="shared" si="225"/>
        <v>41917</v>
      </c>
      <c r="L3644">
        <v>1445369727</v>
      </c>
      <c r="M3644" s="22">
        <f t="shared" si="226"/>
        <v>41899.41873842592</v>
      </c>
      <c r="N3644" s="22" t="s">
        <v>8547</v>
      </c>
      <c r="O3644" s="24">
        <f t="shared" si="227"/>
        <v>2014</v>
      </c>
      <c r="P3644" t="b">
        <v>0</v>
      </c>
      <c r="Q3644">
        <v>2</v>
      </c>
      <c r="R3644" t="b">
        <v>0</v>
      </c>
      <c r="S3644" t="s">
        <v>8305</v>
      </c>
      <c r="T3644" s="7">
        <f>F3644/Q3644</f>
        <v>7.5</v>
      </c>
      <c r="U3644" t="s">
        <v>8315</v>
      </c>
      <c r="V3644" t="s">
        <v>8357</v>
      </c>
    </row>
    <row r="3645" spans="1:22" ht="43.2">
      <c r="A3645" s="5">
        <f t="shared" si="224"/>
        <v>0</v>
      </c>
      <c r="B3645">
        <v>3643</v>
      </c>
      <c r="C3645" s="3" t="s">
        <v>3641</v>
      </c>
      <c r="D3645" s="3" t="s">
        <v>7753</v>
      </c>
      <c r="E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 s="22">
        <f t="shared" si="225"/>
        <v>42338.499999999993</v>
      </c>
      <c r="L3645">
        <v>1444274839</v>
      </c>
      <c r="M3645" s="22">
        <f t="shared" si="226"/>
        <v>42297.607951388891</v>
      </c>
      <c r="N3645" s="22" t="s">
        <v>8687</v>
      </c>
      <c r="O3645" s="24">
        <f t="shared" si="227"/>
        <v>2015</v>
      </c>
      <c r="P3645" t="b">
        <v>0</v>
      </c>
      <c r="Q3645">
        <v>0</v>
      </c>
      <c r="R3645" t="b">
        <v>0</v>
      </c>
      <c r="S3645" t="s">
        <v>8305</v>
      </c>
      <c r="T3645" s="7" t="e">
        <f>F3645/Q3645</f>
        <v>#DIV/0!</v>
      </c>
      <c r="U3645" t="s">
        <v>8315</v>
      </c>
      <c r="V3645" t="s">
        <v>8357</v>
      </c>
    </row>
    <row r="3646" spans="1:22" ht="43.2">
      <c r="A3646" s="5">
        <f t="shared" si="224"/>
        <v>0.16420000000000001</v>
      </c>
      <c r="B3646">
        <v>3644</v>
      </c>
      <c r="C3646" s="3" t="s">
        <v>3642</v>
      </c>
      <c r="D3646" s="3" t="s">
        <v>7754</v>
      </c>
      <c r="E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 s="22">
        <f t="shared" si="225"/>
        <v>42324.977303240739</v>
      </c>
      <c r="L3646">
        <v>1454996887</v>
      </c>
      <c r="M3646" s="22">
        <f t="shared" si="226"/>
        <v>42284.935636574075</v>
      </c>
      <c r="N3646" s="22" t="s">
        <v>9900</v>
      </c>
      <c r="O3646" s="24">
        <f t="shared" si="227"/>
        <v>2015</v>
      </c>
      <c r="P3646" t="b">
        <v>0</v>
      </c>
      <c r="Q3646">
        <v>12</v>
      </c>
      <c r="R3646" t="b">
        <v>0</v>
      </c>
      <c r="S3646" t="s">
        <v>8305</v>
      </c>
      <c r="T3646" s="7">
        <f>F3646/Q3646</f>
        <v>68.416666666666671</v>
      </c>
      <c r="U3646" t="s">
        <v>8315</v>
      </c>
      <c r="V3646" t="s">
        <v>8357</v>
      </c>
    </row>
    <row r="3647" spans="1:22" ht="43.2">
      <c r="A3647" s="5">
        <f t="shared" si="224"/>
        <v>1E-3</v>
      </c>
      <c r="B3647">
        <v>3645</v>
      </c>
      <c r="C3647" s="3" t="s">
        <v>3643</v>
      </c>
      <c r="D3647" s="3" t="s">
        <v>7755</v>
      </c>
      <c r="E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 s="22">
        <f t="shared" si="225"/>
        <v>42436.999305555553</v>
      </c>
      <c r="L3647">
        <v>1477178238</v>
      </c>
      <c r="M3647" s="22">
        <f t="shared" si="226"/>
        <v>42409.033414351848</v>
      </c>
      <c r="N3647" s="22" t="s">
        <v>9245</v>
      </c>
      <c r="O3647" s="24">
        <f t="shared" si="227"/>
        <v>2016</v>
      </c>
      <c r="P3647" t="b">
        <v>0</v>
      </c>
      <c r="Q3647">
        <v>1</v>
      </c>
      <c r="R3647" t="b">
        <v>0</v>
      </c>
      <c r="S3647" t="s">
        <v>8305</v>
      </c>
      <c r="T3647" s="7">
        <f>F3647/Q3647</f>
        <v>1</v>
      </c>
      <c r="U3647" t="s">
        <v>8315</v>
      </c>
      <c r="V3647" t="s">
        <v>8357</v>
      </c>
    </row>
    <row r="3648" spans="1:22" ht="43.2">
      <c r="A3648" s="5">
        <f t="shared" si="224"/>
        <v>4.8099999999999997E-2</v>
      </c>
      <c r="B3648">
        <v>3646</v>
      </c>
      <c r="C3648" s="3" t="s">
        <v>3644</v>
      </c>
      <c r="D3648" s="3" t="s">
        <v>7756</v>
      </c>
      <c r="E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 s="22">
        <f t="shared" si="225"/>
        <v>42695.803680555553</v>
      </c>
      <c r="L3648">
        <v>1431770802</v>
      </c>
      <c r="M3648" s="22">
        <f t="shared" si="226"/>
        <v>42665.762013888881</v>
      </c>
      <c r="N3648" s="22" t="s">
        <v>9934</v>
      </c>
      <c r="O3648" s="24">
        <f t="shared" si="227"/>
        <v>2016</v>
      </c>
      <c r="P3648" t="b">
        <v>0</v>
      </c>
      <c r="Q3648">
        <v>8</v>
      </c>
      <c r="R3648" t="b">
        <v>0</v>
      </c>
      <c r="S3648" t="s">
        <v>8305</v>
      </c>
      <c r="T3648" s="7">
        <f>F3648/Q3648</f>
        <v>60.125</v>
      </c>
      <c r="U3648" t="s">
        <v>8315</v>
      </c>
      <c r="V3648" t="s">
        <v>8357</v>
      </c>
    </row>
    <row r="3649" spans="1:22" ht="43.2">
      <c r="A3649" s="5">
        <f t="shared" si="224"/>
        <v>0.06</v>
      </c>
      <c r="B3649">
        <v>3647</v>
      </c>
      <c r="C3649" s="3" t="s">
        <v>3645</v>
      </c>
      <c r="D3649" s="3" t="s">
        <v>7757</v>
      </c>
      <c r="E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 s="22">
        <f t="shared" si="225"/>
        <v>42171.770833333336</v>
      </c>
      <c r="L3649">
        <v>1471370327</v>
      </c>
      <c r="M3649" s="22">
        <f t="shared" si="226"/>
        <v>42140.21298611111</v>
      </c>
      <c r="N3649" s="22" t="s">
        <v>8885</v>
      </c>
      <c r="O3649" s="24">
        <f t="shared" si="227"/>
        <v>2015</v>
      </c>
      <c r="P3649" t="b">
        <v>0</v>
      </c>
      <c r="Q3649">
        <v>2</v>
      </c>
      <c r="R3649" t="b">
        <v>0</v>
      </c>
      <c r="S3649" t="s">
        <v>8305</v>
      </c>
      <c r="T3649" s="7">
        <f>F3649/Q3649</f>
        <v>15</v>
      </c>
      <c r="U3649" t="s">
        <v>8315</v>
      </c>
      <c r="V3649" t="s">
        <v>8357</v>
      </c>
    </row>
    <row r="3650" spans="1:22" ht="28.8">
      <c r="A3650" s="5">
        <f t="shared" si="224"/>
        <v>1.003825</v>
      </c>
      <c r="B3650">
        <v>3648</v>
      </c>
      <c r="C3650" s="3" t="s">
        <v>3646</v>
      </c>
      <c r="D3650" s="3" t="s">
        <v>7758</v>
      </c>
      <c r="E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 s="22">
        <f t="shared" si="225"/>
        <v>42643.540821759256</v>
      </c>
      <c r="L3650">
        <v>1409900445</v>
      </c>
      <c r="M3650" s="22">
        <f t="shared" si="226"/>
        <v>42598.540821759256</v>
      </c>
      <c r="N3650" s="22" t="s">
        <v>9935</v>
      </c>
      <c r="O3650" s="24">
        <f t="shared" si="227"/>
        <v>2016</v>
      </c>
      <c r="P3650" t="b">
        <v>0</v>
      </c>
      <c r="Q3650">
        <v>73</v>
      </c>
      <c r="R3650" t="b">
        <v>1</v>
      </c>
      <c r="S3650" t="s">
        <v>8271</v>
      </c>
      <c r="T3650" s="7">
        <f>F3650/Q3650</f>
        <v>550.04109589041093</v>
      </c>
      <c r="U3650" t="s">
        <v>8315</v>
      </c>
      <c r="V3650" t="s">
        <v>8316</v>
      </c>
    </row>
    <row r="3651" spans="1:22" ht="43.2">
      <c r="A3651" s="5">
        <f t="shared" ref="A3651:A3714" si="228">F3651/E3651</f>
        <v>1.04</v>
      </c>
      <c r="B3651">
        <v>3649</v>
      </c>
      <c r="C3651" s="3" t="s">
        <v>3647</v>
      </c>
      <c r="D3651" s="3" t="s">
        <v>7759</v>
      </c>
      <c r="E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 s="22">
        <f t="shared" ref="K3651:K3714" si="229">(J3650/86400)+25569+(-5/24)</f>
        <v>41917.083854166667</v>
      </c>
      <c r="L3651">
        <v>1400691994</v>
      </c>
      <c r="M3651" s="22">
        <f t="shared" ref="M3651:M3714" si="230">(L3650/86400)+25569+(-5/24)</f>
        <v>41887.083854166667</v>
      </c>
      <c r="N3651" s="22" t="s">
        <v>8409</v>
      </c>
      <c r="O3651" s="24">
        <f t="shared" si="227"/>
        <v>2014</v>
      </c>
      <c r="P3651" t="b">
        <v>0</v>
      </c>
      <c r="Q3651">
        <v>8</v>
      </c>
      <c r="R3651" t="b">
        <v>1</v>
      </c>
      <c r="S3651" t="s">
        <v>8271</v>
      </c>
      <c r="T3651" s="7">
        <f>F3651/Q3651</f>
        <v>97.5</v>
      </c>
      <c r="U3651" t="s">
        <v>8315</v>
      </c>
      <c r="V3651" t="s">
        <v>8316</v>
      </c>
    </row>
    <row r="3652" spans="1:22" ht="43.2">
      <c r="A3652" s="5">
        <f t="shared" si="228"/>
        <v>1</v>
      </c>
      <c r="B3652">
        <v>3650</v>
      </c>
      <c r="C3652" s="3" t="s">
        <v>3648</v>
      </c>
      <c r="D3652" s="3" t="s">
        <v>7760</v>
      </c>
      <c r="E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 s="22">
        <f t="shared" si="229"/>
        <v>41806.504560185182</v>
      </c>
      <c r="L3652">
        <v>1452598184</v>
      </c>
      <c r="M3652" s="22">
        <f t="shared" si="230"/>
        <v>41780.504560185182</v>
      </c>
      <c r="N3652" s="22" t="s">
        <v>8696</v>
      </c>
      <c r="O3652" s="24">
        <f t="shared" ref="O3652:O3715" si="231">YEAR(N3652)</f>
        <v>2014</v>
      </c>
      <c r="P3652" t="b">
        <v>0</v>
      </c>
      <c r="Q3652">
        <v>17</v>
      </c>
      <c r="R3652" t="b">
        <v>1</v>
      </c>
      <c r="S3652" t="s">
        <v>8271</v>
      </c>
      <c r="T3652" s="7">
        <f>F3652/Q3652</f>
        <v>29.411764705882351</v>
      </c>
      <c r="U3652" t="s">
        <v>8315</v>
      </c>
      <c r="V3652" t="s">
        <v>8316</v>
      </c>
    </row>
    <row r="3653" spans="1:22" ht="43.2">
      <c r="A3653" s="5">
        <f t="shared" si="228"/>
        <v>1.04</v>
      </c>
      <c r="B3653">
        <v>3651</v>
      </c>
      <c r="C3653" s="3" t="s">
        <v>3649</v>
      </c>
      <c r="D3653" s="3" t="s">
        <v>7761</v>
      </c>
      <c r="E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 s="22">
        <f t="shared" si="229"/>
        <v>42402.270648148151</v>
      </c>
      <c r="L3653">
        <v>1404833442</v>
      </c>
      <c r="M3653" s="22">
        <f t="shared" si="230"/>
        <v>42381.270648148151</v>
      </c>
      <c r="N3653" s="22" t="s">
        <v>9674</v>
      </c>
      <c r="O3653" s="24">
        <f t="shared" si="231"/>
        <v>2016</v>
      </c>
      <c r="P3653" t="b">
        <v>0</v>
      </c>
      <c r="Q3653">
        <v>9</v>
      </c>
      <c r="R3653" t="b">
        <v>1</v>
      </c>
      <c r="S3653" t="s">
        <v>8271</v>
      </c>
      <c r="T3653" s="7">
        <f>F3653/Q3653</f>
        <v>57.777777777777779</v>
      </c>
      <c r="U3653" t="s">
        <v>8315</v>
      </c>
      <c r="V3653" t="s">
        <v>8316</v>
      </c>
    </row>
    <row r="3654" spans="1:22" ht="43.2">
      <c r="A3654" s="5">
        <f t="shared" si="228"/>
        <v>2.5066666666666668</v>
      </c>
      <c r="B3654">
        <v>3652</v>
      </c>
      <c r="C3654" s="3" t="s">
        <v>2867</v>
      </c>
      <c r="D3654" s="3" t="s">
        <v>7762</v>
      </c>
      <c r="E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 s="22">
        <f t="shared" si="229"/>
        <v>41861.457638888889</v>
      </c>
      <c r="L3654">
        <v>1471188502</v>
      </c>
      <c r="M3654" s="22">
        <f t="shared" si="230"/>
        <v>41828.437986111108</v>
      </c>
      <c r="N3654" s="22" t="s">
        <v>8372</v>
      </c>
      <c r="O3654" s="24">
        <f t="shared" si="231"/>
        <v>2014</v>
      </c>
      <c r="P3654" t="b">
        <v>0</v>
      </c>
      <c r="Q3654">
        <v>17</v>
      </c>
      <c r="R3654" t="b">
        <v>1</v>
      </c>
      <c r="S3654" t="s">
        <v>8271</v>
      </c>
      <c r="T3654" s="7">
        <f>F3654/Q3654</f>
        <v>44.235294117647058</v>
      </c>
      <c r="U3654" t="s">
        <v>8315</v>
      </c>
      <c r="V3654" t="s">
        <v>8316</v>
      </c>
    </row>
    <row r="3655" spans="1:22" ht="43.2">
      <c r="A3655" s="5">
        <f t="shared" si="228"/>
        <v>1.0049999999999999</v>
      </c>
      <c r="B3655">
        <v>3653</v>
      </c>
      <c r="C3655" s="3" t="s">
        <v>3650</v>
      </c>
      <c r="D3655" s="3" t="s">
        <v>7763</v>
      </c>
      <c r="E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 s="22">
        <f t="shared" si="229"/>
        <v>42606.957638888889</v>
      </c>
      <c r="L3655">
        <v>1436172207</v>
      </c>
      <c r="M3655" s="22">
        <f t="shared" si="230"/>
        <v>42596.436365740738</v>
      </c>
      <c r="N3655" s="22" t="s">
        <v>9936</v>
      </c>
      <c r="O3655" s="24">
        <f t="shared" si="231"/>
        <v>2016</v>
      </c>
      <c r="P3655" t="b">
        <v>0</v>
      </c>
      <c r="Q3655">
        <v>33</v>
      </c>
      <c r="R3655" t="b">
        <v>1</v>
      </c>
      <c r="S3655" t="s">
        <v>8271</v>
      </c>
      <c r="T3655" s="7">
        <f>F3655/Q3655</f>
        <v>60.909090909090907</v>
      </c>
      <c r="U3655" t="s">
        <v>8315</v>
      </c>
      <c r="V3655" t="s">
        <v>8316</v>
      </c>
    </row>
    <row r="3656" spans="1:22" ht="57.6">
      <c r="A3656" s="5">
        <f t="shared" si="228"/>
        <v>1.744</v>
      </c>
      <c r="B3656">
        <v>3654</v>
      </c>
      <c r="C3656" s="3" t="s">
        <v>3651</v>
      </c>
      <c r="D3656" s="3" t="s">
        <v>7764</v>
      </c>
      <c r="E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 s="22">
        <f t="shared" si="229"/>
        <v>42221.155173611107</v>
      </c>
      <c r="L3656">
        <v>1457690386</v>
      </c>
      <c r="M3656" s="22">
        <f t="shared" si="230"/>
        <v>42191.155173611107</v>
      </c>
      <c r="N3656" s="22" t="s">
        <v>8533</v>
      </c>
      <c r="O3656" s="24">
        <f t="shared" si="231"/>
        <v>2015</v>
      </c>
      <c r="P3656" t="b">
        <v>0</v>
      </c>
      <c r="Q3656">
        <v>38</v>
      </c>
      <c r="R3656" t="b">
        <v>1</v>
      </c>
      <c r="S3656" t="s">
        <v>8271</v>
      </c>
      <c r="T3656" s="7">
        <f>F3656/Q3656</f>
        <v>68.84210526315789</v>
      </c>
      <c r="U3656" t="s">
        <v>8315</v>
      </c>
      <c r="V3656" t="s">
        <v>8316</v>
      </c>
    </row>
    <row r="3657" spans="1:22" ht="57.6">
      <c r="A3657" s="5">
        <f t="shared" si="228"/>
        <v>1.1626000000000001</v>
      </c>
      <c r="B3657">
        <v>3655</v>
      </c>
      <c r="C3657" s="3" t="s">
        <v>3652</v>
      </c>
      <c r="D3657" s="3" t="s">
        <v>7765</v>
      </c>
      <c r="E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 s="22">
        <f t="shared" si="229"/>
        <v>42463.499999999993</v>
      </c>
      <c r="L3657">
        <v>1434654998</v>
      </c>
      <c r="M3657" s="22">
        <f t="shared" si="230"/>
        <v>42440.20817129629</v>
      </c>
      <c r="N3657" s="22" t="s">
        <v>9184</v>
      </c>
      <c r="O3657" s="24">
        <f t="shared" si="231"/>
        <v>2016</v>
      </c>
      <c r="P3657" t="b">
        <v>0</v>
      </c>
      <c r="Q3657">
        <v>79</v>
      </c>
      <c r="R3657" t="b">
        <v>1</v>
      </c>
      <c r="S3657" t="s">
        <v>8271</v>
      </c>
      <c r="T3657" s="7">
        <f>F3657/Q3657</f>
        <v>73.582278481012665</v>
      </c>
      <c r="U3657" t="s">
        <v>8315</v>
      </c>
      <c r="V3657" t="s">
        <v>8316</v>
      </c>
    </row>
    <row r="3658" spans="1:22" ht="43.2">
      <c r="A3658" s="5">
        <f t="shared" si="228"/>
        <v>1.0582</v>
      </c>
      <c r="B3658">
        <v>3656</v>
      </c>
      <c r="C3658" s="3" t="s">
        <v>3653</v>
      </c>
      <c r="D3658" s="3" t="s">
        <v>7766</v>
      </c>
      <c r="E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 s="22">
        <f t="shared" si="229"/>
        <v>42203.082638888889</v>
      </c>
      <c r="L3658">
        <v>1483393836</v>
      </c>
      <c r="M3658" s="22">
        <f t="shared" si="230"/>
        <v>42173.594884259255</v>
      </c>
      <c r="N3658" s="22" t="s">
        <v>8845</v>
      </c>
      <c r="O3658" s="24">
        <f t="shared" si="231"/>
        <v>2015</v>
      </c>
      <c r="P3658" t="b">
        <v>0</v>
      </c>
      <c r="Q3658">
        <v>46</v>
      </c>
      <c r="R3658" t="b">
        <v>1</v>
      </c>
      <c r="S3658" t="s">
        <v>8271</v>
      </c>
      <c r="T3658" s="7">
        <f>F3658/Q3658</f>
        <v>115.02173913043478</v>
      </c>
      <c r="U3658" t="s">
        <v>8315</v>
      </c>
      <c r="V3658" t="s">
        <v>8316</v>
      </c>
    </row>
    <row r="3659" spans="1:22" ht="43.2">
      <c r="A3659" s="5">
        <f t="shared" si="228"/>
        <v>1.1074999999999999</v>
      </c>
      <c r="B3659">
        <v>3657</v>
      </c>
      <c r="C3659" s="3" t="s">
        <v>3654</v>
      </c>
      <c r="D3659" s="3" t="s">
        <v>7767</v>
      </c>
      <c r="E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 s="22">
        <f t="shared" si="229"/>
        <v>42767.749305555553</v>
      </c>
      <c r="L3659">
        <v>1462806419</v>
      </c>
      <c r="M3659" s="22">
        <f t="shared" si="230"/>
        <v>42737.701805555553</v>
      </c>
      <c r="N3659" s="22" t="s">
        <v>8942</v>
      </c>
      <c r="O3659" s="24">
        <f t="shared" si="231"/>
        <v>2017</v>
      </c>
      <c r="P3659" t="b">
        <v>0</v>
      </c>
      <c r="Q3659">
        <v>20</v>
      </c>
      <c r="R3659" t="b">
        <v>1</v>
      </c>
      <c r="S3659" t="s">
        <v>8271</v>
      </c>
      <c r="T3659" s="7">
        <f>F3659/Q3659</f>
        <v>110.75</v>
      </c>
      <c r="U3659" t="s">
        <v>8315</v>
      </c>
      <c r="V3659" t="s">
        <v>8316</v>
      </c>
    </row>
    <row r="3660" spans="1:22" ht="28.8">
      <c r="A3660" s="5">
        <f t="shared" si="228"/>
        <v>1.0066666666666666</v>
      </c>
      <c r="B3660">
        <v>3658</v>
      </c>
      <c r="C3660" s="3" t="s">
        <v>3655</v>
      </c>
      <c r="D3660" s="3" t="s">
        <v>7768</v>
      </c>
      <c r="E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 s="22">
        <f t="shared" si="229"/>
        <v>42522.695833333331</v>
      </c>
      <c r="L3660">
        <v>1400272580</v>
      </c>
      <c r="M3660" s="22">
        <f t="shared" si="230"/>
        <v>42499.4215162037</v>
      </c>
      <c r="N3660" s="22" t="s">
        <v>9595</v>
      </c>
      <c r="O3660" s="24">
        <f t="shared" si="231"/>
        <v>2016</v>
      </c>
      <c r="P3660" t="b">
        <v>0</v>
      </c>
      <c r="Q3660">
        <v>20</v>
      </c>
      <c r="R3660" t="b">
        <v>1</v>
      </c>
      <c r="S3660" t="s">
        <v>8271</v>
      </c>
      <c r="T3660" s="7">
        <f>F3660/Q3660</f>
        <v>75.5</v>
      </c>
      <c r="U3660" t="s">
        <v>8315</v>
      </c>
      <c r="V3660" t="s">
        <v>8316</v>
      </c>
    </row>
    <row r="3661" spans="1:22" ht="43.2">
      <c r="A3661" s="5">
        <f t="shared" si="228"/>
        <v>1.0203333333333333</v>
      </c>
      <c r="B3661">
        <v>3659</v>
      </c>
      <c r="C3661" s="3" t="s">
        <v>3656</v>
      </c>
      <c r="D3661" s="3" t="s">
        <v>7769</v>
      </c>
      <c r="E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 s="22">
        <f t="shared" si="229"/>
        <v>41821.957638888889</v>
      </c>
      <c r="L3661">
        <v>1424414350</v>
      </c>
      <c r="M3661" s="22">
        <f t="shared" si="230"/>
        <v>41775.650231481479</v>
      </c>
      <c r="N3661" s="22" t="s">
        <v>9196</v>
      </c>
      <c r="O3661" s="24">
        <f t="shared" si="231"/>
        <v>2014</v>
      </c>
      <c r="P3661" t="b">
        <v>0</v>
      </c>
      <c r="Q3661">
        <v>13</v>
      </c>
      <c r="R3661" t="b">
        <v>1</v>
      </c>
      <c r="S3661" t="s">
        <v>8271</v>
      </c>
      <c r="T3661" s="7">
        <f>F3661/Q3661</f>
        <v>235.46153846153845</v>
      </c>
      <c r="U3661" t="s">
        <v>8315</v>
      </c>
      <c r="V3661" t="s">
        <v>8316</v>
      </c>
    </row>
    <row r="3662" spans="1:22" ht="57.6">
      <c r="A3662" s="5">
        <f t="shared" si="228"/>
        <v>1</v>
      </c>
      <c r="B3662">
        <v>3660</v>
      </c>
      <c r="C3662" s="3" t="s">
        <v>3657</v>
      </c>
      <c r="D3662" s="3" t="s">
        <v>7770</v>
      </c>
      <c r="E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 s="22">
        <f t="shared" si="229"/>
        <v>42082.402083333327</v>
      </c>
      <c r="L3662">
        <v>1417208925</v>
      </c>
      <c r="M3662" s="22">
        <f t="shared" si="230"/>
        <v>42055.068865740737</v>
      </c>
      <c r="N3662" s="22" t="s">
        <v>8868</v>
      </c>
      <c r="O3662" s="24">
        <f t="shared" si="231"/>
        <v>2015</v>
      </c>
      <c r="P3662" t="b">
        <v>0</v>
      </c>
      <c r="Q3662">
        <v>22</v>
      </c>
      <c r="R3662" t="b">
        <v>1</v>
      </c>
      <c r="S3662" t="s">
        <v>8271</v>
      </c>
      <c r="T3662" s="7">
        <f>F3662/Q3662</f>
        <v>11.363636363636363</v>
      </c>
      <c r="U3662" t="s">
        <v>8315</v>
      </c>
      <c r="V3662" t="s">
        <v>8316</v>
      </c>
    </row>
    <row r="3663" spans="1:22" ht="43.2">
      <c r="A3663" s="5">
        <f t="shared" si="228"/>
        <v>1.1100000000000001</v>
      </c>
      <c r="B3663">
        <v>3661</v>
      </c>
      <c r="C3663" s="3" t="s">
        <v>3658</v>
      </c>
      <c r="D3663" s="3" t="s">
        <v>7771</v>
      </c>
      <c r="E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 s="22">
        <f t="shared" si="229"/>
        <v>41996.672743055555</v>
      </c>
      <c r="L3663">
        <v>1458336672</v>
      </c>
      <c r="M3663" s="22">
        <f t="shared" si="230"/>
        <v>41971.672743055555</v>
      </c>
      <c r="N3663" s="22" t="s">
        <v>8410</v>
      </c>
      <c r="O3663" s="24">
        <f t="shared" si="231"/>
        <v>2014</v>
      </c>
      <c r="P3663" t="b">
        <v>0</v>
      </c>
      <c r="Q3663">
        <v>36</v>
      </c>
      <c r="R3663" t="b">
        <v>1</v>
      </c>
      <c r="S3663" t="s">
        <v>8271</v>
      </c>
      <c r="T3663" s="7">
        <f>F3663/Q3663</f>
        <v>92.5</v>
      </c>
      <c r="U3663" t="s">
        <v>8315</v>
      </c>
      <c r="V3663" t="s">
        <v>8316</v>
      </c>
    </row>
    <row r="3664" spans="1:22" ht="57.6">
      <c r="A3664" s="5">
        <f t="shared" si="228"/>
        <v>1.0142500000000001</v>
      </c>
      <c r="B3664">
        <v>3662</v>
      </c>
      <c r="C3664" s="3" t="s">
        <v>3659</v>
      </c>
      <c r="D3664" s="3" t="s">
        <v>7772</v>
      </c>
      <c r="E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 s="22">
        <f t="shared" si="229"/>
        <v>42469.958333333336</v>
      </c>
      <c r="L3664">
        <v>1425187014</v>
      </c>
      <c r="M3664" s="22">
        <f t="shared" si="230"/>
        <v>42447.688333333332</v>
      </c>
      <c r="N3664" s="22" t="s">
        <v>8790</v>
      </c>
      <c r="O3664" s="24">
        <f t="shared" si="231"/>
        <v>2016</v>
      </c>
      <c r="P3664" t="b">
        <v>0</v>
      </c>
      <c r="Q3664">
        <v>40</v>
      </c>
      <c r="R3664" t="b">
        <v>1</v>
      </c>
      <c r="S3664" t="s">
        <v>8271</v>
      </c>
      <c r="T3664" s="7">
        <f>F3664/Q3664</f>
        <v>202.85</v>
      </c>
      <c r="U3664" t="s">
        <v>8315</v>
      </c>
      <c r="V3664" t="s">
        <v>8316</v>
      </c>
    </row>
    <row r="3665" spans="1:22" ht="43.2">
      <c r="A3665" s="5">
        <f t="shared" si="228"/>
        <v>1.04</v>
      </c>
      <c r="B3665">
        <v>3663</v>
      </c>
      <c r="C3665" s="3" t="s">
        <v>3660</v>
      </c>
      <c r="D3665" s="3" t="s">
        <v>7773</v>
      </c>
      <c r="E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 s="22">
        <f t="shared" si="229"/>
        <v>42093.97006944444</v>
      </c>
      <c r="L3665">
        <v>1477133430</v>
      </c>
      <c r="M3665" s="22">
        <f t="shared" si="230"/>
        <v>42064.011736111112</v>
      </c>
      <c r="N3665" s="22" t="s">
        <v>9302</v>
      </c>
      <c r="O3665" s="24">
        <f t="shared" si="231"/>
        <v>2015</v>
      </c>
      <c r="P3665" t="b">
        <v>0</v>
      </c>
      <c r="Q3665">
        <v>9</v>
      </c>
      <c r="R3665" t="b">
        <v>1</v>
      </c>
      <c r="S3665" t="s">
        <v>8271</v>
      </c>
      <c r="T3665" s="7">
        <f>F3665/Q3665</f>
        <v>26</v>
      </c>
      <c r="U3665" t="s">
        <v>8315</v>
      </c>
      <c r="V3665" t="s">
        <v>8316</v>
      </c>
    </row>
    <row r="3666" spans="1:22" ht="43.2">
      <c r="A3666" s="5">
        <f t="shared" si="228"/>
        <v>1.09375</v>
      </c>
      <c r="B3666">
        <v>3664</v>
      </c>
      <c r="C3666" s="3" t="s">
        <v>3661</v>
      </c>
      <c r="D3666" s="3" t="s">
        <v>7774</v>
      </c>
      <c r="E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 s="22">
        <f t="shared" si="229"/>
        <v>42725.285069444442</v>
      </c>
      <c r="L3666">
        <v>1464847089</v>
      </c>
      <c r="M3666" s="22">
        <f t="shared" si="230"/>
        <v>42665.243402777771</v>
      </c>
      <c r="N3666" s="22" t="s">
        <v>9934</v>
      </c>
      <c r="O3666" s="24">
        <f t="shared" si="231"/>
        <v>2016</v>
      </c>
      <c r="P3666" t="b">
        <v>0</v>
      </c>
      <c r="Q3666">
        <v>19</v>
      </c>
      <c r="R3666" t="b">
        <v>1</v>
      </c>
      <c r="S3666" t="s">
        <v>8271</v>
      </c>
      <c r="T3666" s="7">
        <f>F3666/Q3666</f>
        <v>46.05263157894737</v>
      </c>
      <c r="U3666" t="s">
        <v>8315</v>
      </c>
      <c r="V3666" t="s">
        <v>8316</v>
      </c>
    </row>
    <row r="3667" spans="1:22" ht="43.2">
      <c r="A3667" s="5">
        <f t="shared" si="228"/>
        <v>1.1516129032258065</v>
      </c>
      <c r="B3667">
        <v>3665</v>
      </c>
      <c r="C3667" s="3" t="s">
        <v>3662</v>
      </c>
      <c r="D3667" s="3" t="s">
        <v>7775</v>
      </c>
      <c r="E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 s="22">
        <f t="shared" si="229"/>
        <v>42537.04038194444</v>
      </c>
      <c r="L3667">
        <v>1445109822</v>
      </c>
      <c r="M3667" s="22">
        <f t="shared" si="230"/>
        <v>42523.04038194444</v>
      </c>
      <c r="N3667" s="22" t="s">
        <v>9527</v>
      </c>
      <c r="O3667" s="24">
        <f t="shared" si="231"/>
        <v>2016</v>
      </c>
      <c r="P3667" t="b">
        <v>0</v>
      </c>
      <c r="Q3667">
        <v>14</v>
      </c>
      <c r="R3667" t="b">
        <v>1</v>
      </c>
      <c r="S3667" t="s">
        <v>8271</v>
      </c>
      <c r="T3667" s="7">
        <f>F3667/Q3667</f>
        <v>51</v>
      </c>
      <c r="U3667" t="s">
        <v>8315</v>
      </c>
      <c r="V3667" t="s">
        <v>8316</v>
      </c>
    </row>
    <row r="3668" spans="1:22" ht="28.8">
      <c r="A3668" s="5">
        <f t="shared" si="228"/>
        <v>1</v>
      </c>
      <c r="B3668">
        <v>3666</v>
      </c>
      <c r="C3668" s="3" t="s">
        <v>3663</v>
      </c>
      <c r="D3668" s="3" t="s">
        <v>7776</v>
      </c>
      <c r="E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 s="22">
        <f t="shared" si="229"/>
        <v>42305.620833333327</v>
      </c>
      <c r="L3668">
        <v>1404337382</v>
      </c>
      <c r="M3668" s="22">
        <f t="shared" si="230"/>
        <v>42294.59979166666</v>
      </c>
      <c r="N3668" s="22" t="s">
        <v>9779</v>
      </c>
      <c r="O3668" s="24">
        <f t="shared" si="231"/>
        <v>2015</v>
      </c>
      <c r="P3668" t="b">
        <v>0</v>
      </c>
      <c r="Q3668">
        <v>38</v>
      </c>
      <c r="R3668" t="b">
        <v>1</v>
      </c>
      <c r="S3668" t="s">
        <v>8271</v>
      </c>
      <c r="T3668" s="7">
        <f>F3668/Q3668</f>
        <v>31.578947368421051</v>
      </c>
      <c r="U3668" t="s">
        <v>8315</v>
      </c>
      <c r="V3668" t="s">
        <v>8316</v>
      </c>
    </row>
    <row r="3669" spans="1:22" ht="43.2">
      <c r="A3669" s="5">
        <f t="shared" si="228"/>
        <v>1.0317033333333334</v>
      </c>
      <c r="B3669">
        <v>3667</v>
      </c>
      <c r="C3669" s="3" t="s">
        <v>3664</v>
      </c>
      <c r="D3669" s="3" t="s">
        <v>7777</v>
      </c>
      <c r="E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 s="22">
        <f t="shared" si="229"/>
        <v>41844.083333333328</v>
      </c>
      <c r="L3669">
        <v>1434669419</v>
      </c>
      <c r="M3669" s="22">
        <f t="shared" si="230"/>
        <v>41822.696550925924</v>
      </c>
      <c r="N3669" s="22" t="s">
        <v>9909</v>
      </c>
      <c r="O3669" s="24">
        <f t="shared" si="231"/>
        <v>2014</v>
      </c>
      <c r="P3669" t="b">
        <v>0</v>
      </c>
      <c r="Q3669">
        <v>58</v>
      </c>
      <c r="R3669" t="b">
        <v>1</v>
      </c>
      <c r="S3669" t="s">
        <v>8271</v>
      </c>
      <c r="T3669" s="7">
        <f>F3669/Q3669</f>
        <v>53.363965517241382</v>
      </c>
      <c r="U3669" t="s">
        <v>8315</v>
      </c>
      <c r="V3669" t="s">
        <v>8316</v>
      </c>
    </row>
    <row r="3670" spans="1:22" ht="43.2">
      <c r="A3670" s="5">
        <f t="shared" si="228"/>
        <v>1.0349999999999999</v>
      </c>
      <c r="B3670">
        <v>3668</v>
      </c>
      <c r="C3670" s="3" t="s">
        <v>3665</v>
      </c>
      <c r="D3670" s="3" t="s">
        <v>7778</v>
      </c>
      <c r="E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 s="22">
        <f t="shared" si="229"/>
        <v>42203.761793981474</v>
      </c>
      <c r="L3670">
        <v>1435670452</v>
      </c>
      <c r="M3670" s="22">
        <f t="shared" si="230"/>
        <v>42173.761793981474</v>
      </c>
      <c r="N3670" s="22" t="s">
        <v>8845</v>
      </c>
      <c r="O3670" s="24">
        <f t="shared" si="231"/>
        <v>2015</v>
      </c>
      <c r="P3670" t="b">
        <v>0</v>
      </c>
      <c r="Q3670">
        <v>28</v>
      </c>
      <c r="R3670" t="b">
        <v>1</v>
      </c>
      <c r="S3670" t="s">
        <v>8271</v>
      </c>
      <c r="T3670" s="7">
        <f>F3670/Q3670</f>
        <v>36.964285714285715</v>
      </c>
      <c r="U3670" t="s">
        <v>8315</v>
      </c>
      <c r="V3670" t="s">
        <v>8316</v>
      </c>
    </row>
    <row r="3671" spans="1:22" ht="43.2">
      <c r="A3671" s="5">
        <f t="shared" si="228"/>
        <v>1.3819999999999999</v>
      </c>
      <c r="B3671">
        <v>3669</v>
      </c>
      <c r="C3671" s="3" t="s">
        <v>3666</v>
      </c>
      <c r="D3671" s="3" t="s">
        <v>7779</v>
      </c>
      <c r="E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 s="22">
        <f t="shared" si="229"/>
        <v>42208.564583333333</v>
      </c>
      <c r="L3671">
        <v>1431447137</v>
      </c>
      <c r="M3671" s="22">
        <f t="shared" si="230"/>
        <v>42185.347824074073</v>
      </c>
      <c r="N3671" s="22" t="s">
        <v>9407</v>
      </c>
      <c r="O3671" s="24">
        <f t="shared" si="231"/>
        <v>2015</v>
      </c>
      <c r="P3671" t="b">
        <v>0</v>
      </c>
      <c r="Q3671">
        <v>17</v>
      </c>
      <c r="R3671" t="b">
        <v>1</v>
      </c>
      <c r="S3671" t="s">
        <v>8271</v>
      </c>
      <c r="T3671" s="7">
        <f>F3671/Q3671</f>
        <v>81.294117647058826</v>
      </c>
      <c r="U3671" t="s">
        <v>8315</v>
      </c>
      <c r="V3671" t="s">
        <v>8316</v>
      </c>
    </row>
    <row r="3672" spans="1:22" ht="43.2">
      <c r="A3672" s="5">
        <f t="shared" si="228"/>
        <v>1.0954545454545455</v>
      </c>
      <c r="B3672">
        <v>3670</v>
      </c>
      <c r="C3672" s="3" t="s">
        <v>3667</v>
      </c>
      <c r="D3672" s="3" t="s">
        <v>7780</v>
      </c>
      <c r="E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 s="22">
        <f t="shared" si="229"/>
        <v>42166.466863425921</v>
      </c>
      <c r="L3672">
        <v>1431951611</v>
      </c>
      <c r="M3672" s="22">
        <f t="shared" si="230"/>
        <v>42136.466863425921</v>
      </c>
      <c r="N3672" s="22" t="s">
        <v>9589</v>
      </c>
      <c r="O3672" s="24">
        <f t="shared" si="231"/>
        <v>2015</v>
      </c>
      <c r="P3672" t="b">
        <v>0</v>
      </c>
      <c r="Q3672">
        <v>12</v>
      </c>
      <c r="R3672" t="b">
        <v>1</v>
      </c>
      <c r="S3672" t="s">
        <v>8271</v>
      </c>
      <c r="T3672" s="7">
        <f>F3672/Q3672</f>
        <v>20.083333333333332</v>
      </c>
      <c r="U3672" t="s">
        <v>8315</v>
      </c>
      <c r="V3672" t="s">
        <v>8316</v>
      </c>
    </row>
    <row r="3673" spans="1:22" ht="43.2">
      <c r="A3673" s="5">
        <f t="shared" si="228"/>
        <v>1.0085714285714287</v>
      </c>
      <c r="B3673">
        <v>3671</v>
      </c>
      <c r="C3673" s="3" t="s">
        <v>3668</v>
      </c>
      <c r="D3673" s="3" t="s">
        <v>7781</v>
      </c>
      <c r="E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 s="22">
        <f t="shared" si="229"/>
        <v>42155.749999999993</v>
      </c>
      <c r="L3673">
        <v>1404140667</v>
      </c>
      <c r="M3673" s="22">
        <f t="shared" si="230"/>
        <v>42142.305682870363</v>
      </c>
      <c r="N3673" s="22" t="s">
        <v>9355</v>
      </c>
      <c r="O3673" s="24">
        <f t="shared" si="231"/>
        <v>2015</v>
      </c>
      <c r="P3673" t="b">
        <v>0</v>
      </c>
      <c r="Q3673">
        <v>40</v>
      </c>
      <c r="R3673" t="b">
        <v>1</v>
      </c>
      <c r="S3673" t="s">
        <v>8271</v>
      </c>
      <c r="T3673" s="7">
        <f>F3673/Q3673</f>
        <v>88.25</v>
      </c>
      <c r="U3673" t="s">
        <v>8315</v>
      </c>
      <c r="V3673" t="s">
        <v>8316</v>
      </c>
    </row>
    <row r="3674" spans="1:22" ht="57.6">
      <c r="A3674" s="5">
        <f t="shared" si="228"/>
        <v>1.0153333333333334</v>
      </c>
      <c r="B3674">
        <v>3672</v>
      </c>
      <c r="C3674" s="3" t="s">
        <v>3669</v>
      </c>
      <c r="D3674" s="3" t="s">
        <v>7782</v>
      </c>
      <c r="E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 s="22">
        <f t="shared" si="229"/>
        <v>41840.957638888889</v>
      </c>
      <c r="L3674">
        <v>1409179384</v>
      </c>
      <c r="M3674" s="22">
        <f t="shared" si="230"/>
        <v>41820.419756944444</v>
      </c>
      <c r="N3674" s="22" t="s">
        <v>9517</v>
      </c>
      <c r="O3674" s="24">
        <f t="shared" si="231"/>
        <v>2014</v>
      </c>
      <c r="P3674" t="b">
        <v>0</v>
      </c>
      <c r="Q3674">
        <v>57</v>
      </c>
      <c r="R3674" t="b">
        <v>1</v>
      </c>
      <c r="S3674" t="s">
        <v>8271</v>
      </c>
      <c r="T3674" s="7">
        <f>F3674/Q3674</f>
        <v>53.438596491228068</v>
      </c>
      <c r="U3674" t="s">
        <v>8315</v>
      </c>
      <c r="V3674" t="s">
        <v>8316</v>
      </c>
    </row>
    <row r="3675" spans="1:22" ht="43.2">
      <c r="A3675" s="5">
        <f t="shared" si="228"/>
        <v>1.13625</v>
      </c>
      <c r="B3675">
        <v>3673</v>
      </c>
      <c r="C3675" s="3" t="s">
        <v>3670</v>
      </c>
      <c r="D3675" s="3" t="s">
        <v>7783</v>
      </c>
      <c r="E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 s="22">
        <f t="shared" si="229"/>
        <v>41908.738240740735</v>
      </c>
      <c r="L3675">
        <v>1412233497</v>
      </c>
      <c r="M3675" s="22">
        <f t="shared" si="230"/>
        <v>41878.738240740735</v>
      </c>
      <c r="N3675" s="22" t="s">
        <v>8390</v>
      </c>
      <c r="O3675" s="24">
        <f t="shared" si="231"/>
        <v>2014</v>
      </c>
      <c r="P3675" t="b">
        <v>0</v>
      </c>
      <c r="Q3675">
        <v>114</v>
      </c>
      <c r="R3675" t="b">
        <v>1</v>
      </c>
      <c r="S3675" t="s">
        <v>8271</v>
      </c>
      <c r="T3675" s="7">
        <f>F3675/Q3675</f>
        <v>39.868421052631582</v>
      </c>
      <c r="U3675" t="s">
        <v>8315</v>
      </c>
      <c r="V3675" t="s">
        <v>8316</v>
      </c>
    </row>
    <row r="3676" spans="1:22" ht="43.2">
      <c r="A3676" s="5">
        <f t="shared" si="228"/>
        <v>1</v>
      </c>
      <c r="B3676">
        <v>3674</v>
      </c>
      <c r="C3676" s="3" t="s">
        <v>3671</v>
      </c>
      <c r="D3676" s="3" t="s">
        <v>7784</v>
      </c>
      <c r="E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 s="22">
        <f t="shared" si="229"/>
        <v>41948.327777777777</v>
      </c>
      <c r="L3676">
        <v>1467752229</v>
      </c>
      <c r="M3676" s="22">
        <f t="shared" si="230"/>
        <v>41914.086770833332</v>
      </c>
      <c r="N3676" s="22" t="s">
        <v>9021</v>
      </c>
      <c r="O3676" s="24">
        <f t="shared" si="231"/>
        <v>2014</v>
      </c>
      <c r="P3676" t="b">
        <v>0</v>
      </c>
      <c r="Q3676">
        <v>31</v>
      </c>
      <c r="R3676" t="b">
        <v>1</v>
      </c>
      <c r="S3676" t="s">
        <v>8271</v>
      </c>
      <c r="T3676" s="7">
        <f>F3676/Q3676</f>
        <v>145.16129032258064</v>
      </c>
      <c r="U3676" t="s">
        <v>8315</v>
      </c>
      <c r="V3676" t="s">
        <v>8316</v>
      </c>
    </row>
    <row r="3677" spans="1:22" ht="43.2">
      <c r="A3677" s="5">
        <f t="shared" si="228"/>
        <v>1.4</v>
      </c>
      <c r="B3677">
        <v>3675</v>
      </c>
      <c r="C3677" s="3" t="s">
        <v>3672</v>
      </c>
      <c r="D3677" s="3" t="s">
        <v>7785</v>
      </c>
      <c r="E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 s="22">
        <f t="shared" si="229"/>
        <v>42616.664687499993</v>
      </c>
      <c r="L3677">
        <v>1462285182</v>
      </c>
      <c r="M3677" s="22">
        <f t="shared" si="230"/>
        <v>42556.664687499993</v>
      </c>
      <c r="N3677" s="22" t="s">
        <v>8545</v>
      </c>
      <c r="O3677" s="24">
        <f t="shared" si="231"/>
        <v>2016</v>
      </c>
      <c r="P3677" t="b">
        <v>0</v>
      </c>
      <c r="Q3677">
        <v>3</v>
      </c>
      <c r="R3677" t="b">
        <v>1</v>
      </c>
      <c r="S3677" t="s">
        <v>8271</v>
      </c>
      <c r="T3677" s="7">
        <f>F3677/Q3677</f>
        <v>23.333333333333332</v>
      </c>
      <c r="U3677" t="s">
        <v>8315</v>
      </c>
      <c r="V3677" t="s">
        <v>8316</v>
      </c>
    </row>
    <row r="3678" spans="1:22" ht="43.2">
      <c r="A3678" s="5">
        <f t="shared" si="228"/>
        <v>1.2875000000000001</v>
      </c>
      <c r="B3678">
        <v>3676</v>
      </c>
      <c r="C3678" s="3" t="s">
        <v>3673</v>
      </c>
      <c r="D3678" s="3" t="s">
        <v>7786</v>
      </c>
      <c r="E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 s="22">
        <f t="shared" si="229"/>
        <v>42505.749999999993</v>
      </c>
      <c r="L3678">
        <v>1408995284</v>
      </c>
      <c r="M3678" s="22">
        <f t="shared" si="230"/>
        <v>42493.388680555552</v>
      </c>
      <c r="N3678" s="22" t="s">
        <v>9506</v>
      </c>
      <c r="O3678" s="24">
        <f t="shared" si="231"/>
        <v>2016</v>
      </c>
      <c r="P3678" t="b">
        <v>0</v>
      </c>
      <c r="Q3678">
        <v>16</v>
      </c>
      <c r="R3678" t="b">
        <v>1</v>
      </c>
      <c r="S3678" t="s">
        <v>8271</v>
      </c>
      <c r="T3678" s="7">
        <f>F3678/Q3678</f>
        <v>64.375</v>
      </c>
      <c r="U3678" t="s">
        <v>8315</v>
      </c>
      <c r="V3678" t="s">
        <v>8316</v>
      </c>
    </row>
    <row r="3679" spans="1:22" ht="43.2">
      <c r="A3679" s="5">
        <f t="shared" si="228"/>
        <v>1.0290416666666666</v>
      </c>
      <c r="B3679">
        <v>3677</v>
      </c>
      <c r="C3679" s="3" t="s">
        <v>3674</v>
      </c>
      <c r="D3679" s="3" t="s">
        <v>7787</v>
      </c>
      <c r="E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 s="22">
        <f t="shared" si="229"/>
        <v>41894.607453703698</v>
      </c>
      <c r="L3679">
        <v>1402580818</v>
      </c>
      <c r="M3679" s="22">
        <f t="shared" si="230"/>
        <v>41876.607453703698</v>
      </c>
      <c r="N3679" s="22" t="s">
        <v>9230</v>
      </c>
      <c r="O3679" s="24">
        <f t="shared" si="231"/>
        <v>2014</v>
      </c>
      <c r="P3679" t="b">
        <v>0</v>
      </c>
      <c r="Q3679">
        <v>199</v>
      </c>
      <c r="R3679" t="b">
        <v>1</v>
      </c>
      <c r="S3679" t="s">
        <v>8271</v>
      </c>
      <c r="T3679" s="7">
        <f>F3679/Q3679</f>
        <v>62.052763819095475</v>
      </c>
      <c r="U3679" t="s">
        <v>8315</v>
      </c>
      <c r="V3679" t="s">
        <v>8316</v>
      </c>
    </row>
    <row r="3680" spans="1:22" ht="43.2">
      <c r="A3680" s="5">
        <f t="shared" si="228"/>
        <v>1.0249999999999999</v>
      </c>
      <c r="B3680">
        <v>3678</v>
      </c>
      <c r="C3680" s="3" t="s">
        <v>3675</v>
      </c>
      <c r="D3680" s="3" t="s">
        <v>7788</v>
      </c>
      <c r="E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 s="22">
        <f t="shared" si="229"/>
        <v>41822.957638888889</v>
      </c>
      <c r="L3680">
        <v>1430052298</v>
      </c>
      <c r="M3680" s="22">
        <f t="shared" si="230"/>
        <v>41802.365949074076</v>
      </c>
      <c r="N3680" s="22" t="s">
        <v>8411</v>
      </c>
      <c r="O3680" s="24">
        <f t="shared" si="231"/>
        <v>2014</v>
      </c>
      <c r="P3680" t="b">
        <v>0</v>
      </c>
      <c r="Q3680">
        <v>31</v>
      </c>
      <c r="R3680" t="b">
        <v>1</v>
      </c>
      <c r="S3680" t="s">
        <v>8271</v>
      </c>
      <c r="T3680" s="7">
        <f>F3680/Q3680</f>
        <v>66.129032258064512</v>
      </c>
      <c r="U3680" t="s">
        <v>8315</v>
      </c>
      <c r="V3680" t="s">
        <v>8316</v>
      </c>
    </row>
    <row r="3681" spans="1:22" ht="43.2">
      <c r="A3681" s="5">
        <f t="shared" si="228"/>
        <v>1.101</v>
      </c>
      <c r="B3681">
        <v>3679</v>
      </c>
      <c r="C3681" s="3" t="s">
        <v>3676</v>
      </c>
      <c r="D3681" s="3" t="s">
        <v>7789</v>
      </c>
      <c r="E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 s="22">
        <f t="shared" si="229"/>
        <v>42155.322893518511</v>
      </c>
      <c r="L3681">
        <v>1401214581</v>
      </c>
      <c r="M3681" s="22">
        <f t="shared" si="230"/>
        <v>42120.322893518511</v>
      </c>
      <c r="N3681" s="22" t="s">
        <v>9492</v>
      </c>
      <c r="O3681" s="24">
        <f t="shared" si="231"/>
        <v>2015</v>
      </c>
      <c r="P3681" t="b">
        <v>0</v>
      </c>
      <c r="Q3681">
        <v>30</v>
      </c>
      <c r="R3681" t="b">
        <v>1</v>
      </c>
      <c r="S3681" t="s">
        <v>8271</v>
      </c>
      <c r="T3681" s="7">
        <f>F3681/Q3681</f>
        <v>73.400000000000006</v>
      </c>
      <c r="U3681" t="s">
        <v>8315</v>
      </c>
      <c r="V3681" t="s">
        <v>8316</v>
      </c>
    </row>
    <row r="3682" spans="1:22" ht="43.2">
      <c r="A3682" s="5">
        <f t="shared" si="228"/>
        <v>1.1276666666666666</v>
      </c>
      <c r="B3682">
        <v>3680</v>
      </c>
      <c r="C3682" s="3" t="s">
        <v>3677</v>
      </c>
      <c r="D3682" s="3" t="s">
        <v>7790</v>
      </c>
      <c r="E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 s="22">
        <f t="shared" si="229"/>
        <v>41820.999305555553</v>
      </c>
      <c r="L3682">
        <v>1473850434</v>
      </c>
      <c r="M3682" s="22">
        <f t="shared" si="230"/>
        <v>41786.553020833329</v>
      </c>
      <c r="N3682" s="22" t="s">
        <v>8454</v>
      </c>
      <c r="O3682" s="24">
        <f t="shared" si="231"/>
        <v>2014</v>
      </c>
      <c r="P3682" t="b">
        <v>0</v>
      </c>
      <c r="Q3682">
        <v>34</v>
      </c>
      <c r="R3682" t="b">
        <v>1</v>
      </c>
      <c r="S3682" t="s">
        <v>8271</v>
      </c>
      <c r="T3682" s="7">
        <f>F3682/Q3682</f>
        <v>99.5</v>
      </c>
      <c r="U3682" t="s">
        <v>8315</v>
      </c>
      <c r="V3682" t="s">
        <v>8316</v>
      </c>
    </row>
    <row r="3683" spans="1:22" ht="57.6">
      <c r="A3683" s="5">
        <f t="shared" si="228"/>
        <v>1.119</v>
      </c>
      <c r="B3683">
        <v>3681</v>
      </c>
      <c r="C3683" s="3" t="s">
        <v>3678</v>
      </c>
      <c r="D3683" s="3" t="s">
        <v>7791</v>
      </c>
      <c r="E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 s="22">
        <f t="shared" si="229"/>
        <v>42648.245763888888</v>
      </c>
      <c r="L3683">
        <v>1452008290</v>
      </c>
      <c r="M3683" s="22">
        <f t="shared" si="230"/>
        <v>42627.245763888888</v>
      </c>
      <c r="N3683" s="22" t="s">
        <v>9498</v>
      </c>
      <c r="O3683" s="24">
        <f t="shared" si="231"/>
        <v>2016</v>
      </c>
      <c r="P3683" t="b">
        <v>0</v>
      </c>
      <c r="Q3683">
        <v>18</v>
      </c>
      <c r="R3683" t="b">
        <v>1</v>
      </c>
      <c r="S3683" t="s">
        <v>8271</v>
      </c>
      <c r="T3683" s="7">
        <f>F3683/Q3683</f>
        <v>62.166666666666664</v>
      </c>
      <c r="U3683" t="s">
        <v>8315</v>
      </c>
      <c r="V3683" t="s">
        <v>8316</v>
      </c>
    </row>
    <row r="3684" spans="1:22" ht="43.2">
      <c r="A3684" s="5">
        <f t="shared" si="228"/>
        <v>1.3919999999999999</v>
      </c>
      <c r="B3684">
        <v>3682</v>
      </c>
      <c r="C3684" s="3" t="s">
        <v>3679</v>
      </c>
      <c r="D3684" s="3" t="s">
        <v>7792</v>
      </c>
      <c r="E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 s="22">
        <f t="shared" si="229"/>
        <v>42384.443171296291</v>
      </c>
      <c r="L3684">
        <v>1399998418</v>
      </c>
      <c r="M3684" s="22">
        <f t="shared" si="230"/>
        <v>42374.443171296291</v>
      </c>
      <c r="N3684" s="22" t="s">
        <v>9608</v>
      </c>
      <c r="O3684" s="24">
        <f t="shared" si="231"/>
        <v>2016</v>
      </c>
      <c r="P3684" t="b">
        <v>0</v>
      </c>
      <c r="Q3684">
        <v>67</v>
      </c>
      <c r="R3684" t="b">
        <v>1</v>
      </c>
      <c r="S3684" t="s">
        <v>8271</v>
      </c>
      <c r="T3684" s="7">
        <f>F3684/Q3684</f>
        <v>62.328358208955223</v>
      </c>
      <c r="U3684" t="s">
        <v>8315</v>
      </c>
      <c r="V3684" t="s">
        <v>8316</v>
      </c>
    </row>
    <row r="3685" spans="1:22" ht="43.2">
      <c r="A3685" s="5">
        <f t="shared" si="228"/>
        <v>1.1085714285714285</v>
      </c>
      <c r="B3685">
        <v>3683</v>
      </c>
      <c r="C3685" s="3" t="s">
        <v>3680</v>
      </c>
      <c r="D3685" s="3" t="s">
        <v>7793</v>
      </c>
      <c r="E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 s="22">
        <f t="shared" si="229"/>
        <v>41806.082638888889</v>
      </c>
      <c r="L3685">
        <v>1474339696</v>
      </c>
      <c r="M3685" s="22">
        <f t="shared" si="230"/>
        <v>41772.477060185185</v>
      </c>
      <c r="N3685" s="22" t="s">
        <v>9388</v>
      </c>
      <c r="O3685" s="24">
        <f t="shared" si="231"/>
        <v>2014</v>
      </c>
      <c r="P3685" t="b">
        <v>0</v>
      </c>
      <c r="Q3685">
        <v>66</v>
      </c>
      <c r="R3685" t="b">
        <v>1</v>
      </c>
      <c r="S3685" t="s">
        <v>8271</v>
      </c>
      <c r="T3685" s="7">
        <f>F3685/Q3685</f>
        <v>58.787878787878789</v>
      </c>
      <c r="U3685" t="s">
        <v>8315</v>
      </c>
      <c r="V3685" t="s">
        <v>8316</v>
      </c>
    </row>
    <row r="3686" spans="1:22" ht="43.2">
      <c r="A3686" s="5">
        <f t="shared" si="228"/>
        <v>1.3906666666666667</v>
      </c>
      <c r="B3686">
        <v>3684</v>
      </c>
      <c r="C3686" s="3" t="s">
        <v>3681</v>
      </c>
      <c r="D3686" s="3" t="s">
        <v>7794</v>
      </c>
      <c r="E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 s="22">
        <f t="shared" si="229"/>
        <v>42662.908518518518</v>
      </c>
      <c r="L3686">
        <v>1438575586</v>
      </c>
      <c r="M3686" s="22">
        <f t="shared" si="230"/>
        <v>42632.908518518518</v>
      </c>
      <c r="N3686" s="22" t="s">
        <v>8863</v>
      </c>
      <c r="O3686" s="24">
        <f t="shared" si="231"/>
        <v>2016</v>
      </c>
      <c r="P3686" t="b">
        <v>0</v>
      </c>
      <c r="Q3686">
        <v>23</v>
      </c>
      <c r="R3686" t="b">
        <v>1</v>
      </c>
      <c r="S3686" t="s">
        <v>8271</v>
      </c>
      <c r="T3686" s="7">
        <f>F3686/Q3686</f>
        <v>45.347826086956523</v>
      </c>
      <c r="U3686" t="s">
        <v>8315</v>
      </c>
      <c r="V3686" t="s">
        <v>8316</v>
      </c>
    </row>
    <row r="3687" spans="1:22" ht="43.2">
      <c r="A3687" s="5">
        <f t="shared" si="228"/>
        <v>1.0569999999999999</v>
      </c>
      <c r="B3687">
        <v>3685</v>
      </c>
      <c r="C3687" s="3" t="s">
        <v>3682</v>
      </c>
      <c r="D3687" s="3" t="s">
        <v>7795</v>
      </c>
      <c r="E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 s="22">
        <f t="shared" si="229"/>
        <v>42248.97206018518</v>
      </c>
      <c r="L3687">
        <v>1398348859</v>
      </c>
      <c r="M3687" s="22">
        <f t="shared" si="230"/>
        <v>42218.97206018518</v>
      </c>
      <c r="N3687" s="22" t="s">
        <v>9080</v>
      </c>
      <c r="O3687" s="24">
        <f t="shared" si="231"/>
        <v>2015</v>
      </c>
      <c r="P3687" t="b">
        <v>0</v>
      </c>
      <c r="Q3687">
        <v>126</v>
      </c>
      <c r="R3687" t="b">
        <v>1</v>
      </c>
      <c r="S3687" t="s">
        <v>8271</v>
      </c>
      <c r="T3687" s="7">
        <f>F3687/Q3687</f>
        <v>41.944444444444443</v>
      </c>
      <c r="U3687" t="s">
        <v>8315</v>
      </c>
      <c r="V3687" t="s">
        <v>8316</v>
      </c>
    </row>
    <row r="3688" spans="1:22" ht="43.2">
      <c r="A3688" s="5">
        <f t="shared" si="228"/>
        <v>1.0142857142857142</v>
      </c>
      <c r="B3688">
        <v>3686</v>
      </c>
      <c r="C3688" s="3" t="s">
        <v>3683</v>
      </c>
      <c r="D3688" s="3" t="s">
        <v>7796</v>
      </c>
      <c r="E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 s="22">
        <f t="shared" si="229"/>
        <v>41778.666666666664</v>
      </c>
      <c r="L3688">
        <v>1439567660</v>
      </c>
      <c r="M3688" s="22">
        <f t="shared" si="230"/>
        <v>41753.384942129625</v>
      </c>
      <c r="N3688" s="22" t="s">
        <v>8407</v>
      </c>
      <c r="O3688" s="24">
        <f t="shared" si="231"/>
        <v>2014</v>
      </c>
      <c r="P3688" t="b">
        <v>0</v>
      </c>
      <c r="Q3688">
        <v>6</v>
      </c>
      <c r="R3688" t="b">
        <v>1</v>
      </c>
      <c r="S3688" t="s">
        <v>8271</v>
      </c>
      <c r="T3688" s="7">
        <f>F3688/Q3688</f>
        <v>59.166666666666664</v>
      </c>
      <c r="U3688" t="s">
        <v>8315</v>
      </c>
      <c r="V3688" t="s">
        <v>8316</v>
      </c>
    </row>
    <row r="3689" spans="1:22" ht="43.2">
      <c r="A3689" s="5">
        <f t="shared" si="228"/>
        <v>1.0024500000000001</v>
      </c>
      <c r="B3689">
        <v>3687</v>
      </c>
      <c r="C3689" s="3" t="s">
        <v>3684</v>
      </c>
      <c r="D3689" s="3" t="s">
        <v>7797</v>
      </c>
      <c r="E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 s="22">
        <f t="shared" si="229"/>
        <v>42244.957638888889</v>
      </c>
      <c r="L3689">
        <v>1401254055</v>
      </c>
      <c r="M3689" s="22">
        <f t="shared" si="230"/>
        <v>42230.454398148147</v>
      </c>
      <c r="N3689" s="22" t="s">
        <v>8425</v>
      </c>
      <c r="O3689" s="24">
        <f t="shared" si="231"/>
        <v>2015</v>
      </c>
      <c r="P3689" t="b">
        <v>0</v>
      </c>
      <c r="Q3689">
        <v>25</v>
      </c>
      <c r="R3689" t="b">
        <v>1</v>
      </c>
      <c r="S3689" t="s">
        <v>8271</v>
      </c>
      <c r="T3689" s="7">
        <f>F3689/Q3689</f>
        <v>200.49</v>
      </c>
      <c r="U3689" t="s">
        <v>8315</v>
      </c>
      <c r="V3689" t="s">
        <v>8316</v>
      </c>
    </row>
    <row r="3690" spans="1:22" ht="43.2">
      <c r="A3690" s="5">
        <f t="shared" si="228"/>
        <v>1.0916666666666666</v>
      </c>
      <c r="B3690">
        <v>3688</v>
      </c>
      <c r="C3690" s="3" t="s">
        <v>3685</v>
      </c>
      <c r="D3690" s="3" t="s">
        <v>7798</v>
      </c>
      <c r="E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 s="22">
        <f t="shared" si="229"/>
        <v>41817.009895833333</v>
      </c>
      <c r="L3690">
        <v>1404932004</v>
      </c>
      <c r="M3690" s="22">
        <f t="shared" si="230"/>
        <v>41787.009895833333</v>
      </c>
      <c r="N3690" s="22" t="s">
        <v>9797</v>
      </c>
      <c r="O3690" s="24">
        <f t="shared" si="231"/>
        <v>2014</v>
      </c>
      <c r="P3690" t="b">
        <v>0</v>
      </c>
      <c r="Q3690">
        <v>39</v>
      </c>
      <c r="R3690" t="b">
        <v>1</v>
      </c>
      <c r="S3690" t="s">
        <v>8271</v>
      </c>
      <c r="T3690" s="7">
        <f>F3690/Q3690</f>
        <v>83.974358974358978</v>
      </c>
      <c r="U3690" t="s">
        <v>8315</v>
      </c>
      <c r="V3690" t="s">
        <v>8316</v>
      </c>
    </row>
    <row r="3691" spans="1:22" ht="43.2">
      <c r="A3691" s="5">
        <f t="shared" si="228"/>
        <v>1.1833333333333333</v>
      </c>
      <c r="B3691">
        <v>3689</v>
      </c>
      <c r="C3691" s="3" t="s">
        <v>3686</v>
      </c>
      <c r="D3691" s="3" t="s">
        <v>7799</v>
      </c>
      <c r="E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 s="22">
        <f t="shared" si="229"/>
        <v>41859.578749999993</v>
      </c>
      <c r="L3691">
        <v>1432410639</v>
      </c>
      <c r="M3691" s="22">
        <f t="shared" si="230"/>
        <v>41829.578749999993</v>
      </c>
      <c r="N3691" s="22" t="s">
        <v>8969</v>
      </c>
      <c r="O3691" s="24">
        <f t="shared" si="231"/>
        <v>2014</v>
      </c>
      <c r="P3691" t="b">
        <v>0</v>
      </c>
      <c r="Q3691">
        <v>62</v>
      </c>
      <c r="R3691" t="b">
        <v>1</v>
      </c>
      <c r="S3691" t="s">
        <v>8271</v>
      </c>
      <c r="T3691" s="7">
        <f>F3691/Q3691</f>
        <v>57.258064516129032</v>
      </c>
      <c r="U3691" t="s">
        <v>8315</v>
      </c>
      <c r="V3691" t="s">
        <v>8316</v>
      </c>
    </row>
    <row r="3692" spans="1:22" ht="43.2">
      <c r="A3692" s="5">
        <f t="shared" si="228"/>
        <v>1.2</v>
      </c>
      <c r="B3692">
        <v>3690</v>
      </c>
      <c r="C3692" s="3" t="s">
        <v>3687</v>
      </c>
      <c r="D3692" s="3" t="s">
        <v>7800</v>
      </c>
      <c r="E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 s="22">
        <f t="shared" si="229"/>
        <v>42176.725694444445</v>
      </c>
      <c r="L3692">
        <v>1414506083</v>
      </c>
      <c r="M3692" s="22">
        <f t="shared" si="230"/>
        <v>42147.61850694444</v>
      </c>
      <c r="N3692" s="22" t="s">
        <v>8537</v>
      </c>
      <c r="O3692" s="24">
        <f t="shared" si="231"/>
        <v>2015</v>
      </c>
      <c r="P3692" t="b">
        <v>0</v>
      </c>
      <c r="Q3692">
        <v>31</v>
      </c>
      <c r="R3692" t="b">
        <v>1</v>
      </c>
      <c r="S3692" t="s">
        <v>8271</v>
      </c>
      <c r="T3692" s="7">
        <f>F3692/Q3692</f>
        <v>58.064516129032256</v>
      </c>
      <c r="U3692" t="s">
        <v>8315</v>
      </c>
      <c r="V3692" t="s">
        <v>8316</v>
      </c>
    </row>
    <row r="3693" spans="1:22" ht="28.8">
      <c r="A3693" s="5">
        <f t="shared" si="228"/>
        <v>1.2796000000000001</v>
      </c>
      <c r="B3693">
        <v>3691</v>
      </c>
      <c r="C3693" s="3" t="s">
        <v>3688</v>
      </c>
      <c r="D3693" s="3" t="s">
        <v>7801</v>
      </c>
      <c r="E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 s="22">
        <f t="shared" si="229"/>
        <v>41970.431516203702</v>
      </c>
      <c r="L3693">
        <v>1421426929</v>
      </c>
      <c r="M3693" s="22">
        <f t="shared" si="230"/>
        <v>41940.38984953703</v>
      </c>
      <c r="N3693" s="22" t="s">
        <v>8952</v>
      </c>
      <c r="O3693" s="24">
        <f t="shared" si="231"/>
        <v>2014</v>
      </c>
      <c r="P3693" t="b">
        <v>0</v>
      </c>
      <c r="Q3693">
        <v>274</v>
      </c>
      <c r="R3693" t="b">
        <v>1</v>
      </c>
      <c r="S3693" t="s">
        <v>8271</v>
      </c>
      <c r="T3693" s="7">
        <f>F3693/Q3693</f>
        <v>186.80291970802921</v>
      </c>
      <c r="U3693" t="s">
        <v>8315</v>
      </c>
      <c r="V3693" t="s">
        <v>8316</v>
      </c>
    </row>
    <row r="3694" spans="1:22" ht="28.8">
      <c r="A3694" s="5">
        <f t="shared" si="228"/>
        <v>1.26</v>
      </c>
      <c r="B3694">
        <v>3692</v>
      </c>
      <c r="C3694" s="3" t="s">
        <v>3689</v>
      </c>
      <c r="D3694" s="3" t="s">
        <v>7802</v>
      </c>
      <c r="E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 s="22">
        <f t="shared" si="229"/>
        <v>42064.999305555553</v>
      </c>
      <c r="L3694">
        <v>1410304179</v>
      </c>
      <c r="M3694" s="22">
        <f t="shared" si="230"/>
        <v>42020.492233796293</v>
      </c>
      <c r="N3694" s="22" t="s">
        <v>8870</v>
      </c>
      <c r="O3694" s="24">
        <f t="shared" si="231"/>
        <v>2015</v>
      </c>
      <c r="P3694" t="b">
        <v>0</v>
      </c>
      <c r="Q3694">
        <v>17</v>
      </c>
      <c r="R3694" t="b">
        <v>1</v>
      </c>
      <c r="S3694" t="s">
        <v>8271</v>
      </c>
      <c r="T3694" s="7">
        <f>F3694/Q3694</f>
        <v>74.117647058823536</v>
      </c>
      <c r="U3694" t="s">
        <v>8315</v>
      </c>
      <c r="V3694" t="s">
        <v>8316</v>
      </c>
    </row>
    <row r="3695" spans="1:22" ht="43.2">
      <c r="A3695" s="5">
        <f t="shared" si="228"/>
        <v>1.2912912912912913</v>
      </c>
      <c r="B3695">
        <v>3693</v>
      </c>
      <c r="C3695" s="3" t="s">
        <v>3690</v>
      </c>
      <c r="D3695" s="3" t="s">
        <v>7803</v>
      </c>
      <c r="E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 s="22">
        <f t="shared" si="229"/>
        <v>41900.791666666664</v>
      </c>
      <c r="L3695">
        <v>1446352529</v>
      </c>
      <c r="M3695" s="22">
        <f t="shared" si="230"/>
        <v>41891.756701388884</v>
      </c>
      <c r="N3695" s="22" t="s">
        <v>8916</v>
      </c>
      <c r="O3695" s="24">
        <f t="shared" si="231"/>
        <v>2014</v>
      </c>
      <c r="P3695" t="b">
        <v>0</v>
      </c>
      <c r="Q3695">
        <v>14</v>
      </c>
      <c r="R3695" t="b">
        <v>1</v>
      </c>
      <c r="S3695" t="s">
        <v>8271</v>
      </c>
      <c r="T3695" s="7">
        <f>F3695/Q3695</f>
        <v>30.714285714285715</v>
      </c>
      <c r="U3695" t="s">
        <v>8315</v>
      </c>
      <c r="V3695" t="s">
        <v>8316</v>
      </c>
    </row>
    <row r="3696" spans="1:22" ht="57.6">
      <c r="A3696" s="5">
        <f t="shared" si="228"/>
        <v>1.0742857142857143</v>
      </c>
      <c r="B3696">
        <v>3694</v>
      </c>
      <c r="C3696" s="3" t="s">
        <v>3691</v>
      </c>
      <c r="D3696" s="3" t="s">
        <v>7804</v>
      </c>
      <c r="E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 s="22">
        <f t="shared" si="229"/>
        <v>42338.729166666664</v>
      </c>
      <c r="L3696">
        <v>1461985967</v>
      </c>
      <c r="M3696" s="22">
        <f t="shared" si="230"/>
        <v>42308.98297453703</v>
      </c>
      <c r="N3696" s="22" t="s">
        <v>9937</v>
      </c>
      <c r="O3696" s="24">
        <f t="shared" si="231"/>
        <v>2015</v>
      </c>
      <c r="P3696" t="b">
        <v>0</v>
      </c>
      <c r="Q3696">
        <v>60</v>
      </c>
      <c r="R3696" t="b">
        <v>1</v>
      </c>
      <c r="S3696" t="s">
        <v>8271</v>
      </c>
      <c r="T3696" s="7">
        <f>F3696/Q3696</f>
        <v>62.666666666666664</v>
      </c>
      <c r="U3696" t="s">
        <v>8315</v>
      </c>
      <c r="V3696" t="s">
        <v>8316</v>
      </c>
    </row>
    <row r="3697" spans="1:22" ht="57.6">
      <c r="A3697" s="5">
        <f t="shared" si="228"/>
        <v>1.00125</v>
      </c>
      <c r="B3697">
        <v>3695</v>
      </c>
      <c r="C3697" s="3" t="s">
        <v>3692</v>
      </c>
      <c r="D3697" s="3" t="s">
        <v>7805</v>
      </c>
      <c r="E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 s="22">
        <f t="shared" si="229"/>
        <v>42526.874999999993</v>
      </c>
      <c r="L3697">
        <v>1419281610</v>
      </c>
      <c r="M3697" s="22">
        <f t="shared" si="230"/>
        <v>42489.925543981481</v>
      </c>
      <c r="N3697" s="22" t="s">
        <v>8905</v>
      </c>
      <c r="O3697" s="24">
        <f t="shared" si="231"/>
        <v>2016</v>
      </c>
      <c r="P3697" t="b">
        <v>0</v>
      </c>
      <c r="Q3697">
        <v>33</v>
      </c>
      <c r="R3697" t="b">
        <v>1</v>
      </c>
      <c r="S3697" t="s">
        <v>8271</v>
      </c>
      <c r="T3697" s="7">
        <f>F3697/Q3697</f>
        <v>121.36363636363636</v>
      </c>
      <c r="U3697" t="s">
        <v>8315</v>
      </c>
      <c r="V3697" t="s">
        <v>8316</v>
      </c>
    </row>
    <row r="3698" spans="1:22" ht="43.2">
      <c r="A3698" s="5">
        <f t="shared" si="228"/>
        <v>1.55</v>
      </c>
      <c r="B3698">
        <v>3696</v>
      </c>
      <c r="C3698" s="3" t="s">
        <v>3693</v>
      </c>
      <c r="D3698" s="3" t="s">
        <v>7806</v>
      </c>
      <c r="E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 s="22">
        <f t="shared" si="229"/>
        <v>42015.662152777775</v>
      </c>
      <c r="L3698">
        <v>1418654916</v>
      </c>
      <c r="M3698" s="22">
        <f t="shared" si="230"/>
        <v>41995.662152777775</v>
      </c>
      <c r="N3698" s="22" t="s">
        <v>8418</v>
      </c>
      <c r="O3698" s="24">
        <f t="shared" si="231"/>
        <v>2014</v>
      </c>
      <c r="P3698" t="b">
        <v>0</v>
      </c>
      <c r="Q3698">
        <v>78</v>
      </c>
      <c r="R3698" t="b">
        <v>1</v>
      </c>
      <c r="S3698" t="s">
        <v>8271</v>
      </c>
      <c r="T3698" s="7">
        <f>F3698/Q3698</f>
        <v>39.743589743589745</v>
      </c>
      <c r="U3698" t="s">
        <v>8315</v>
      </c>
      <c r="V3698" t="s">
        <v>8316</v>
      </c>
    </row>
    <row r="3699" spans="1:22" ht="43.2">
      <c r="A3699" s="5">
        <f t="shared" si="228"/>
        <v>1.08</v>
      </c>
      <c r="B3699">
        <v>3697</v>
      </c>
      <c r="C3699" s="3" t="s">
        <v>3694</v>
      </c>
      <c r="D3699" s="3" t="s">
        <v>7807</v>
      </c>
      <c r="E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 s="22">
        <f t="shared" si="229"/>
        <v>42048.408749999995</v>
      </c>
      <c r="L3699">
        <v>1461064248</v>
      </c>
      <c r="M3699" s="22">
        <f t="shared" si="230"/>
        <v>41988.408749999995</v>
      </c>
      <c r="N3699" s="22" t="s">
        <v>8974</v>
      </c>
      <c r="O3699" s="24">
        <f t="shared" si="231"/>
        <v>2014</v>
      </c>
      <c r="P3699" t="b">
        <v>0</v>
      </c>
      <c r="Q3699">
        <v>30</v>
      </c>
      <c r="R3699" t="b">
        <v>1</v>
      </c>
      <c r="S3699" t="s">
        <v>8271</v>
      </c>
      <c r="T3699" s="7">
        <f>F3699/Q3699</f>
        <v>72</v>
      </c>
      <c r="U3699" t="s">
        <v>8315</v>
      </c>
      <c r="V3699" t="s">
        <v>8316</v>
      </c>
    </row>
    <row r="3700" spans="1:22" ht="43.2">
      <c r="A3700" s="5">
        <f t="shared" si="228"/>
        <v>1.1052</v>
      </c>
      <c r="B3700">
        <v>3698</v>
      </c>
      <c r="C3700" s="3" t="s">
        <v>3695</v>
      </c>
      <c r="D3700" s="3" t="s">
        <v>7808</v>
      </c>
      <c r="E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 s="22">
        <f t="shared" si="229"/>
        <v>42500.2575</v>
      </c>
      <c r="L3700">
        <v>1454354487</v>
      </c>
      <c r="M3700" s="22">
        <f t="shared" si="230"/>
        <v>42479.2575</v>
      </c>
      <c r="N3700" s="22" t="s">
        <v>8601</v>
      </c>
      <c r="O3700" s="24">
        <f t="shared" si="231"/>
        <v>2016</v>
      </c>
      <c r="P3700" t="b">
        <v>0</v>
      </c>
      <c r="Q3700">
        <v>136</v>
      </c>
      <c r="R3700" t="b">
        <v>1</v>
      </c>
      <c r="S3700" t="s">
        <v>8271</v>
      </c>
      <c r="T3700" s="7">
        <f>F3700/Q3700</f>
        <v>40.632352941176471</v>
      </c>
      <c r="U3700" t="s">
        <v>8315</v>
      </c>
      <c r="V3700" t="s">
        <v>8316</v>
      </c>
    </row>
    <row r="3701" spans="1:22" ht="43.2">
      <c r="A3701" s="5">
        <f t="shared" si="228"/>
        <v>1.008</v>
      </c>
      <c r="B3701">
        <v>3699</v>
      </c>
      <c r="C3701" s="3" t="s">
        <v>3696</v>
      </c>
      <c r="D3701" s="3" t="s">
        <v>7809</v>
      </c>
      <c r="E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 s="22">
        <f t="shared" si="229"/>
        <v>42431.598229166666</v>
      </c>
      <c r="L3701">
        <v>1410791216</v>
      </c>
      <c r="M3701" s="22">
        <f t="shared" si="230"/>
        <v>42401.598229166666</v>
      </c>
      <c r="N3701" s="22" t="s">
        <v>9822</v>
      </c>
      <c r="O3701" s="24">
        <f t="shared" si="231"/>
        <v>2016</v>
      </c>
      <c r="P3701" t="b">
        <v>0</v>
      </c>
      <c r="Q3701">
        <v>40</v>
      </c>
      <c r="R3701" t="b">
        <v>1</v>
      </c>
      <c r="S3701" t="s">
        <v>8271</v>
      </c>
      <c r="T3701" s="7">
        <f>F3701/Q3701</f>
        <v>63</v>
      </c>
      <c r="U3701" t="s">
        <v>8315</v>
      </c>
      <c r="V3701" t="s">
        <v>8316</v>
      </c>
    </row>
    <row r="3702" spans="1:22" ht="28.8">
      <c r="A3702" s="5">
        <f t="shared" si="228"/>
        <v>1.212</v>
      </c>
      <c r="B3702">
        <v>3700</v>
      </c>
      <c r="C3702" s="3" t="s">
        <v>3697</v>
      </c>
      <c r="D3702" s="3" t="s">
        <v>7810</v>
      </c>
      <c r="E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 s="22">
        <f t="shared" si="229"/>
        <v>41927.393703703703</v>
      </c>
      <c r="L3702">
        <v>1409493800</v>
      </c>
      <c r="M3702" s="22">
        <f t="shared" si="230"/>
        <v>41897.393703703703</v>
      </c>
      <c r="N3702" s="22" t="s">
        <v>9236</v>
      </c>
      <c r="O3702" s="24">
        <f t="shared" si="231"/>
        <v>2014</v>
      </c>
      <c r="P3702" t="b">
        <v>0</v>
      </c>
      <c r="Q3702">
        <v>18</v>
      </c>
      <c r="R3702" t="b">
        <v>1</v>
      </c>
      <c r="S3702" t="s">
        <v>8271</v>
      </c>
      <c r="T3702" s="7">
        <f>F3702/Q3702</f>
        <v>33.666666666666664</v>
      </c>
      <c r="U3702" t="s">
        <v>8315</v>
      </c>
      <c r="V3702" t="s">
        <v>8316</v>
      </c>
    </row>
    <row r="3703" spans="1:22" ht="43.2">
      <c r="A3703" s="5">
        <f t="shared" si="228"/>
        <v>1.0033333333333334</v>
      </c>
      <c r="B3703">
        <v>3701</v>
      </c>
      <c r="C3703" s="3" t="s">
        <v>3698</v>
      </c>
      <c r="D3703" s="3" t="s">
        <v>7811</v>
      </c>
      <c r="E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 s="22">
        <f t="shared" si="229"/>
        <v>41912.458333333328</v>
      </c>
      <c r="L3703">
        <v>1430830793</v>
      </c>
      <c r="M3703" s="22">
        <f t="shared" si="230"/>
        <v>41882.37731481481</v>
      </c>
      <c r="N3703" s="22" t="s">
        <v>8495</v>
      </c>
      <c r="O3703" s="24">
        <f t="shared" si="231"/>
        <v>2014</v>
      </c>
      <c r="P3703" t="b">
        <v>0</v>
      </c>
      <c r="Q3703">
        <v>39</v>
      </c>
      <c r="R3703" t="b">
        <v>1</v>
      </c>
      <c r="S3703" t="s">
        <v>8271</v>
      </c>
      <c r="T3703" s="7">
        <f>F3703/Q3703</f>
        <v>38.589743589743591</v>
      </c>
      <c r="U3703" t="s">
        <v>8315</v>
      </c>
      <c r="V3703" t="s">
        <v>8316</v>
      </c>
    </row>
    <row r="3704" spans="1:22" ht="57.6">
      <c r="A3704" s="5">
        <f t="shared" si="228"/>
        <v>1.0916666666666666</v>
      </c>
      <c r="B3704">
        <v>3702</v>
      </c>
      <c r="C3704" s="3" t="s">
        <v>3699</v>
      </c>
      <c r="D3704" s="3" t="s">
        <v>7812</v>
      </c>
      <c r="E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 s="22">
        <f t="shared" si="229"/>
        <v>42159.333252314813</v>
      </c>
      <c r="L3704">
        <v>1464958484</v>
      </c>
      <c r="M3704" s="22">
        <f t="shared" si="230"/>
        <v>42129.333252314813</v>
      </c>
      <c r="N3704" s="22" t="s">
        <v>8577</v>
      </c>
      <c r="O3704" s="24">
        <f t="shared" si="231"/>
        <v>2015</v>
      </c>
      <c r="P3704" t="b">
        <v>0</v>
      </c>
      <c r="Q3704">
        <v>21</v>
      </c>
      <c r="R3704" t="b">
        <v>1</v>
      </c>
      <c r="S3704" t="s">
        <v>8271</v>
      </c>
      <c r="T3704" s="7">
        <f>F3704/Q3704</f>
        <v>155.95238095238096</v>
      </c>
      <c r="U3704" t="s">
        <v>8315</v>
      </c>
      <c r="V3704" t="s">
        <v>8316</v>
      </c>
    </row>
    <row r="3705" spans="1:22" ht="43.2">
      <c r="A3705" s="5">
        <f t="shared" si="228"/>
        <v>1.2342857142857142</v>
      </c>
      <c r="B3705">
        <v>3703</v>
      </c>
      <c r="C3705" s="3" t="s">
        <v>3700</v>
      </c>
      <c r="D3705" s="3" t="s">
        <v>7813</v>
      </c>
      <c r="E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 s="22">
        <f t="shared" si="229"/>
        <v>42561.749305555553</v>
      </c>
      <c r="L3705">
        <v>1467720388</v>
      </c>
      <c r="M3705" s="22">
        <f t="shared" si="230"/>
        <v>42524.329675925925</v>
      </c>
      <c r="N3705" s="22" t="s">
        <v>9351</v>
      </c>
      <c r="O3705" s="24">
        <f t="shared" si="231"/>
        <v>2016</v>
      </c>
      <c r="P3705" t="b">
        <v>0</v>
      </c>
      <c r="Q3705">
        <v>30</v>
      </c>
      <c r="R3705" t="b">
        <v>1</v>
      </c>
      <c r="S3705" t="s">
        <v>8271</v>
      </c>
      <c r="T3705" s="7">
        <f>F3705/Q3705</f>
        <v>43.2</v>
      </c>
      <c r="U3705" t="s">
        <v>8315</v>
      </c>
      <c r="V3705" t="s">
        <v>8316</v>
      </c>
    </row>
    <row r="3706" spans="1:22" ht="43.2">
      <c r="A3706" s="5">
        <f t="shared" si="228"/>
        <v>1.3633666666666666</v>
      </c>
      <c r="B3706">
        <v>3704</v>
      </c>
      <c r="C3706" s="3" t="s">
        <v>3701</v>
      </c>
      <c r="D3706" s="3" t="s">
        <v>7814</v>
      </c>
      <c r="E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 s="22">
        <f t="shared" si="229"/>
        <v>42595.082638888889</v>
      </c>
      <c r="L3706">
        <v>1459528394</v>
      </c>
      <c r="M3706" s="22">
        <f t="shared" si="230"/>
        <v>42556.296157407407</v>
      </c>
      <c r="N3706" s="22" t="s">
        <v>8545</v>
      </c>
      <c r="O3706" s="24">
        <f t="shared" si="231"/>
        <v>2016</v>
      </c>
      <c r="P3706" t="b">
        <v>0</v>
      </c>
      <c r="Q3706">
        <v>27</v>
      </c>
      <c r="R3706" t="b">
        <v>1</v>
      </c>
      <c r="S3706" t="s">
        <v>8271</v>
      </c>
      <c r="T3706" s="7">
        <f>F3706/Q3706</f>
        <v>15.148518518518518</v>
      </c>
      <c r="U3706" t="s">
        <v>8315</v>
      </c>
      <c r="V3706" t="s">
        <v>8316</v>
      </c>
    </row>
    <row r="3707" spans="1:22" ht="43.2">
      <c r="A3707" s="5">
        <f t="shared" si="228"/>
        <v>1.0346657233816767</v>
      </c>
      <c r="B3707">
        <v>3705</v>
      </c>
      <c r="C3707" s="3" t="s">
        <v>3702</v>
      </c>
      <c r="D3707" s="3" t="s">
        <v>7815</v>
      </c>
      <c r="E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 s="22">
        <f t="shared" si="229"/>
        <v>42521.481412037036</v>
      </c>
      <c r="L3707">
        <v>1401714114</v>
      </c>
      <c r="M3707" s="22">
        <f t="shared" si="230"/>
        <v>42461.481412037036</v>
      </c>
      <c r="N3707" s="22" t="s">
        <v>8400</v>
      </c>
      <c r="O3707" s="24">
        <f t="shared" si="231"/>
        <v>2016</v>
      </c>
      <c r="P3707" t="b">
        <v>0</v>
      </c>
      <c r="Q3707">
        <v>35</v>
      </c>
      <c r="R3707" t="b">
        <v>1</v>
      </c>
      <c r="S3707" t="s">
        <v>8271</v>
      </c>
      <c r="T3707" s="7">
        <f>F3707/Q3707</f>
        <v>83.571428571428569</v>
      </c>
      <c r="U3707" t="s">
        <v>8315</v>
      </c>
      <c r="V3707" t="s">
        <v>8316</v>
      </c>
    </row>
    <row r="3708" spans="1:22" ht="43.2">
      <c r="A3708" s="5">
        <f t="shared" si="228"/>
        <v>1.2133333333333334</v>
      </c>
      <c r="B3708">
        <v>3706</v>
      </c>
      <c r="C3708" s="3" t="s">
        <v>3703</v>
      </c>
      <c r="D3708" s="3" t="s">
        <v>7816</v>
      </c>
      <c r="E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 s="22">
        <f t="shared" si="229"/>
        <v>41813.541666666664</v>
      </c>
      <c r="L3708">
        <v>1409262949</v>
      </c>
      <c r="M3708" s="22">
        <f t="shared" si="230"/>
        <v>41792.334652777776</v>
      </c>
      <c r="N3708" s="22" t="s">
        <v>8523</v>
      </c>
      <c r="O3708" s="24">
        <f t="shared" si="231"/>
        <v>2014</v>
      </c>
      <c r="P3708" t="b">
        <v>0</v>
      </c>
      <c r="Q3708">
        <v>13</v>
      </c>
      <c r="R3708" t="b">
        <v>1</v>
      </c>
      <c r="S3708" t="s">
        <v>8271</v>
      </c>
      <c r="T3708" s="7">
        <f>F3708/Q3708</f>
        <v>140</v>
      </c>
      <c r="U3708" t="s">
        <v>8315</v>
      </c>
      <c r="V3708" t="s">
        <v>8316</v>
      </c>
    </row>
    <row r="3709" spans="1:22" ht="43.2">
      <c r="A3709" s="5">
        <f t="shared" si="228"/>
        <v>1.86</v>
      </c>
      <c r="B3709">
        <v>3707</v>
      </c>
      <c r="C3709" s="3" t="s">
        <v>3704</v>
      </c>
      <c r="D3709" s="3" t="s">
        <v>7817</v>
      </c>
      <c r="E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 s="22">
        <f t="shared" si="229"/>
        <v>41894.705428240741</v>
      </c>
      <c r="L3709">
        <v>1467335378</v>
      </c>
      <c r="M3709" s="22">
        <f t="shared" si="230"/>
        <v>41879.705428240741</v>
      </c>
      <c r="N3709" s="22" t="s">
        <v>9514</v>
      </c>
      <c r="O3709" s="24">
        <f t="shared" si="231"/>
        <v>2014</v>
      </c>
      <c r="P3709" t="b">
        <v>0</v>
      </c>
      <c r="Q3709">
        <v>23</v>
      </c>
      <c r="R3709" t="b">
        <v>1</v>
      </c>
      <c r="S3709" t="s">
        <v>8271</v>
      </c>
      <c r="T3709" s="7">
        <f>F3709/Q3709</f>
        <v>80.869565217391298</v>
      </c>
      <c r="U3709" t="s">
        <v>8315</v>
      </c>
      <c r="V3709" t="s">
        <v>8316</v>
      </c>
    </row>
    <row r="3710" spans="1:22" ht="57.6">
      <c r="A3710" s="5">
        <f t="shared" si="228"/>
        <v>3</v>
      </c>
      <c r="B3710">
        <v>3708</v>
      </c>
      <c r="C3710" s="3" t="s">
        <v>3705</v>
      </c>
      <c r="D3710" s="3" t="s">
        <v>7818</v>
      </c>
      <c r="E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 s="22">
        <f t="shared" si="229"/>
        <v>42573.018055555549</v>
      </c>
      <c r="L3710">
        <v>1403234686</v>
      </c>
      <c r="M3710" s="22">
        <f t="shared" si="230"/>
        <v>42551.840023148143</v>
      </c>
      <c r="N3710" s="22" t="s">
        <v>9791</v>
      </c>
      <c r="O3710" s="24">
        <f t="shared" si="231"/>
        <v>2016</v>
      </c>
      <c r="P3710" t="b">
        <v>0</v>
      </c>
      <c r="Q3710">
        <v>39</v>
      </c>
      <c r="R3710" t="b">
        <v>1</v>
      </c>
      <c r="S3710" t="s">
        <v>8271</v>
      </c>
      <c r="T3710" s="7">
        <f>F3710/Q3710</f>
        <v>53.846153846153847</v>
      </c>
      <c r="U3710" t="s">
        <v>8315</v>
      </c>
      <c r="V3710" t="s">
        <v>8316</v>
      </c>
    </row>
    <row r="3711" spans="1:22" ht="43.2">
      <c r="A3711" s="5">
        <f t="shared" si="228"/>
        <v>1.0825</v>
      </c>
      <c r="B3711">
        <v>3709</v>
      </c>
      <c r="C3711" s="3" t="s">
        <v>3706</v>
      </c>
      <c r="D3711" s="3" t="s">
        <v>7819</v>
      </c>
      <c r="E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 s="22">
        <f t="shared" si="229"/>
        <v>41823.933865740742</v>
      </c>
      <c r="L3711">
        <v>1401123546</v>
      </c>
      <c r="M3711" s="22">
        <f t="shared" si="230"/>
        <v>41809.933865740742</v>
      </c>
      <c r="N3711" s="22" t="s">
        <v>8937</v>
      </c>
      <c r="O3711" s="24">
        <f t="shared" si="231"/>
        <v>2014</v>
      </c>
      <c r="P3711" t="b">
        <v>0</v>
      </c>
      <c r="Q3711">
        <v>35</v>
      </c>
      <c r="R3711" t="b">
        <v>1</v>
      </c>
      <c r="S3711" t="s">
        <v>8271</v>
      </c>
      <c r="T3711" s="7">
        <f>F3711/Q3711</f>
        <v>30.928571428571427</v>
      </c>
      <c r="U3711" t="s">
        <v>8315</v>
      </c>
      <c r="V3711" t="s">
        <v>8316</v>
      </c>
    </row>
    <row r="3712" spans="1:22" ht="28.8">
      <c r="A3712" s="5">
        <f t="shared" si="228"/>
        <v>1.4115384615384616</v>
      </c>
      <c r="B3712">
        <v>3710</v>
      </c>
      <c r="C3712" s="3" t="s">
        <v>3707</v>
      </c>
      <c r="D3712" s="3" t="s">
        <v>7820</v>
      </c>
      <c r="E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 s="22">
        <f t="shared" si="229"/>
        <v>41815.499374999999</v>
      </c>
      <c r="L3712">
        <v>1425908988</v>
      </c>
      <c r="M3712" s="22">
        <f t="shared" si="230"/>
        <v>41785.499374999999</v>
      </c>
      <c r="N3712" s="22" t="s">
        <v>8610</v>
      </c>
      <c r="O3712" s="24">
        <f t="shared" si="231"/>
        <v>2014</v>
      </c>
      <c r="P3712" t="b">
        <v>0</v>
      </c>
      <c r="Q3712">
        <v>27</v>
      </c>
      <c r="R3712" t="b">
        <v>1</v>
      </c>
      <c r="S3712" t="s">
        <v>8271</v>
      </c>
      <c r="T3712" s="7">
        <f>F3712/Q3712</f>
        <v>67.962962962962962</v>
      </c>
      <c r="U3712" t="s">
        <v>8315</v>
      </c>
      <c r="V3712" t="s">
        <v>8316</v>
      </c>
    </row>
    <row r="3713" spans="1:22" ht="28.8">
      <c r="A3713" s="5">
        <f t="shared" si="228"/>
        <v>1.1399999999999999</v>
      </c>
      <c r="B3713">
        <v>3711</v>
      </c>
      <c r="C3713" s="3" t="s">
        <v>3708</v>
      </c>
      <c r="D3713" s="3" t="s">
        <v>7821</v>
      </c>
      <c r="E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 s="22">
        <f t="shared" si="229"/>
        <v>42097.367916666662</v>
      </c>
      <c r="L3713">
        <v>1400606573</v>
      </c>
      <c r="M3713" s="22">
        <f t="shared" si="230"/>
        <v>42072.367916666662</v>
      </c>
      <c r="N3713" s="22" t="s">
        <v>8531</v>
      </c>
      <c r="O3713" s="24">
        <f t="shared" si="231"/>
        <v>2015</v>
      </c>
      <c r="P3713" t="b">
        <v>0</v>
      </c>
      <c r="Q3713">
        <v>21</v>
      </c>
      <c r="R3713" t="b">
        <v>1</v>
      </c>
      <c r="S3713" t="s">
        <v>8271</v>
      </c>
      <c r="T3713" s="7">
        <f>F3713/Q3713</f>
        <v>27.142857142857142</v>
      </c>
      <c r="U3713" t="s">
        <v>8315</v>
      </c>
      <c r="V3713" t="s">
        <v>8316</v>
      </c>
    </row>
    <row r="3714" spans="1:22" ht="57.6">
      <c r="A3714" s="5">
        <f t="shared" si="228"/>
        <v>1.5373333333333334</v>
      </c>
      <c r="B3714">
        <v>3712</v>
      </c>
      <c r="C3714" s="3" t="s">
        <v>3709</v>
      </c>
      <c r="D3714" s="3" t="s">
        <v>7822</v>
      </c>
      <c r="E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 s="22">
        <f t="shared" si="229"/>
        <v>41805.458333333328</v>
      </c>
      <c r="L3714">
        <v>1431230867</v>
      </c>
      <c r="M3714" s="22">
        <f t="shared" si="230"/>
        <v>41779.5158912037</v>
      </c>
      <c r="N3714" s="22" t="s">
        <v>8379</v>
      </c>
      <c r="O3714" s="24">
        <f t="shared" si="231"/>
        <v>2014</v>
      </c>
      <c r="P3714" t="b">
        <v>0</v>
      </c>
      <c r="Q3714">
        <v>104</v>
      </c>
      <c r="R3714" t="b">
        <v>1</v>
      </c>
      <c r="S3714" t="s">
        <v>8271</v>
      </c>
      <c r="T3714" s="7">
        <f>F3714/Q3714</f>
        <v>110.86538461538461</v>
      </c>
      <c r="U3714" t="s">
        <v>8315</v>
      </c>
      <c r="V3714" t="s">
        <v>8316</v>
      </c>
    </row>
    <row r="3715" spans="1:22" ht="43.2">
      <c r="A3715" s="5">
        <f t="shared" ref="A3715:A3778" si="232">F3715/E3715</f>
        <v>1.0149999999999999</v>
      </c>
      <c r="B3715">
        <v>3713</v>
      </c>
      <c r="C3715" s="3" t="s">
        <v>3710</v>
      </c>
      <c r="D3715" s="3" t="s">
        <v>7823</v>
      </c>
      <c r="E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 s="22">
        <f t="shared" ref="K3715:K3778" si="233">(J3714/86400)+25569+(-5/24)</f>
        <v>42155.082638888889</v>
      </c>
      <c r="L3715">
        <v>1463334166</v>
      </c>
      <c r="M3715" s="22">
        <f t="shared" ref="M3715:M3778" si="234">(L3714/86400)+25569+(-5/24)</f>
        <v>42133.963738425919</v>
      </c>
      <c r="N3715" s="22" t="s">
        <v>9938</v>
      </c>
      <c r="O3715" s="24">
        <f t="shared" si="231"/>
        <v>2015</v>
      </c>
      <c r="P3715" t="b">
        <v>0</v>
      </c>
      <c r="Q3715">
        <v>19</v>
      </c>
      <c r="R3715" t="b">
        <v>1</v>
      </c>
      <c r="S3715" t="s">
        <v>8271</v>
      </c>
      <c r="T3715" s="7">
        <f>F3715/Q3715</f>
        <v>106.84210526315789</v>
      </c>
      <c r="U3715" t="s">
        <v>8315</v>
      </c>
      <c r="V3715" t="s">
        <v>8316</v>
      </c>
    </row>
    <row r="3716" spans="1:22" ht="43.2">
      <c r="A3716" s="5">
        <f t="shared" si="232"/>
        <v>1.0235000000000001</v>
      </c>
      <c r="B3716">
        <v>3714</v>
      </c>
      <c r="C3716" s="3" t="s">
        <v>3711</v>
      </c>
      <c r="D3716" s="3" t="s">
        <v>7824</v>
      </c>
      <c r="E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 s="22">
        <f t="shared" si="233"/>
        <v>42525.529699074068</v>
      </c>
      <c r="L3716">
        <v>1429881667</v>
      </c>
      <c r="M3716" s="22">
        <f t="shared" si="234"/>
        <v>42505.529699074068</v>
      </c>
      <c r="N3716" s="22" t="s">
        <v>9501</v>
      </c>
      <c r="O3716" s="24">
        <f t="shared" ref="O3716:O3779" si="235">YEAR(N3716)</f>
        <v>2016</v>
      </c>
      <c r="P3716" t="b">
        <v>0</v>
      </c>
      <c r="Q3716">
        <v>97</v>
      </c>
      <c r="R3716" t="b">
        <v>1</v>
      </c>
      <c r="S3716" t="s">
        <v>8271</v>
      </c>
      <c r="T3716" s="7">
        <f>F3716/Q3716</f>
        <v>105.51546391752578</v>
      </c>
      <c r="U3716" t="s">
        <v>8315</v>
      </c>
      <c r="V3716" t="s">
        <v>8316</v>
      </c>
    </row>
    <row r="3717" spans="1:22" ht="43.2">
      <c r="A3717" s="5">
        <f t="shared" si="232"/>
        <v>1.0257142857142858</v>
      </c>
      <c r="B3717">
        <v>3715</v>
      </c>
      <c r="C3717" s="3" t="s">
        <v>3712</v>
      </c>
      <c r="D3717" s="3" t="s">
        <v>7825</v>
      </c>
      <c r="E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 s="22">
        <f t="shared" si="233"/>
        <v>42149.957638888889</v>
      </c>
      <c r="L3717">
        <v>1422834819</v>
      </c>
      <c r="M3717" s="22">
        <f t="shared" si="234"/>
        <v>42118.347997685181</v>
      </c>
      <c r="N3717" s="22" t="s">
        <v>9890</v>
      </c>
      <c r="O3717" s="24">
        <f t="shared" si="235"/>
        <v>2015</v>
      </c>
      <c r="P3717" t="b">
        <v>0</v>
      </c>
      <c r="Q3717">
        <v>27</v>
      </c>
      <c r="R3717" t="b">
        <v>1</v>
      </c>
      <c r="S3717" t="s">
        <v>8271</v>
      </c>
      <c r="T3717" s="7">
        <f>F3717/Q3717</f>
        <v>132.96296296296296</v>
      </c>
      <c r="U3717" t="s">
        <v>8315</v>
      </c>
      <c r="V3717" t="s">
        <v>8316</v>
      </c>
    </row>
    <row r="3718" spans="1:22" ht="43.2">
      <c r="A3718" s="5">
        <f t="shared" si="232"/>
        <v>1.5575000000000001</v>
      </c>
      <c r="B3718">
        <v>3716</v>
      </c>
      <c r="C3718" s="3" t="s">
        <v>3713</v>
      </c>
      <c r="D3718" s="3" t="s">
        <v>7826</v>
      </c>
      <c r="E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 s="22">
        <f t="shared" si="233"/>
        <v>42094.327777777777</v>
      </c>
      <c r="L3718">
        <v>1450819109</v>
      </c>
      <c r="M3718" s="22">
        <f t="shared" si="234"/>
        <v>42036.787256944437</v>
      </c>
      <c r="N3718" s="22" t="s">
        <v>8760</v>
      </c>
      <c r="O3718" s="24">
        <f t="shared" si="235"/>
        <v>2015</v>
      </c>
      <c r="P3718" t="b">
        <v>0</v>
      </c>
      <c r="Q3718">
        <v>24</v>
      </c>
      <c r="R3718" t="b">
        <v>1</v>
      </c>
      <c r="S3718" t="s">
        <v>8271</v>
      </c>
      <c r="T3718" s="7">
        <f>F3718/Q3718</f>
        <v>51.916666666666664</v>
      </c>
      <c r="U3718" t="s">
        <v>8315</v>
      </c>
      <c r="V3718" t="s">
        <v>8316</v>
      </c>
    </row>
    <row r="3719" spans="1:22" ht="43.2">
      <c r="A3719" s="5">
        <f t="shared" si="232"/>
        <v>1.0075000000000001</v>
      </c>
      <c r="B3719">
        <v>3717</v>
      </c>
      <c r="C3719" s="3" t="s">
        <v>3714</v>
      </c>
      <c r="D3719" s="3" t="s">
        <v>7827</v>
      </c>
      <c r="E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 s="22">
        <f t="shared" si="233"/>
        <v>42390.679502314808</v>
      </c>
      <c r="L3719">
        <v>1428526049</v>
      </c>
      <c r="M3719" s="22">
        <f t="shared" si="234"/>
        <v>42360.679502314808</v>
      </c>
      <c r="N3719" s="22" t="s">
        <v>8440</v>
      </c>
      <c r="O3719" s="24">
        <f t="shared" si="235"/>
        <v>2015</v>
      </c>
      <c r="P3719" t="b">
        <v>0</v>
      </c>
      <c r="Q3719">
        <v>13</v>
      </c>
      <c r="R3719" t="b">
        <v>1</v>
      </c>
      <c r="S3719" t="s">
        <v>8271</v>
      </c>
      <c r="T3719" s="7">
        <f>F3719/Q3719</f>
        <v>310</v>
      </c>
      <c r="U3719" t="s">
        <v>8315</v>
      </c>
      <c r="V3719" t="s">
        <v>8316</v>
      </c>
    </row>
    <row r="3720" spans="1:22" ht="43.2">
      <c r="A3720" s="5">
        <f t="shared" si="232"/>
        <v>2.3940000000000001</v>
      </c>
      <c r="B3720">
        <v>3718</v>
      </c>
      <c r="C3720" s="3" t="s">
        <v>3715</v>
      </c>
      <c r="D3720" s="3" t="s">
        <v>7828</v>
      </c>
      <c r="E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 s="22">
        <f t="shared" si="233"/>
        <v>42133.657974537033</v>
      </c>
      <c r="L3720">
        <v>1422465075</v>
      </c>
      <c r="M3720" s="22">
        <f t="shared" si="234"/>
        <v>42102.657974537033</v>
      </c>
      <c r="N3720" s="22" t="s">
        <v>8883</v>
      </c>
      <c r="O3720" s="24">
        <f t="shared" si="235"/>
        <v>2015</v>
      </c>
      <c r="P3720" t="b">
        <v>0</v>
      </c>
      <c r="Q3720">
        <v>46</v>
      </c>
      <c r="R3720" t="b">
        <v>1</v>
      </c>
      <c r="S3720" t="s">
        <v>8271</v>
      </c>
      <c r="T3720" s="7">
        <f>F3720/Q3720</f>
        <v>26.021739130434781</v>
      </c>
      <c r="U3720" t="s">
        <v>8315</v>
      </c>
      <c r="V3720" t="s">
        <v>8316</v>
      </c>
    </row>
    <row r="3721" spans="1:22" ht="28.8">
      <c r="A3721" s="5">
        <f t="shared" si="232"/>
        <v>2.1</v>
      </c>
      <c r="B3721">
        <v>3719</v>
      </c>
      <c r="C3721" s="3" t="s">
        <v>3716</v>
      </c>
      <c r="D3721" s="3" t="s">
        <v>7829</v>
      </c>
      <c r="E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 s="22">
        <f t="shared" si="233"/>
        <v>42062.507812499993</v>
      </c>
      <c r="L3721">
        <v>1432402266</v>
      </c>
      <c r="M3721" s="22">
        <f t="shared" si="234"/>
        <v>42032.507812499993</v>
      </c>
      <c r="N3721" s="22" t="s">
        <v>8405</v>
      </c>
      <c r="O3721" s="24">
        <f t="shared" si="235"/>
        <v>2015</v>
      </c>
      <c r="P3721" t="b">
        <v>0</v>
      </c>
      <c r="Q3721">
        <v>4</v>
      </c>
      <c r="R3721" t="b">
        <v>1</v>
      </c>
      <c r="S3721" t="s">
        <v>8271</v>
      </c>
      <c r="T3721" s="7">
        <f>F3721/Q3721</f>
        <v>105</v>
      </c>
      <c r="U3721" t="s">
        <v>8315</v>
      </c>
      <c r="V3721" t="s">
        <v>8316</v>
      </c>
    </row>
    <row r="3722" spans="1:22" ht="28.8">
      <c r="A3722" s="5">
        <f t="shared" si="232"/>
        <v>1.0451515151515152</v>
      </c>
      <c r="B3722">
        <v>3720</v>
      </c>
      <c r="C3722" s="3" t="s">
        <v>3717</v>
      </c>
      <c r="D3722" s="3" t="s">
        <v>7830</v>
      </c>
      <c r="E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 s="22">
        <f t="shared" si="233"/>
        <v>42177.521597222221</v>
      </c>
      <c r="L3722">
        <v>1433980206</v>
      </c>
      <c r="M3722" s="22">
        <f t="shared" si="234"/>
        <v>42147.521597222221</v>
      </c>
      <c r="N3722" s="22" t="s">
        <v>8537</v>
      </c>
      <c r="O3722" s="24">
        <f t="shared" si="235"/>
        <v>2015</v>
      </c>
      <c r="P3722" t="b">
        <v>0</v>
      </c>
      <c r="Q3722">
        <v>40</v>
      </c>
      <c r="R3722" t="b">
        <v>1</v>
      </c>
      <c r="S3722" t="s">
        <v>8271</v>
      </c>
      <c r="T3722" s="7">
        <f>F3722/Q3722</f>
        <v>86.224999999999994</v>
      </c>
      <c r="U3722" t="s">
        <v>8315</v>
      </c>
      <c r="V3722" t="s">
        <v>8316</v>
      </c>
    </row>
    <row r="3723" spans="1:22" ht="57.6">
      <c r="A3723" s="5">
        <f t="shared" si="232"/>
        <v>1.008</v>
      </c>
      <c r="B3723">
        <v>3721</v>
      </c>
      <c r="C3723" s="3" t="s">
        <v>3718</v>
      </c>
      <c r="D3723" s="3" t="s">
        <v>7831</v>
      </c>
      <c r="E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 s="22">
        <f t="shared" si="233"/>
        <v>42187.784791666665</v>
      </c>
      <c r="L3723">
        <v>1413412084</v>
      </c>
      <c r="M3723" s="22">
        <f t="shared" si="234"/>
        <v>42165.784791666665</v>
      </c>
      <c r="N3723" s="22" t="s">
        <v>8561</v>
      </c>
      <c r="O3723" s="24">
        <f t="shared" si="235"/>
        <v>2015</v>
      </c>
      <c r="P3723" t="b">
        <v>0</v>
      </c>
      <c r="Q3723">
        <v>44</v>
      </c>
      <c r="R3723" t="b">
        <v>1</v>
      </c>
      <c r="S3723" t="s">
        <v>8271</v>
      </c>
      <c r="T3723" s="7">
        <f>F3723/Q3723</f>
        <v>114.54545454545455</v>
      </c>
      <c r="U3723" t="s">
        <v>8315</v>
      </c>
      <c r="V3723" t="s">
        <v>8316</v>
      </c>
    </row>
    <row r="3724" spans="1:22" ht="57.6">
      <c r="A3724" s="5">
        <f t="shared" si="232"/>
        <v>1.1120000000000001</v>
      </c>
      <c r="B3724">
        <v>3722</v>
      </c>
      <c r="C3724" s="3" t="s">
        <v>3719</v>
      </c>
      <c r="D3724" s="3" t="s">
        <v>7832</v>
      </c>
      <c r="E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 s="22">
        <f t="shared" si="233"/>
        <v>41948.769490740735</v>
      </c>
      <c r="L3724">
        <v>1452614847</v>
      </c>
      <c r="M3724" s="22">
        <f t="shared" si="234"/>
        <v>41927.727824074071</v>
      </c>
      <c r="N3724" s="22" t="s">
        <v>8846</v>
      </c>
      <c r="O3724" s="24">
        <f t="shared" si="235"/>
        <v>2014</v>
      </c>
      <c r="P3724" t="b">
        <v>0</v>
      </c>
      <c r="Q3724">
        <v>35</v>
      </c>
      <c r="R3724" t="b">
        <v>1</v>
      </c>
      <c r="S3724" t="s">
        <v>8271</v>
      </c>
      <c r="T3724" s="7">
        <f>F3724/Q3724</f>
        <v>47.657142857142858</v>
      </c>
      <c r="U3724" t="s">
        <v>8315</v>
      </c>
      <c r="V3724" t="s">
        <v>8316</v>
      </c>
    </row>
    <row r="3725" spans="1:22" ht="28.8">
      <c r="A3725" s="5">
        <f t="shared" si="232"/>
        <v>1.0204444444444445</v>
      </c>
      <c r="B3725">
        <v>3723</v>
      </c>
      <c r="C3725" s="3" t="s">
        <v>3720</v>
      </c>
      <c r="D3725" s="3" t="s">
        <v>7833</v>
      </c>
      <c r="E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 s="22">
        <f t="shared" si="233"/>
        <v>42411.749305555553</v>
      </c>
      <c r="L3725">
        <v>1414778662</v>
      </c>
      <c r="M3725" s="22">
        <f t="shared" si="234"/>
        <v>42381.463506944441</v>
      </c>
      <c r="N3725" s="22" t="s">
        <v>9674</v>
      </c>
      <c r="O3725" s="24">
        <f t="shared" si="235"/>
        <v>2016</v>
      </c>
      <c r="P3725" t="b">
        <v>0</v>
      </c>
      <c r="Q3725">
        <v>63</v>
      </c>
      <c r="R3725" t="b">
        <v>1</v>
      </c>
      <c r="S3725" t="s">
        <v>8271</v>
      </c>
      <c r="T3725" s="7">
        <f>F3725/Q3725</f>
        <v>72.888888888888886</v>
      </c>
      <c r="U3725" t="s">
        <v>8315</v>
      </c>
      <c r="V3725" t="s">
        <v>8316</v>
      </c>
    </row>
    <row r="3726" spans="1:22" ht="43.2">
      <c r="A3726" s="5">
        <f t="shared" si="232"/>
        <v>1.0254767441860466</v>
      </c>
      <c r="B3726">
        <v>3724</v>
      </c>
      <c r="C3726" s="3" t="s">
        <v>3721</v>
      </c>
      <c r="D3726" s="3" t="s">
        <v>7834</v>
      </c>
      <c r="E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 s="22">
        <f t="shared" si="233"/>
        <v>41973.586365740739</v>
      </c>
      <c r="L3726">
        <v>1459856860</v>
      </c>
      <c r="M3726" s="22">
        <f t="shared" si="234"/>
        <v>41943.544699074067</v>
      </c>
      <c r="N3726" s="22" t="s">
        <v>8688</v>
      </c>
      <c r="O3726" s="24">
        <f t="shared" si="235"/>
        <v>2014</v>
      </c>
      <c r="P3726" t="b">
        <v>0</v>
      </c>
      <c r="Q3726">
        <v>89</v>
      </c>
      <c r="R3726" t="b">
        <v>1</v>
      </c>
      <c r="S3726" t="s">
        <v>8271</v>
      </c>
      <c r="T3726" s="7">
        <f>F3726/Q3726</f>
        <v>49.545505617977533</v>
      </c>
      <c r="U3726" t="s">
        <v>8315</v>
      </c>
      <c r="V3726" t="s">
        <v>8316</v>
      </c>
    </row>
    <row r="3727" spans="1:22" ht="43.2">
      <c r="A3727" s="5">
        <f t="shared" si="232"/>
        <v>1.27</v>
      </c>
      <c r="B3727">
        <v>3725</v>
      </c>
      <c r="C3727" s="3" t="s">
        <v>3722</v>
      </c>
      <c r="D3727" s="3" t="s">
        <v>7835</v>
      </c>
      <c r="E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 s="22">
        <f t="shared" si="233"/>
        <v>42494.749999999993</v>
      </c>
      <c r="L3727">
        <v>1454366467</v>
      </c>
      <c r="M3727" s="22">
        <f t="shared" si="234"/>
        <v>42465.283101851848</v>
      </c>
      <c r="N3727" s="22" t="s">
        <v>9655</v>
      </c>
      <c r="O3727" s="24">
        <f t="shared" si="235"/>
        <v>2016</v>
      </c>
      <c r="P3727" t="b">
        <v>0</v>
      </c>
      <c r="Q3727">
        <v>15</v>
      </c>
      <c r="R3727" t="b">
        <v>1</v>
      </c>
      <c r="S3727" t="s">
        <v>8271</v>
      </c>
      <c r="T3727" s="7">
        <f>F3727/Q3727</f>
        <v>25.4</v>
      </c>
      <c r="U3727" t="s">
        <v>8315</v>
      </c>
      <c r="V3727" t="s">
        <v>8316</v>
      </c>
    </row>
    <row r="3728" spans="1:22" ht="43.2">
      <c r="A3728" s="5">
        <f t="shared" si="232"/>
        <v>3.3870588235294119</v>
      </c>
      <c r="B3728">
        <v>3726</v>
      </c>
      <c r="C3728" s="3" t="s">
        <v>3723</v>
      </c>
      <c r="D3728" s="3" t="s">
        <v>7836</v>
      </c>
      <c r="E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 s="22">
        <f t="shared" si="233"/>
        <v>42418.687499999993</v>
      </c>
      <c r="L3728">
        <v>1459567371</v>
      </c>
      <c r="M3728" s="22">
        <f t="shared" si="234"/>
        <v>42401.736886574072</v>
      </c>
      <c r="N3728" s="22" t="s">
        <v>9822</v>
      </c>
      <c r="O3728" s="24">
        <f t="shared" si="235"/>
        <v>2016</v>
      </c>
      <c r="P3728" t="b">
        <v>0</v>
      </c>
      <c r="Q3728">
        <v>46</v>
      </c>
      <c r="R3728" t="b">
        <v>1</v>
      </c>
      <c r="S3728" t="s">
        <v>8271</v>
      </c>
      <c r="T3728" s="7">
        <f>F3728/Q3728</f>
        <v>62.586956521739133</v>
      </c>
      <c r="U3728" t="s">
        <v>8315</v>
      </c>
      <c r="V3728" t="s">
        <v>8316</v>
      </c>
    </row>
    <row r="3729" spans="1:22" ht="43.2">
      <c r="A3729" s="5">
        <f t="shared" si="232"/>
        <v>1.0075000000000001</v>
      </c>
      <c r="B3729">
        <v>3727</v>
      </c>
      <c r="C3729" s="3" t="s">
        <v>3724</v>
      </c>
      <c r="D3729" s="3" t="s">
        <v>7837</v>
      </c>
      <c r="E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 s="22">
        <f t="shared" si="233"/>
        <v>42489.666666666664</v>
      </c>
      <c r="L3729">
        <v>1474273294</v>
      </c>
      <c r="M3729" s="22">
        <f t="shared" si="234"/>
        <v>42461.932534722218</v>
      </c>
      <c r="N3729" s="22" t="s">
        <v>8400</v>
      </c>
      <c r="O3729" s="24">
        <f t="shared" si="235"/>
        <v>2016</v>
      </c>
      <c r="P3729" t="b">
        <v>0</v>
      </c>
      <c r="Q3729">
        <v>33</v>
      </c>
      <c r="R3729" t="b">
        <v>1</v>
      </c>
      <c r="S3729" t="s">
        <v>8271</v>
      </c>
      <c r="T3729" s="7">
        <f>F3729/Q3729</f>
        <v>61.060606060606062</v>
      </c>
      <c r="U3729" t="s">
        <v>8315</v>
      </c>
      <c r="V3729" t="s">
        <v>8316</v>
      </c>
    </row>
    <row r="3730" spans="1:22" ht="43.2">
      <c r="A3730" s="5">
        <f t="shared" si="232"/>
        <v>9.3100000000000002E-2</v>
      </c>
      <c r="B3730">
        <v>3728</v>
      </c>
      <c r="C3730" s="3" t="s">
        <v>3725</v>
      </c>
      <c r="D3730" s="3" t="s">
        <v>7838</v>
      </c>
      <c r="E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 s="22">
        <f t="shared" si="233"/>
        <v>42662.996527777774</v>
      </c>
      <c r="L3730">
        <v>1437365176</v>
      </c>
      <c r="M3730" s="22">
        <f t="shared" si="234"/>
        <v>42632.139976851853</v>
      </c>
      <c r="N3730" s="22" t="s">
        <v>8863</v>
      </c>
      <c r="O3730" s="24">
        <f t="shared" si="235"/>
        <v>2016</v>
      </c>
      <c r="P3730" t="b">
        <v>0</v>
      </c>
      <c r="Q3730">
        <v>31</v>
      </c>
      <c r="R3730" t="b">
        <v>0</v>
      </c>
      <c r="S3730" t="s">
        <v>8271</v>
      </c>
      <c r="T3730" s="7">
        <f>F3730/Q3730</f>
        <v>60.064516129032256</v>
      </c>
      <c r="U3730" t="s">
        <v>8315</v>
      </c>
      <c r="V3730" t="s">
        <v>8316</v>
      </c>
    </row>
    <row r="3731" spans="1:22" ht="43.2">
      <c r="A3731" s="5">
        <f t="shared" si="232"/>
        <v>7.2400000000000006E-2</v>
      </c>
      <c r="B3731">
        <v>3729</v>
      </c>
      <c r="C3731" s="3" t="s">
        <v>3726</v>
      </c>
      <c r="D3731" s="3" t="s">
        <v>7839</v>
      </c>
      <c r="E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 s="22">
        <f t="shared" si="233"/>
        <v>42234.962685185186</v>
      </c>
      <c r="L3731">
        <v>1423198512</v>
      </c>
      <c r="M3731" s="22">
        <f t="shared" si="234"/>
        <v>42204.962685185186</v>
      </c>
      <c r="N3731" s="22" t="s">
        <v>9716</v>
      </c>
      <c r="O3731" s="24">
        <f t="shared" si="235"/>
        <v>2015</v>
      </c>
      <c r="P3731" t="b">
        <v>0</v>
      </c>
      <c r="Q3731">
        <v>5</v>
      </c>
      <c r="R3731" t="b">
        <v>0</v>
      </c>
      <c r="S3731" t="s">
        <v>8271</v>
      </c>
      <c r="T3731" s="7">
        <f>F3731/Q3731</f>
        <v>72.400000000000006</v>
      </c>
      <c r="U3731" t="s">
        <v>8315</v>
      </c>
      <c r="V3731" t="s">
        <v>8316</v>
      </c>
    </row>
    <row r="3732" spans="1:22" ht="43.2">
      <c r="A3732" s="5">
        <f t="shared" si="232"/>
        <v>0.1</v>
      </c>
      <c r="B3732">
        <v>3730</v>
      </c>
      <c r="C3732" s="3" t="s">
        <v>3727</v>
      </c>
      <c r="D3732" s="3" t="s">
        <v>7840</v>
      </c>
      <c r="E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 s="22">
        <f t="shared" si="233"/>
        <v>42085.954999999994</v>
      </c>
      <c r="L3732">
        <v>1437236159</v>
      </c>
      <c r="M3732" s="22">
        <f t="shared" si="234"/>
        <v>42040.996666666666</v>
      </c>
      <c r="N3732" s="22" t="s">
        <v>9323</v>
      </c>
      <c r="O3732" s="24">
        <f t="shared" si="235"/>
        <v>2015</v>
      </c>
      <c r="P3732" t="b">
        <v>0</v>
      </c>
      <c r="Q3732">
        <v>1</v>
      </c>
      <c r="R3732" t="b">
        <v>0</v>
      </c>
      <c r="S3732" t="s">
        <v>8271</v>
      </c>
      <c r="T3732" s="7">
        <f>F3732/Q3732</f>
        <v>100</v>
      </c>
      <c r="U3732" t="s">
        <v>8315</v>
      </c>
      <c r="V3732" t="s">
        <v>8316</v>
      </c>
    </row>
    <row r="3733" spans="1:22" ht="43.2">
      <c r="A3733" s="5">
        <f t="shared" si="232"/>
        <v>0.11272727272727273</v>
      </c>
      <c r="B3733">
        <v>3731</v>
      </c>
      <c r="C3733" s="3" t="s">
        <v>3728</v>
      </c>
      <c r="D3733" s="3" t="s">
        <v>7841</v>
      </c>
      <c r="E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 s="22">
        <f t="shared" si="233"/>
        <v>42233.46943287037</v>
      </c>
      <c r="L3733">
        <v>1418234646</v>
      </c>
      <c r="M3733" s="22">
        <f t="shared" si="234"/>
        <v>42203.46943287037</v>
      </c>
      <c r="N3733" s="22" t="s">
        <v>9930</v>
      </c>
      <c r="O3733" s="24">
        <f t="shared" si="235"/>
        <v>2015</v>
      </c>
      <c r="P3733" t="b">
        <v>0</v>
      </c>
      <c r="Q3733">
        <v>12</v>
      </c>
      <c r="R3733" t="b">
        <v>0</v>
      </c>
      <c r="S3733" t="s">
        <v>8271</v>
      </c>
      <c r="T3733" s="7">
        <f>F3733/Q3733</f>
        <v>51.666666666666664</v>
      </c>
      <c r="U3733" t="s">
        <v>8315</v>
      </c>
      <c r="V3733" t="s">
        <v>8316</v>
      </c>
    </row>
    <row r="3734" spans="1:22" ht="43.2">
      <c r="A3734" s="5">
        <f t="shared" si="232"/>
        <v>0.15411764705882353</v>
      </c>
      <c r="B3734">
        <v>3732</v>
      </c>
      <c r="C3734" s="3" t="s">
        <v>3729</v>
      </c>
      <c r="D3734" s="3" t="s">
        <v>7842</v>
      </c>
      <c r="E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 s="22">
        <f t="shared" si="233"/>
        <v>42013.932638888888</v>
      </c>
      <c r="L3734">
        <v>1416932133</v>
      </c>
      <c r="M3734" s="22">
        <f t="shared" si="234"/>
        <v>41983.544513888883</v>
      </c>
      <c r="N3734" s="22" t="s">
        <v>9939</v>
      </c>
      <c r="O3734" s="24">
        <f t="shared" si="235"/>
        <v>2014</v>
      </c>
      <c r="P3734" t="b">
        <v>0</v>
      </c>
      <c r="Q3734">
        <v>4</v>
      </c>
      <c r="R3734" t="b">
        <v>0</v>
      </c>
      <c r="S3734" t="s">
        <v>8271</v>
      </c>
      <c r="T3734" s="7">
        <f>F3734/Q3734</f>
        <v>32.75</v>
      </c>
      <c r="U3734" t="s">
        <v>8315</v>
      </c>
      <c r="V3734" t="s">
        <v>8316</v>
      </c>
    </row>
    <row r="3735" spans="1:22" ht="43.2">
      <c r="A3735" s="5">
        <f t="shared" si="232"/>
        <v>0</v>
      </c>
      <c r="B3735">
        <v>3733</v>
      </c>
      <c r="C3735" s="3" t="s">
        <v>3730</v>
      </c>
      <c r="D3735" s="3" t="s">
        <v>7843</v>
      </c>
      <c r="E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 s="22">
        <f t="shared" si="233"/>
        <v>42028.291666666664</v>
      </c>
      <c r="L3735">
        <v>1428539708</v>
      </c>
      <c r="M3735" s="22">
        <f t="shared" si="234"/>
        <v>41968.469131944446</v>
      </c>
      <c r="N3735" s="22" t="s">
        <v>8866</v>
      </c>
      <c r="O3735" s="24">
        <f t="shared" si="235"/>
        <v>2014</v>
      </c>
      <c r="P3735" t="b">
        <v>0</v>
      </c>
      <c r="Q3735">
        <v>0</v>
      </c>
      <c r="R3735" t="b">
        <v>0</v>
      </c>
      <c r="S3735" t="s">
        <v>8271</v>
      </c>
      <c r="T3735" s="7" t="e">
        <f>F3735/Q3735</f>
        <v>#DIV/0!</v>
      </c>
      <c r="U3735" t="s">
        <v>8315</v>
      </c>
      <c r="V3735" t="s">
        <v>8316</v>
      </c>
    </row>
    <row r="3736" spans="1:22" ht="57.6">
      <c r="A3736" s="5">
        <f t="shared" si="232"/>
        <v>0.28466666666666668</v>
      </c>
      <c r="B3736">
        <v>3734</v>
      </c>
      <c r="C3736" s="3" t="s">
        <v>3731</v>
      </c>
      <c r="D3736" s="3" t="s">
        <v>7844</v>
      </c>
      <c r="E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 s="22">
        <f t="shared" si="233"/>
        <v>42112.729166666664</v>
      </c>
      <c r="L3736">
        <v>1427405896</v>
      </c>
      <c r="M3736" s="22">
        <f t="shared" si="234"/>
        <v>42102.816064814811</v>
      </c>
      <c r="N3736" s="22" t="s">
        <v>8883</v>
      </c>
      <c r="O3736" s="24">
        <f t="shared" si="235"/>
        <v>2015</v>
      </c>
      <c r="P3736" t="b">
        <v>0</v>
      </c>
      <c r="Q3736">
        <v>7</v>
      </c>
      <c r="R3736" t="b">
        <v>0</v>
      </c>
      <c r="S3736" t="s">
        <v>8271</v>
      </c>
      <c r="T3736" s="7">
        <f>F3736/Q3736</f>
        <v>61</v>
      </c>
      <c r="U3736" t="s">
        <v>8315</v>
      </c>
      <c r="V3736" t="s">
        <v>8316</v>
      </c>
    </row>
    <row r="3737" spans="1:22" ht="28.8">
      <c r="A3737" s="5">
        <f t="shared" si="232"/>
        <v>0.13333333333333333</v>
      </c>
      <c r="B3737">
        <v>3735</v>
      </c>
      <c r="C3737" s="3" t="s">
        <v>3732</v>
      </c>
      <c r="D3737" s="3" t="s">
        <v>7845</v>
      </c>
      <c r="E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 s="22">
        <f t="shared" si="233"/>
        <v>42149.693240740737</v>
      </c>
      <c r="L3737">
        <v>1430239089</v>
      </c>
      <c r="M3737" s="22">
        <f t="shared" si="234"/>
        <v>42089.693240740737</v>
      </c>
      <c r="N3737" s="22" t="s">
        <v>8424</v>
      </c>
      <c r="O3737" s="24">
        <f t="shared" si="235"/>
        <v>2015</v>
      </c>
      <c r="P3737" t="b">
        <v>0</v>
      </c>
      <c r="Q3737">
        <v>2</v>
      </c>
      <c r="R3737" t="b">
        <v>0</v>
      </c>
      <c r="S3737" t="s">
        <v>8271</v>
      </c>
      <c r="T3737" s="7">
        <f>F3737/Q3737</f>
        <v>10</v>
      </c>
      <c r="U3737" t="s">
        <v>8315</v>
      </c>
      <c r="V3737" t="s">
        <v>8316</v>
      </c>
    </row>
    <row r="3738" spans="1:22" ht="43.2">
      <c r="A3738" s="5">
        <f t="shared" si="232"/>
        <v>6.6666666666666671E-3</v>
      </c>
      <c r="B3738">
        <v>3736</v>
      </c>
      <c r="C3738" s="3" t="s">
        <v>3733</v>
      </c>
      <c r="D3738" s="3" t="s">
        <v>7846</v>
      </c>
      <c r="E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 s="22">
        <f t="shared" si="233"/>
        <v>42152.484826388885</v>
      </c>
      <c r="L3738">
        <v>1423847093</v>
      </c>
      <c r="M3738" s="22">
        <f t="shared" si="234"/>
        <v>42122.484826388885</v>
      </c>
      <c r="N3738" s="22" t="s">
        <v>9199</v>
      </c>
      <c r="O3738" s="24">
        <f t="shared" si="235"/>
        <v>2015</v>
      </c>
      <c r="P3738" t="b">
        <v>0</v>
      </c>
      <c r="Q3738">
        <v>1</v>
      </c>
      <c r="R3738" t="b">
        <v>0</v>
      </c>
      <c r="S3738" t="s">
        <v>8271</v>
      </c>
      <c r="T3738" s="7">
        <f>F3738/Q3738</f>
        <v>10</v>
      </c>
      <c r="U3738" t="s">
        <v>8315</v>
      </c>
      <c r="V3738" t="s">
        <v>8316</v>
      </c>
    </row>
    <row r="3739" spans="1:22" ht="43.2">
      <c r="A3739" s="5">
        <f t="shared" si="232"/>
        <v>0.21428571428571427</v>
      </c>
      <c r="B3739">
        <v>3737</v>
      </c>
      <c r="C3739" s="3" t="s">
        <v>3734</v>
      </c>
      <c r="D3739" s="3" t="s">
        <v>7847</v>
      </c>
      <c r="E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 s="22">
        <f t="shared" si="233"/>
        <v>42086.541666666664</v>
      </c>
      <c r="L3739">
        <v>1445358903</v>
      </c>
      <c r="M3739" s="22">
        <f t="shared" si="234"/>
        <v>42048.503391203696</v>
      </c>
      <c r="N3739" s="22" t="s">
        <v>9598</v>
      </c>
      <c r="O3739" s="24">
        <f t="shared" si="235"/>
        <v>2015</v>
      </c>
      <c r="P3739" t="b">
        <v>0</v>
      </c>
      <c r="Q3739">
        <v>4</v>
      </c>
      <c r="R3739" t="b">
        <v>0</v>
      </c>
      <c r="S3739" t="s">
        <v>8271</v>
      </c>
      <c r="T3739" s="7">
        <f>F3739/Q3739</f>
        <v>37.5</v>
      </c>
      <c r="U3739" t="s">
        <v>8315</v>
      </c>
      <c r="V3739" t="s">
        <v>8316</v>
      </c>
    </row>
    <row r="3740" spans="1:22" ht="28.8">
      <c r="A3740" s="5">
        <f t="shared" si="232"/>
        <v>0.18</v>
      </c>
      <c r="B3740">
        <v>3738</v>
      </c>
      <c r="C3740" s="3" t="s">
        <v>3735</v>
      </c>
      <c r="D3740" s="3" t="s">
        <v>7848</v>
      </c>
      <c r="E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 s="22">
        <f t="shared" si="233"/>
        <v>42320.082638888889</v>
      </c>
      <c r="L3740">
        <v>1403562705</v>
      </c>
      <c r="M3740" s="22">
        <f t="shared" si="234"/>
        <v>42297.482673611106</v>
      </c>
      <c r="N3740" s="22" t="s">
        <v>8687</v>
      </c>
      <c r="O3740" s="24">
        <f t="shared" si="235"/>
        <v>2015</v>
      </c>
      <c r="P3740" t="b">
        <v>0</v>
      </c>
      <c r="Q3740">
        <v>6</v>
      </c>
      <c r="R3740" t="b">
        <v>0</v>
      </c>
      <c r="S3740" t="s">
        <v>8271</v>
      </c>
      <c r="T3740" s="7">
        <f>F3740/Q3740</f>
        <v>45</v>
      </c>
      <c r="U3740" t="s">
        <v>8315</v>
      </c>
      <c r="V3740" t="s">
        <v>8316</v>
      </c>
    </row>
    <row r="3741" spans="1:22" ht="43.2">
      <c r="A3741" s="5">
        <f t="shared" si="232"/>
        <v>0.20125000000000001</v>
      </c>
      <c r="B3741">
        <v>3739</v>
      </c>
      <c r="C3741" s="3" t="s">
        <v>3736</v>
      </c>
      <c r="D3741" s="3" t="s">
        <v>7849</v>
      </c>
      <c r="E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 s="22">
        <f t="shared" si="233"/>
        <v>41835.708333333328</v>
      </c>
      <c r="L3741">
        <v>1467024468</v>
      </c>
      <c r="M3741" s="22">
        <f t="shared" si="234"/>
        <v>41813.730381944442</v>
      </c>
      <c r="N3741" s="22" t="s">
        <v>8946</v>
      </c>
      <c r="O3741" s="24">
        <f t="shared" si="235"/>
        <v>2014</v>
      </c>
      <c r="P3741" t="b">
        <v>0</v>
      </c>
      <c r="Q3741">
        <v>8</v>
      </c>
      <c r="R3741" t="b">
        <v>0</v>
      </c>
      <c r="S3741" t="s">
        <v>8271</v>
      </c>
      <c r="T3741" s="7">
        <f>F3741/Q3741</f>
        <v>100.625</v>
      </c>
      <c r="U3741" t="s">
        <v>8315</v>
      </c>
      <c r="V3741" t="s">
        <v>8316</v>
      </c>
    </row>
    <row r="3742" spans="1:22" ht="43.2">
      <c r="A3742" s="5">
        <f t="shared" si="232"/>
        <v>0.17899999999999999</v>
      </c>
      <c r="B3742">
        <v>3740</v>
      </c>
      <c r="C3742" s="3" t="s">
        <v>3737</v>
      </c>
      <c r="D3742" s="3" t="s">
        <v>7850</v>
      </c>
      <c r="E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 s="22">
        <f t="shared" si="233"/>
        <v>42568.241527777776</v>
      </c>
      <c r="L3742">
        <v>1405217355</v>
      </c>
      <c r="M3742" s="22">
        <f t="shared" si="234"/>
        <v>42548.241527777776</v>
      </c>
      <c r="N3742" s="22" t="s">
        <v>8715</v>
      </c>
      <c r="O3742" s="24">
        <f t="shared" si="235"/>
        <v>2016</v>
      </c>
      <c r="P3742" t="b">
        <v>0</v>
      </c>
      <c r="Q3742">
        <v>14</v>
      </c>
      <c r="R3742" t="b">
        <v>0</v>
      </c>
      <c r="S3742" t="s">
        <v>8271</v>
      </c>
      <c r="T3742" s="7">
        <f>F3742/Q3742</f>
        <v>25.571428571428573</v>
      </c>
      <c r="U3742" t="s">
        <v>8315</v>
      </c>
      <c r="V3742" t="s">
        <v>8316</v>
      </c>
    </row>
    <row r="3743" spans="1:22" ht="43.2">
      <c r="A3743" s="5">
        <f t="shared" si="232"/>
        <v>0</v>
      </c>
      <c r="B3743">
        <v>3741</v>
      </c>
      <c r="C3743" s="3" t="s">
        <v>3738</v>
      </c>
      <c r="D3743" s="3" t="s">
        <v>7851</v>
      </c>
      <c r="E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 s="22">
        <f t="shared" si="233"/>
        <v>41862.870810185181</v>
      </c>
      <c r="L3743">
        <v>1447797950</v>
      </c>
      <c r="M3743" s="22">
        <f t="shared" si="234"/>
        <v>41832.881423611107</v>
      </c>
      <c r="N3743" s="22" t="s">
        <v>8915</v>
      </c>
      <c r="O3743" s="24">
        <f t="shared" si="235"/>
        <v>2014</v>
      </c>
      <c r="P3743" t="b">
        <v>0</v>
      </c>
      <c r="Q3743">
        <v>0</v>
      </c>
      <c r="R3743" t="b">
        <v>0</v>
      </c>
      <c r="S3743" t="s">
        <v>8271</v>
      </c>
      <c r="T3743" s="7" t="e">
        <f>F3743/Q3743</f>
        <v>#DIV/0!</v>
      </c>
      <c r="U3743" t="s">
        <v>8315</v>
      </c>
      <c r="V3743" t="s">
        <v>8316</v>
      </c>
    </row>
    <row r="3744" spans="1:22" ht="43.2">
      <c r="A3744" s="5">
        <f t="shared" si="232"/>
        <v>0.02</v>
      </c>
      <c r="B3744">
        <v>3742</v>
      </c>
      <c r="C3744" s="3" t="s">
        <v>3739</v>
      </c>
      <c r="D3744" s="3" t="s">
        <v>7852</v>
      </c>
      <c r="E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 s="22">
        <f t="shared" si="233"/>
        <v>42355.712384259255</v>
      </c>
      <c r="L3744">
        <v>1407388144</v>
      </c>
      <c r="M3744" s="22">
        <f t="shared" si="234"/>
        <v>42325.712384259255</v>
      </c>
      <c r="N3744" s="22" t="s">
        <v>9149</v>
      </c>
      <c r="O3744" s="24">
        <f t="shared" si="235"/>
        <v>2015</v>
      </c>
      <c r="P3744" t="b">
        <v>0</v>
      </c>
      <c r="Q3744">
        <v>4</v>
      </c>
      <c r="R3744" t="b">
        <v>0</v>
      </c>
      <c r="S3744" t="s">
        <v>8271</v>
      </c>
      <c r="T3744" s="7">
        <f>F3744/Q3744</f>
        <v>25</v>
      </c>
      <c r="U3744" t="s">
        <v>8315</v>
      </c>
      <c r="V3744" t="s">
        <v>8316</v>
      </c>
    </row>
    <row r="3745" spans="1:22" ht="28.8">
      <c r="A3745" s="5">
        <f t="shared" si="232"/>
        <v>0</v>
      </c>
      <c r="B3745">
        <v>3743</v>
      </c>
      <c r="C3745" s="3" t="s">
        <v>3740</v>
      </c>
      <c r="D3745" s="3" t="s">
        <v>7853</v>
      </c>
      <c r="E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 s="22">
        <f t="shared" si="233"/>
        <v>41888.006296296291</v>
      </c>
      <c r="L3745">
        <v>1401814964</v>
      </c>
      <c r="M3745" s="22">
        <f t="shared" si="234"/>
        <v>41858.006296296291</v>
      </c>
      <c r="N3745" s="22" t="s">
        <v>9754</v>
      </c>
      <c r="O3745" s="24">
        <f t="shared" si="235"/>
        <v>2014</v>
      </c>
      <c r="P3745" t="b">
        <v>0</v>
      </c>
      <c r="Q3745">
        <v>0</v>
      </c>
      <c r="R3745" t="b">
        <v>0</v>
      </c>
      <c r="S3745" t="s">
        <v>8271</v>
      </c>
      <c r="T3745" s="7" t="e">
        <f>F3745/Q3745</f>
        <v>#DIV/0!</v>
      </c>
      <c r="U3745" t="s">
        <v>8315</v>
      </c>
      <c r="V3745" t="s">
        <v>8316</v>
      </c>
    </row>
    <row r="3746" spans="1:22" ht="57.6">
      <c r="A3746" s="5">
        <f t="shared" si="232"/>
        <v>0</v>
      </c>
      <c r="B3746">
        <v>3744</v>
      </c>
      <c r="C3746" s="3" t="s">
        <v>3741</v>
      </c>
      <c r="D3746" s="3" t="s">
        <v>7854</v>
      </c>
      <c r="E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 s="22">
        <f t="shared" si="233"/>
        <v>41823.501898148148</v>
      </c>
      <c r="L3746">
        <v>1401823952</v>
      </c>
      <c r="M3746" s="22">
        <f t="shared" si="234"/>
        <v>41793.501898148148</v>
      </c>
      <c r="N3746" s="22" t="s">
        <v>8375</v>
      </c>
      <c r="O3746" s="24">
        <f t="shared" si="235"/>
        <v>2014</v>
      </c>
      <c r="P3746" t="b">
        <v>0</v>
      </c>
      <c r="Q3746">
        <v>0</v>
      </c>
      <c r="R3746" t="b">
        <v>0</v>
      </c>
      <c r="S3746" t="s">
        <v>8271</v>
      </c>
      <c r="T3746" s="7" t="e">
        <f>F3746/Q3746</f>
        <v>#DIV/0!</v>
      </c>
      <c r="U3746" t="s">
        <v>8315</v>
      </c>
      <c r="V3746" t="s">
        <v>8316</v>
      </c>
    </row>
    <row r="3747" spans="1:22" ht="43.2">
      <c r="A3747" s="5">
        <f t="shared" si="232"/>
        <v>0.1</v>
      </c>
      <c r="B3747">
        <v>3745</v>
      </c>
      <c r="C3747" s="3" t="s">
        <v>3742</v>
      </c>
      <c r="D3747" s="3" t="s">
        <v>7855</v>
      </c>
      <c r="E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 s="22">
        <f t="shared" si="233"/>
        <v>41824.957638888889</v>
      </c>
      <c r="L3747">
        <v>1405097102</v>
      </c>
      <c r="M3747" s="22">
        <f t="shared" si="234"/>
        <v>41793.605925925927</v>
      </c>
      <c r="N3747" s="22" t="s">
        <v>8375</v>
      </c>
      <c r="O3747" s="24">
        <f t="shared" si="235"/>
        <v>2014</v>
      </c>
      <c r="P3747" t="b">
        <v>0</v>
      </c>
      <c r="Q3747">
        <v>1</v>
      </c>
      <c r="R3747" t="b">
        <v>0</v>
      </c>
      <c r="S3747" t="s">
        <v>8271</v>
      </c>
      <c r="T3747" s="7">
        <f>F3747/Q3747</f>
        <v>10</v>
      </c>
      <c r="U3747" t="s">
        <v>8315</v>
      </c>
      <c r="V3747" t="s">
        <v>8316</v>
      </c>
    </row>
    <row r="3748" spans="1:22">
      <c r="A3748" s="5">
        <f t="shared" si="232"/>
        <v>2.3764705882352941E-2</v>
      </c>
      <c r="B3748">
        <v>3746</v>
      </c>
      <c r="C3748" s="3" t="s">
        <v>3743</v>
      </c>
      <c r="D3748" s="3" t="s">
        <v>7856</v>
      </c>
      <c r="E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 s="22">
        <f t="shared" si="233"/>
        <v>41861.489606481475</v>
      </c>
      <c r="L3748">
        <v>1473326439</v>
      </c>
      <c r="M3748" s="22">
        <f t="shared" si="234"/>
        <v>41831.489606481475</v>
      </c>
      <c r="N3748" s="22" t="s">
        <v>8895</v>
      </c>
      <c r="O3748" s="24">
        <f t="shared" si="235"/>
        <v>2014</v>
      </c>
      <c r="P3748" t="b">
        <v>0</v>
      </c>
      <c r="Q3748">
        <v>1</v>
      </c>
      <c r="R3748" t="b">
        <v>0</v>
      </c>
      <c r="S3748" t="s">
        <v>8271</v>
      </c>
      <c r="T3748" s="7">
        <f>F3748/Q3748</f>
        <v>202</v>
      </c>
      <c r="U3748" t="s">
        <v>8315</v>
      </c>
      <c r="V3748" t="s">
        <v>8316</v>
      </c>
    </row>
    <row r="3749" spans="1:22" ht="28.8">
      <c r="A3749" s="5">
        <f t="shared" si="232"/>
        <v>0.01</v>
      </c>
      <c r="B3749">
        <v>3747</v>
      </c>
      <c r="C3749" s="3" t="s">
        <v>3744</v>
      </c>
      <c r="D3749" s="3" t="s">
        <v>7857</v>
      </c>
      <c r="E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 s="22">
        <f t="shared" si="233"/>
        <v>42651.18100694444</v>
      </c>
      <c r="L3749">
        <v>1433833896</v>
      </c>
      <c r="M3749" s="22">
        <f t="shared" si="234"/>
        <v>42621.18100694444</v>
      </c>
      <c r="N3749" s="22" t="s">
        <v>9940</v>
      </c>
      <c r="O3749" s="24">
        <f t="shared" si="235"/>
        <v>2016</v>
      </c>
      <c r="P3749" t="b">
        <v>0</v>
      </c>
      <c r="Q3749">
        <v>1</v>
      </c>
      <c r="R3749" t="b">
        <v>0</v>
      </c>
      <c r="S3749" t="s">
        <v>8271</v>
      </c>
      <c r="T3749" s="7">
        <f>F3749/Q3749</f>
        <v>25</v>
      </c>
      <c r="U3749" t="s">
        <v>8315</v>
      </c>
      <c r="V3749" t="s">
        <v>8316</v>
      </c>
    </row>
    <row r="3750" spans="1:22" ht="43.2">
      <c r="A3750" s="5">
        <f t="shared" si="232"/>
        <v>1.0351999999999999</v>
      </c>
      <c r="B3750">
        <v>3748</v>
      </c>
      <c r="C3750" s="3" t="s">
        <v>3745</v>
      </c>
      <c r="D3750" s="3" t="s">
        <v>7858</v>
      </c>
      <c r="E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 s="22">
        <f t="shared" si="233"/>
        <v>42190.749305555553</v>
      </c>
      <c r="L3750">
        <v>1453827436</v>
      </c>
      <c r="M3750" s="22">
        <f t="shared" si="234"/>
        <v>42164.091388888883</v>
      </c>
      <c r="N3750" s="22" t="s">
        <v>8575</v>
      </c>
      <c r="O3750" s="24">
        <f t="shared" si="235"/>
        <v>2015</v>
      </c>
      <c r="P3750" t="b">
        <v>0</v>
      </c>
      <c r="Q3750">
        <v>52</v>
      </c>
      <c r="R3750" t="b">
        <v>1</v>
      </c>
      <c r="S3750" t="s">
        <v>8305</v>
      </c>
      <c r="T3750" s="7">
        <f>F3750/Q3750</f>
        <v>99.538461538461533</v>
      </c>
      <c r="U3750" t="s">
        <v>8315</v>
      </c>
      <c r="V3750" t="s">
        <v>8357</v>
      </c>
    </row>
    <row r="3751" spans="1:22" ht="43.2">
      <c r="A3751" s="5">
        <f t="shared" si="232"/>
        <v>1.05</v>
      </c>
      <c r="B3751">
        <v>3749</v>
      </c>
      <c r="C3751" s="3" t="s">
        <v>3746</v>
      </c>
      <c r="D3751" s="3" t="s">
        <v>7859</v>
      </c>
      <c r="E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 s="22">
        <f t="shared" si="233"/>
        <v>42416.040972222218</v>
      </c>
      <c r="L3751">
        <v>1459220588</v>
      </c>
      <c r="M3751" s="22">
        <f t="shared" si="234"/>
        <v>42395.498101851852</v>
      </c>
      <c r="N3751" s="22" t="s">
        <v>9137</v>
      </c>
      <c r="O3751" s="24">
        <f t="shared" si="235"/>
        <v>2016</v>
      </c>
      <c r="P3751" t="b">
        <v>0</v>
      </c>
      <c r="Q3751">
        <v>7</v>
      </c>
      <c r="R3751" t="b">
        <v>1</v>
      </c>
      <c r="S3751" t="s">
        <v>8305</v>
      </c>
      <c r="T3751" s="7">
        <f>F3751/Q3751</f>
        <v>75</v>
      </c>
      <c r="U3751" t="s">
        <v>8315</v>
      </c>
      <c r="V3751" t="s">
        <v>8357</v>
      </c>
    </row>
    <row r="3752" spans="1:22" ht="86.4">
      <c r="A3752" s="5">
        <f t="shared" si="232"/>
        <v>1.0044999999999999</v>
      </c>
      <c r="B3752">
        <v>3750</v>
      </c>
      <c r="C3752" s="3" t="s">
        <v>3747</v>
      </c>
      <c r="D3752" s="3" t="s">
        <v>7860</v>
      </c>
      <c r="E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 s="22">
        <f t="shared" si="233"/>
        <v>42488.957638888889</v>
      </c>
      <c r="L3752">
        <v>1421105608</v>
      </c>
      <c r="M3752" s="22">
        <f t="shared" si="234"/>
        <v>42457.918842592589</v>
      </c>
      <c r="N3752" s="22" t="s">
        <v>8413</v>
      </c>
      <c r="O3752" s="24">
        <f t="shared" si="235"/>
        <v>2016</v>
      </c>
      <c r="P3752" t="b">
        <v>0</v>
      </c>
      <c r="Q3752">
        <v>28</v>
      </c>
      <c r="R3752" t="b">
        <v>1</v>
      </c>
      <c r="S3752" t="s">
        <v>8305</v>
      </c>
      <c r="T3752" s="7">
        <f>F3752/Q3752</f>
        <v>215.25</v>
      </c>
      <c r="U3752" t="s">
        <v>8315</v>
      </c>
      <c r="V3752" t="s">
        <v>8357</v>
      </c>
    </row>
    <row r="3753" spans="1:22" ht="43.2">
      <c r="A3753" s="5">
        <f t="shared" si="232"/>
        <v>1.3260000000000001</v>
      </c>
      <c r="B3753">
        <v>3751</v>
      </c>
      <c r="C3753" s="3" t="s">
        <v>3748</v>
      </c>
      <c r="D3753" s="3" t="s">
        <v>7861</v>
      </c>
      <c r="E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 s="22">
        <f t="shared" si="233"/>
        <v>42045.124305555553</v>
      </c>
      <c r="L3753">
        <v>1454460673</v>
      </c>
      <c r="M3753" s="22">
        <f t="shared" si="234"/>
        <v>42016.773240740738</v>
      </c>
      <c r="N3753" s="22" t="s">
        <v>9165</v>
      </c>
      <c r="O3753" s="24">
        <f t="shared" si="235"/>
        <v>2015</v>
      </c>
      <c r="P3753" t="b">
        <v>0</v>
      </c>
      <c r="Q3753">
        <v>11</v>
      </c>
      <c r="R3753" t="b">
        <v>1</v>
      </c>
      <c r="S3753" t="s">
        <v>8305</v>
      </c>
      <c r="T3753" s="7">
        <f>F3753/Q3753</f>
        <v>120.54545454545455</v>
      </c>
      <c r="U3753" t="s">
        <v>8315</v>
      </c>
      <c r="V3753" t="s">
        <v>8357</v>
      </c>
    </row>
    <row r="3754" spans="1:22" ht="57.6">
      <c r="A3754" s="5">
        <f t="shared" si="232"/>
        <v>1.1299999999999999</v>
      </c>
      <c r="B3754">
        <v>3752</v>
      </c>
      <c r="C3754" s="3" t="s">
        <v>3749</v>
      </c>
      <c r="D3754" s="3" t="s">
        <v>7862</v>
      </c>
      <c r="E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 s="22">
        <f t="shared" si="233"/>
        <v>42462.785567129627</v>
      </c>
      <c r="L3754">
        <v>1473189335</v>
      </c>
      <c r="M3754" s="22">
        <f t="shared" si="234"/>
        <v>42402.827233796292</v>
      </c>
      <c r="N3754" s="22" t="s">
        <v>8536</v>
      </c>
      <c r="O3754" s="24">
        <f t="shared" si="235"/>
        <v>2016</v>
      </c>
      <c r="P3754" t="b">
        <v>0</v>
      </c>
      <c r="Q3754">
        <v>15</v>
      </c>
      <c r="R3754" t="b">
        <v>1</v>
      </c>
      <c r="S3754" t="s">
        <v>8305</v>
      </c>
      <c r="T3754" s="7">
        <f>F3754/Q3754</f>
        <v>37.666666666666664</v>
      </c>
      <c r="U3754" t="s">
        <v>8315</v>
      </c>
      <c r="V3754" t="s">
        <v>8357</v>
      </c>
    </row>
    <row r="3755" spans="1:22" ht="43.2">
      <c r="A3755" s="5">
        <f t="shared" si="232"/>
        <v>1.0334000000000001</v>
      </c>
      <c r="B3755">
        <v>3753</v>
      </c>
      <c r="C3755" s="3" t="s">
        <v>3750</v>
      </c>
      <c r="D3755" s="3" t="s">
        <v>7863</v>
      </c>
      <c r="E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 s="22">
        <f t="shared" si="233"/>
        <v>42659.666666666664</v>
      </c>
      <c r="L3755">
        <v>1430768800</v>
      </c>
      <c r="M3755" s="22">
        <f t="shared" si="234"/>
        <v>42619.594155092585</v>
      </c>
      <c r="N3755" s="22" t="s">
        <v>9130</v>
      </c>
      <c r="O3755" s="24">
        <f t="shared" si="235"/>
        <v>2016</v>
      </c>
      <c r="P3755" t="b">
        <v>0</v>
      </c>
      <c r="Q3755">
        <v>30</v>
      </c>
      <c r="R3755" t="b">
        <v>1</v>
      </c>
      <c r="S3755" t="s">
        <v>8305</v>
      </c>
      <c r="T3755" s="7">
        <f>F3755/Q3755</f>
        <v>172.23333333333332</v>
      </c>
      <c r="U3755" t="s">
        <v>8315</v>
      </c>
      <c r="V3755" t="s">
        <v>8357</v>
      </c>
    </row>
    <row r="3756" spans="1:22" ht="43.2">
      <c r="A3756" s="5">
        <f t="shared" si="232"/>
        <v>1.2</v>
      </c>
      <c r="B3756">
        <v>3754</v>
      </c>
      <c r="C3756" s="3" t="s">
        <v>3751</v>
      </c>
      <c r="D3756" s="3" t="s">
        <v>7864</v>
      </c>
      <c r="E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 s="22">
        <f t="shared" si="233"/>
        <v>42157.791666666664</v>
      </c>
      <c r="L3756">
        <v>1403125737</v>
      </c>
      <c r="M3756" s="22">
        <f t="shared" si="234"/>
        <v>42128.615740740737</v>
      </c>
      <c r="N3756" s="22" t="s">
        <v>9053</v>
      </c>
      <c r="O3756" s="24">
        <f t="shared" si="235"/>
        <v>2015</v>
      </c>
      <c r="P3756" t="b">
        <v>0</v>
      </c>
      <c r="Q3756">
        <v>27</v>
      </c>
      <c r="R3756" t="b">
        <v>1</v>
      </c>
      <c r="S3756" t="s">
        <v>8305</v>
      </c>
      <c r="T3756" s="7">
        <f>F3756/Q3756</f>
        <v>111.11111111111111</v>
      </c>
      <c r="U3756" t="s">
        <v>8315</v>
      </c>
      <c r="V3756" t="s">
        <v>8357</v>
      </c>
    </row>
    <row r="3757" spans="1:22" ht="43.2">
      <c r="A3757" s="5">
        <f t="shared" si="232"/>
        <v>1.2963636363636364</v>
      </c>
      <c r="B3757">
        <v>3755</v>
      </c>
      <c r="C3757" s="3" t="s">
        <v>3752</v>
      </c>
      <c r="D3757" s="3" t="s">
        <v>7865</v>
      </c>
      <c r="E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 s="22">
        <f t="shared" si="233"/>
        <v>41845.999305555553</v>
      </c>
      <c r="L3757">
        <v>1458161307</v>
      </c>
      <c r="M3757" s="22">
        <f t="shared" si="234"/>
        <v>41808.67288194444</v>
      </c>
      <c r="N3757" s="22" t="s">
        <v>9755</v>
      </c>
      <c r="O3757" s="24">
        <f t="shared" si="235"/>
        <v>2014</v>
      </c>
      <c r="P3757" t="b">
        <v>0</v>
      </c>
      <c r="Q3757">
        <v>28</v>
      </c>
      <c r="R3757" t="b">
        <v>1</v>
      </c>
      <c r="S3757" t="s">
        <v>8305</v>
      </c>
      <c r="T3757" s="7">
        <f>F3757/Q3757</f>
        <v>25.464285714285715</v>
      </c>
      <c r="U3757" t="s">
        <v>8315</v>
      </c>
      <c r="V3757" t="s">
        <v>8357</v>
      </c>
    </row>
    <row r="3758" spans="1:22" ht="43.2">
      <c r="A3758" s="5">
        <f t="shared" si="232"/>
        <v>1.0111111111111111</v>
      </c>
      <c r="B3758">
        <v>3756</v>
      </c>
      <c r="C3758" s="3" t="s">
        <v>3753</v>
      </c>
      <c r="D3758" s="3" t="s">
        <v>7866</v>
      </c>
      <c r="E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 s="22">
        <f t="shared" si="233"/>
        <v>42475.658645833326</v>
      </c>
      <c r="L3758">
        <v>1399923198</v>
      </c>
      <c r="M3758" s="22">
        <f t="shared" si="234"/>
        <v>42445.658645833326</v>
      </c>
      <c r="N3758" s="22" t="s">
        <v>9287</v>
      </c>
      <c r="O3758" s="24">
        <f t="shared" si="235"/>
        <v>2016</v>
      </c>
      <c r="P3758" t="b">
        <v>0</v>
      </c>
      <c r="Q3758">
        <v>17</v>
      </c>
      <c r="R3758" t="b">
        <v>1</v>
      </c>
      <c r="S3758" t="s">
        <v>8305</v>
      </c>
      <c r="T3758" s="7">
        <f>F3758/Q3758</f>
        <v>267.64705882352939</v>
      </c>
      <c r="U3758" t="s">
        <v>8315</v>
      </c>
      <c r="V3758" t="s">
        <v>8357</v>
      </c>
    </row>
    <row r="3759" spans="1:22" ht="43.2">
      <c r="A3759" s="5">
        <f t="shared" si="232"/>
        <v>1.0851428571428572</v>
      </c>
      <c r="B3759">
        <v>3757</v>
      </c>
      <c r="C3759" s="3" t="s">
        <v>3754</v>
      </c>
      <c r="D3759" s="3" t="s">
        <v>7867</v>
      </c>
      <c r="E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 s="22">
        <f t="shared" si="233"/>
        <v>41801.606458333328</v>
      </c>
      <c r="L3759">
        <v>1415737515</v>
      </c>
      <c r="M3759" s="22">
        <f t="shared" si="234"/>
        <v>41771.606458333328</v>
      </c>
      <c r="N3759" s="22" t="s">
        <v>9203</v>
      </c>
      <c r="O3759" s="24">
        <f t="shared" si="235"/>
        <v>2014</v>
      </c>
      <c r="P3759" t="b">
        <v>0</v>
      </c>
      <c r="Q3759">
        <v>50</v>
      </c>
      <c r="R3759" t="b">
        <v>1</v>
      </c>
      <c r="S3759" t="s">
        <v>8305</v>
      </c>
      <c r="T3759" s="7">
        <f>F3759/Q3759</f>
        <v>75.959999999999994</v>
      </c>
      <c r="U3759" t="s">
        <v>8315</v>
      </c>
      <c r="V3759" t="s">
        <v>8357</v>
      </c>
    </row>
    <row r="3760" spans="1:22" ht="28.8">
      <c r="A3760" s="5">
        <f t="shared" si="232"/>
        <v>1.0233333333333334</v>
      </c>
      <c r="B3760">
        <v>3758</v>
      </c>
      <c r="C3760" s="3" t="s">
        <v>3755</v>
      </c>
      <c r="D3760" s="3" t="s">
        <v>7868</v>
      </c>
      <c r="E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 s="22">
        <f t="shared" si="233"/>
        <v>41974.642534722218</v>
      </c>
      <c r="L3760">
        <v>1397819938</v>
      </c>
      <c r="M3760" s="22">
        <f t="shared" si="234"/>
        <v>41954.642534722218</v>
      </c>
      <c r="N3760" s="22" t="s">
        <v>9155</v>
      </c>
      <c r="O3760" s="24">
        <f t="shared" si="235"/>
        <v>2014</v>
      </c>
      <c r="P3760" t="b">
        <v>0</v>
      </c>
      <c r="Q3760">
        <v>26</v>
      </c>
      <c r="R3760" t="b">
        <v>1</v>
      </c>
      <c r="S3760" t="s">
        <v>8305</v>
      </c>
      <c r="T3760" s="7">
        <f>F3760/Q3760</f>
        <v>59.03846153846154</v>
      </c>
      <c r="U3760" t="s">
        <v>8315</v>
      </c>
      <c r="V3760" t="s">
        <v>8357</v>
      </c>
    </row>
    <row r="3761" spans="1:22" ht="28.8">
      <c r="A3761" s="5">
        <f t="shared" si="232"/>
        <v>1.1024425000000002</v>
      </c>
      <c r="B3761">
        <v>3759</v>
      </c>
      <c r="C3761" s="3" t="s">
        <v>3756</v>
      </c>
      <c r="D3761" s="3" t="s">
        <v>7869</v>
      </c>
      <c r="E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 s="22">
        <f t="shared" si="233"/>
        <v>41778</v>
      </c>
      <c r="L3761">
        <v>1435372553</v>
      </c>
      <c r="M3761" s="22">
        <f t="shared" si="234"/>
        <v>41747.263171296298</v>
      </c>
      <c r="N3761" s="22" t="s">
        <v>9807</v>
      </c>
      <c r="O3761" s="24">
        <f t="shared" si="235"/>
        <v>2014</v>
      </c>
      <c r="P3761" t="b">
        <v>0</v>
      </c>
      <c r="Q3761">
        <v>88</v>
      </c>
      <c r="R3761" t="b">
        <v>1</v>
      </c>
      <c r="S3761" t="s">
        <v>8305</v>
      </c>
      <c r="T3761" s="7">
        <f>F3761/Q3761</f>
        <v>50.111022727272733</v>
      </c>
      <c r="U3761" t="s">
        <v>8315</v>
      </c>
      <c r="V3761" t="s">
        <v>8357</v>
      </c>
    </row>
    <row r="3762" spans="1:22" ht="43.2">
      <c r="A3762" s="5">
        <f t="shared" si="232"/>
        <v>1.010154</v>
      </c>
      <c r="B3762">
        <v>3760</v>
      </c>
      <c r="C3762" s="3" t="s">
        <v>3757</v>
      </c>
      <c r="D3762" s="3" t="s">
        <v>7870</v>
      </c>
      <c r="E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 s="22">
        <f t="shared" si="233"/>
        <v>42241.899918981479</v>
      </c>
      <c r="L3762">
        <v>1397133386</v>
      </c>
      <c r="M3762" s="22">
        <f t="shared" si="234"/>
        <v>42181.899918981479</v>
      </c>
      <c r="N3762" s="22" t="s">
        <v>9111</v>
      </c>
      <c r="O3762" s="24">
        <f t="shared" si="235"/>
        <v>2015</v>
      </c>
      <c r="P3762" t="b">
        <v>0</v>
      </c>
      <c r="Q3762">
        <v>91</v>
      </c>
      <c r="R3762" t="b">
        <v>1</v>
      </c>
      <c r="S3762" t="s">
        <v>8305</v>
      </c>
      <c r="T3762" s="7">
        <f>F3762/Q3762</f>
        <v>55.502967032967035</v>
      </c>
      <c r="U3762" t="s">
        <v>8315</v>
      </c>
      <c r="V3762" t="s">
        <v>8357</v>
      </c>
    </row>
    <row r="3763" spans="1:22" ht="57.6">
      <c r="A3763" s="5">
        <f t="shared" si="232"/>
        <v>1</v>
      </c>
      <c r="B3763">
        <v>3761</v>
      </c>
      <c r="C3763" s="3" t="s">
        <v>3758</v>
      </c>
      <c r="D3763" s="3" t="s">
        <v>7871</v>
      </c>
      <c r="E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 s="22">
        <f t="shared" si="233"/>
        <v>41764.316967592589</v>
      </c>
      <c r="L3763">
        <v>1434625937</v>
      </c>
      <c r="M3763" s="22">
        <f t="shared" si="234"/>
        <v>41739.316967592589</v>
      </c>
      <c r="N3763" s="22" t="s">
        <v>9191</v>
      </c>
      <c r="O3763" s="24">
        <f t="shared" si="235"/>
        <v>2014</v>
      </c>
      <c r="P3763" t="b">
        <v>0</v>
      </c>
      <c r="Q3763">
        <v>3</v>
      </c>
      <c r="R3763" t="b">
        <v>1</v>
      </c>
      <c r="S3763" t="s">
        <v>8305</v>
      </c>
      <c r="T3763" s="7">
        <f>F3763/Q3763</f>
        <v>166.66666666666666</v>
      </c>
      <c r="U3763" t="s">
        <v>8315</v>
      </c>
      <c r="V3763" t="s">
        <v>8357</v>
      </c>
    </row>
    <row r="3764" spans="1:22" ht="43.2">
      <c r="A3764" s="5">
        <f t="shared" si="232"/>
        <v>1.0624</v>
      </c>
      <c r="B3764">
        <v>3762</v>
      </c>
      <c r="C3764" s="3" t="s">
        <v>3759</v>
      </c>
      <c r="D3764" s="3" t="s">
        <v>7872</v>
      </c>
      <c r="E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 s="22">
        <f t="shared" si="233"/>
        <v>42226.749999999993</v>
      </c>
      <c r="L3764">
        <v>1436383889</v>
      </c>
      <c r="M3764" s="22">
        <f t="shared" si="234"/>
        <v>42173.258530092593</v>
      </c>
      <c r="N3764" s="22" t="s">
        <v>8845</v>
      </c>
      <c r="O3764" s="24">
        <f t="shared" si="235"/>
        <v>2015</v>
      </c>
      <c r="P3764" t="b">
        <v>0</v>
      </c>
      <c r="Q3764">
        <v>28</v>
      </c>
      <c r="R3764" t="b">
        <v>1</v>
      </c>
      <c r="S3764" t="s">
        <v>8305</v>
      </c>
      <c r="T3764" s="7">
        <f>F3764/Q3764</f>
        <v>47.428571428571431</v>
      </c>
      <c r="U3764" t="s">
        <v>8315</v>
      </c>
      <c r="V3764" t="s">
        <v>8357</v>
      </c>
    </row>
    <row r="3765" spans="1:22" ht="28.8">
      <c r="A3765" s="5">
        <f t="shared" si="232"/>
        <v>1</v>
      </c>
      <c r="B3765">
        <v>3763</v>
      </c>
      <c r="C3765" s="3" t="s">
        <v>3760</v>
      </c>
      <c r="D3765" s="3" t="s">
        <v>7873</v>
      </c>
      <c r="E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 s="22">
        <f t="shared" si="233"/>
        <v>42218.605196759258</v>
      </c>
      <c r="L3765">
        <v>1425319226</v>
      </c>
      <c r="M3765" s="22">
        <f t="shared" si="234"/>
        <v>42193.605196759258</v>
      </c>
      <c r="N3765" s="22" t="s">
        <v>9263</v>
      </c>
      <c r="O3765" s="24">
        <f t="shared" si="235"/>
        <v>2015</v>
      </c>
      <c r="P3765" t="b">
        <v>0</v>
      </c>
      <c r="Q3765">
        <v>77</v>
      </c>
      <c r="R3765" t="b">
        <v>1</v>
      </c>
      <c r="S3765" t="s">
        <v>8305</v>
      </c>
      <c r="T3765" s="7">
        <f>F3765/Q3765</f>
        <v>64.935064935064929</v>
      </c>
      <c r="U3765" t="s">
        <v>8315</v>
      </c>
      <c r="V3765" t="s">
        <v>8357</v>
      </c>
    </row>
    <row r="3766" spans="1:22" ht="43.2">
      <c r="A3766" s="5">
        <f t="shared" si="232"/>
        <v>1</v>
      </c>
      <c r="B3766">
        <v>3764</v>
      </c>
      <c r="C3766" s="3" t="s">
        <v>3761</v>
      </c>
      <c r="D3766" s="3" t="s">
        <v>7874</v>
      </c>
      <c r="E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 s="22">
        <f t="shared" si="233"/>
        <v>42095.500300925924</v>
      </c>
      <c r="L3766">
        <v>1462824832</v>
      </c>
      <c r="M3766" s="22">
        <f t="shared" si="234"/>
        <v>42065.541967592588</v>
      </c>
      <c r="N3766" s="22" t="s">
        <v>8787</v>
      </c>
      <c r="O3766" s="24">
        <f t="shared" si="235"/>
        <v>2015</v>
      </c>
      <c r="P3766" t="b">
        <v>0</v>
      </c>
      <c r="Q3766">
        <v>27</v>
      </c>
      <c r="R3766" t="b">
        <v>1</v>
      </c>
      <c r="S3766" t="s">
        <v>8305</v>
      </c>
      <c r="T3766" s="7">
        <f>F3766/Q3766</f>
        <v>55.555555555555557</v>
      </c>
      <c r="U3766" t="s">
        <v>8315</v>
      </c>
      <c r="V3766" t="s">
        <v>8357</v>
      </c>
    </row>
    <row r="3767" spans="1:22" ht="43.2">
      <c r="A3767" s="5">
        <f t="shared" si="232"/>
        <v>1.1345714285714286</v>
      </c>
      <c r="B3767">
        <v>3765</v>
      </c>
      <c r="C3767" s="3" t="s">
        <v>3762</v>
      </c>
      <c r="D3767" s="3" t="s">
        <v>7875</v>
      </c>
      <c r="E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 s="22">
        <f t="shared" si="233"/>
        <v>42518.816666666666</v>
      </c>
      <c r="L3767">
        <v>1404153482</v>
      </c>
      <c r="M3767" s="22">
        <f t="shared" si="234"/>
        <v>42499.634629629632</v>
      </c>
      <c r="N3767" s="22" t="s">
        <v>9595</v>
      </c>
      <c r="O3767" s="24">
        <f t="shared" si="235"/>
        <v>2016</v>
      </c>
      <c r="P3767" t="b">
        <v>0</v>
      </c>
      <c r="Q3767">
        <v>107</v>
      </c>
      <c r="R3767" t="b">
        <v>1</v>
      </c>
      <c r="S3767" t="s">
        <v>8305</v>
      </c>
      <c r="T3767" s="7">
        <f>F3767/Q3767</f>
        <v>74.224299065420567</v>
      </c>
      <c r="U3767" t="s">
        <v>8315</v>
      </c>
      <c r="V3767" t="s">
        <v>8357</v>
      </c>
    </row>
    <row r="3768" spans="1:22" ht="43.2">
      <c r="A3768" s="5">
        <f t="shared" si="232"/>
        <v>1.0265010000000001</v>
      </c>
      <c r="B3768">
        <v>3766</v>
      </c>
      <c r="C3768" s="3" t="s">
        <v>3763</v>
      </c>
      <c r="D3768" s="3" t="s">
        <v>7876</v>
      </c>
      <c r="E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 s="22">
        <f t="shared" si="233"/>
        <v>41850.568078703705</v>
      </c>
      <c r="L3768">
        <v>1401336045</v>
      </c>
      <c r="M3768" s="22">
        <f t="shared" si="234"/>
        <v>41820.568078703705</v>
      </c>
      <c r="N3768" s="22" t="s">
        <v>9517</v>
      </c>
      <c r="O3768" s="24">
        <f t="shared" si="235"/>
        <v>2014</v>
      </c>
      <c r="P3768" t="b">
        <v>0</v>
      </c>
      <c r="Q3768">
        <v>96</v>
      </c>
      <c r="R3768" t="b">
        <v>1</v>
      </c>
      <c r="S3768" t="s">
        <v>8305</v>
      </c>
      <c r="T3768" s="7">
        <f>F3768/Q3768</f>
        <v>106.9271875</v>
      </c>
      <c r="U3768" t="s">
        <v>8315</v>
      </c>
      <c r="V3768" t="s">
        <v>8357</v>
      </c>
    </row>
    <row r="3769" spans="1:22" ht="43.2">
      <c r="A3769" s="5">
        <f t="shared" si="232"/>
        <v>1.1675</v>
      </c>
      <c r="B3769">
        <v>3767</v>
      </c>
      <c r="C3769" s="3" t="s">
        <v>3764</v>
      </c>
      <c r="D3769" s="3" t="s">
        <v>7877</v>
      </c>
      <c r="E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 s="22">
        <f t="shared" si="233"/>
        <v>41822.958854166667</v>
      </c>
      <c r="L3769">
        <v>1423960097</v>
      </c>
      <c r="M3769" s="22">
        <f t="shared" si="234"/>
        <v>41787.958854166667</v>
      </c>
      <c r="N3769" s="22" t="s">
        <v>9797</v>
      </c>
      <c r="O3769" s="24">
        <f t="shared" si="235"/>
        <v>2014</v>
      </c>
      <c r="P3769" t="b">
        <v>0</v>
      </c>
      <c r="Q3769">
        <v>56</v>
      </c>
      <c r="R3769" t="b">
        <v>1</v>
      </c>
      <c r="S3769" t="s">
        <v>8305</v>
      </c>
      <c r="T3769" s="7">
        <f>F3769/Q3769</f>
        <v>41.696428571428569</v>
      </c>
      <c r="U3769" t="s">
        <v>8315</v>
      </c>
      <c r="V3769" t="s">
        <v>8357</v>
      </c>
    </row>
    <row r="3770" spans="1:22" ht="43.2">
      <c r="A3770" s="5">
        <f t="shared" si="232"/>
        <v>1.0765274999999999</v>
      </c>
      <c r="B3770">
        <v>3768</v>
      </c>
      <c r="C3770" s="3" t="s">
        <v>3765</v>
      </c>
      <c r="D3770" s="3" t="s">
        <v>7878</v>
      </c>
      <c r="E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 s="22">
        <f t="shared" si="233"/>
        <v>42063.999305555553</v>
      </c>
      <c r="L3770">
        <v>1400002090</v>
      </c>
      <c r="M3770" s="22">
        <f t="shared" si="234"/>
        <v>42049.811307870368</v>
      </c>
      <c r="N3770" s="22" t="s">
        <v>8869</v>
      </c>
      <c r="O3770" s="24">
        <f t="shared" si="235"/>
        <v>2015</v>
      </c>
      <c r="P3770" t="b">
        <v>0</v>
      </c>
      <c r="Q3770">
        <v>58</v>
      </c>
      <c r="R3770" t="b">
        <v>1</v>
      </c>
      <c r="S3770" t="s">
        <v>8305</v>
      </c>
      <c r="T3770" s="7">
        <f>F3770/Q3770</f>
        <v>74.243275862068955</v>
      </c>
      <c r="U3770" t="s">
        <v>8315</v>
      </c>
      <c r="V3770" t="s">
        <v>8357</v>
      </c>
    </row>
    <row r="3771" spans="1:22" ht="43.2">
      <c r="A3771" s="5">
        <f t="shared" si="232"/>
        <v>1</v>
      </c>
      <c r="B3771">
        <v>3769</v>
      </c>
      <c r="C3771" s="3" t="s">
        <v>3766</v>
      </c>
      <c r="D3771" s="3" t="s">
        <v>7879</v>
      </c>
      <c r="E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 s="22">
        <f t="shared" si="233"/>
        <v>41802.519560185181</v>
      </c>
      <c r="L3771">
        <v>1458138079</v>
      </c>
      <c r="M3771" s="22">
        <f t="shared" si="234"/>
        <v>41772.519560185181</v>
      </c>
      <c r="N3771" s="22" t="s">
        <v>9388</v>
      </c>
      <c r="O3771" s="24">
        <f t="shared" si="235"/>
        <v>2014</v>
      </c>
      <c r="P3771" t="b">
        <v>0</v>
      </c>
      <c r="Q3771">
        <v>15</v>
      </c>
      <c r="R3771" t="b">
        <v>1</v>
      </c>
      <c r="S3771" t="s">
        <v>8305</v>
      </c>
      <c r="T3771" s="7">
        <f>F3771/Q3771</f>
        <v>73.333333333333329</v>
      </c>
      <c r="U3771" t="s">
        <v>8315</v>
      </c>
      <c r="V3771" t="s">
        <v>8357</v>
      </c>
    </row>
    <row r="3772" spans="1:22" ht="43.2">
      <c r="A3772" s="5">
        <f t="shared" si="232"/>
        <v>1</v>
      </c>
      <c r="B3772">
        <v>3770</v>
      </c>
      <c r="C3772" s="3" t="s">
        <v>3767</v>
      </c>
      <c r="D3772" s="3" t="s">
        <v>7880</v>
      </c>
      <c r="E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 s="22">
        <f t="shared" si="233"/>
        <v>42475.389803240738</v>
      </c>
      <c r="L3772">
        <v>1431642010</v>
      </c>
      <c r="M3772" s="22">
        <f t="shared" si="234"/>
        <v>42445.389803240738</v>
      </c>
      <c r="N3772" s="22" t="s">
        <v>9287</v>
      </c>
      <c r="O3772" s="24">
        <f t="shared" si="235"/>
        <v>2016</v>
      </c>
      <c r="P3772" t="b">
        <v>0</v>
      </c>
      <c r="Q3772">
        <v>20</v>
      </c>
      <c r="R3772" t="b">
        <v>1</v>
      </c>
      <c r="S3772" t="s">
        <v>8305</v>
      </c>
      <c r="T3772" s="7">
        <f>F3772/Q3772</f>
        <v>100</v>
      </c>
      <c r="U3772" t="s">
        <v>8315</v>
      </c>
      <c r="V3772" t="s">
        <v>8357</v>
      </c>
    </row>
    <row r="3773" spans="1:22" ht="28.8">
      <c r="A3773" s="5">
        <f t="shared" si="232"/>
        <v>1.46</v>
      </c>
      <c r="B3773">
        <v>3771</v>
      </c>
      <c r="C3773" s="3" t="s">
        <v>3768</v>
      </c>
      <c r="D3773" s="3" t="s">
        <v>7881</v>
      </c>
      <c r="E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 s="22">
        <f t="shared" si="233"/>
        <v>42168.722337962965</v>
      </c>
      <c r="L3773">
        <v>1462307652</v>
      </c>
      <c r="M3773" s="22">
        <f t="shared" si="234"/>
        <v>42138.722337962965</v>
      </c>
      <c r="N3773" s="22" t="s">
        <v>8864</v>
      </c>
      <c r="O3773" s="24">
        <f t="shared" si="235"/>
        <v>2015</v>
      </c>
      <c r="P3773" t="b">
        <v>0</v>
      </c>
      <c r="Q3773">
        <v>38</v>
      </c>
      <c r="R3773" t="b">
        <v>1</v>
      </c>
      <c r="S3773" t="s">
        <v>8305</v>
      </c>
      <c r="T3773" s="7">
        <f>F3773/Q3773</f>
        <v>38.421052631578945</v>
      </c>
      <c r="U3773" t="s">
        <v>8315</v>
      </c>
      <c r="V3773" t="s">
        <v>8357</v>
      </c>
    </row>
    <row r="3774" spans="1:22" ht="43.2">
      <c r="A3774" s="5">
        <f t="shared" si="232"/>
        <v>1.1020000000000001</v>
      </c>
      <c r="B3774">
        <v>3772</v>
      </c>
      <c r="C3774" s="3" t="s">
        <v>3769</v>
      </c>
      <c r="D3774" s="3" t="s">
        <v>7882</v>
      </c>
      <c r="E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 s="22">
        <f t="shared" si="233"/>
        <v>42507.791666666664</v>
      </c>
      <c r="L3774">
        <v>1478616506</v>
      </c>
      <c r="M3774" s="22">
        <f t="shared" si="234"/>
        <v>42493.64875</v>
      </c>
      <c r="N3774" s="22" t="s">
        <v>9506</v>
      </c>
      <c r="O3774" s="24">
        <f t="shared" si="235"/>
        <v>2016</v>
      </c>
      <c r="P3774" t="b">
        <v>0</v>
      </c>
      <c r="Q3774">
        <v>33</v>
      </c>
      <c r="R3774" t="b">
        <v>1</v>
      </c>
      <c r="S3774" t="s">
        <v>8305</v>
      </c>
      <c r="T3774" s="7">
        <f>F3774/Q3774</f>
        <v>166.96969696969697</v>
      </c>
      <c r="U3774" t="s">
        <v>8315</v>
      </c>
      <c r="V3774" t="s">
        <v>8357</v>
      </c>
    </row>
    <row r="3775" spans="1:22" ht="28.8">
      <c r="A3775" s="5">
        <f t="shared" si="232"/>
        <v>1.0820000000000001</v>
      </c>
      <c r="B3775">
        <v>3773</v>
      </c>
      <c r="C3775" s="3" t="s">
        <v>3770</v>
      </c>
      <c r="D3775" s="3" t="s">
        <v>7883</v>
      </c>
      <c r="E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 s="22">
        <f t="shared" si="233"/>
        <v>42703.041666666664</v>
      </c>
      <c r="L3775">
        <v>1476317247</v>
      </c>
      <c r="M3775" s="22">
        <f t="shared" si="234"/>
        <v>42682.408634259256</v>
      </c>
      <c r="N3775" s="22" t="s">
        <v>9681</v>
      </c>
      <c r="O3775" s="24">
        <f t="shared" si="235"/>
        <v>2016</v>
      </c>
      <c r="P3775" t="b">
        <v>0</v>
      </c>
      <c r="Q3775">
        <v>57</v>
      </c>
      <c r="R3775" t="b">
        <v>1</v>
      </c>
      <c r="S3775" t="s">
        <v>8305</v>
      </c>
      <c r="T3775" s="7">
        <f>F3775/Q3775</f>
        <v>94.912280701754383</v>
      </c>
      <c r="U3775" t="s">
        <v>8315</v>
      </c>
      <c r="V3775" t="s">
        <v>8357</v>
      </c>
    </row>
    <row r="3776" spans="1:22" ht="57.6">
      <c r="A3776" s="5">
        <f t="shared" si="232"/>
        <v>1</v>
      </c>
      <c r="B3776">
        <v>3774</v>
      </c>
      <c r="C3776" s="3" t="s">
        <v>3771</v>
      </c>
      <c r="D3776" s="3" t="s">
        <v>7884</v>
      </c>
      <c r="E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 s="22">
        <f t="shared" si="233"/>
        <v>42688.880555555552</v>
      </c>
      <c r="L3776">
        <v>1427223655</v>
      </c>
      <c r="M3776" s="22">
        <f t="shared" si="234"/>
        <v>42655.796840277777</v>
      </c>
      <c r="N3776" s="22" t="s">
        <v>9718</v>
      </c>
      <c r="O3776" s="24">
        <f t="shared" si="235"/>
        <v>2016</v>
      </c>
      <c r="P3776" t="b">
        <v>0</v>
      </c>
      <c r="Q3776">
        <v>25</v>
      </c>
      <c r="R3776" t="b">
        <v>1</v>
      </c>
      <c r="S3776" t="s">
        <v>8305</v>
      </c>
      <c r="T3776" s="7">
        <f>F3776/Q3776</f>
        <v>100</v>
      </c>
      <c r="U3776" t="s">
        <v>8315</v>
      </c>
      <c r="V3776" t="s">
        <v>8357</v>
      </c>
    </row>
    <row r="3777" spans="1:22" ht="43.2">
      <c r="A3777" s="5">
        <f t="shared" si="232"/>
        <v>1.0024999999999999</v>
      </c>
      <c r="B3777">
        <v>3775</v>
      </c>
      <c r="C3777" s="3" t="s">
        <v>3772</v>
      </c>
      <c r="D3777" s="3" t="s">
        <v>7885</v>
      </c>
      <c r="E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 s="22">
        <f t="shared" si="233"/>
        <v>42103.583969907406</v>
      </c>
      <c r="L3777">
        <v>1426199843</v>
      </c>
      <c r="M3777" s="22">
        <f t="shared" si="234"/>
        <v>42087.583969907406</v>
      </c>
      <c r="N3777" s="22" t="s">
        <v>8893</v>
      </c>
      <c r="O3777" s="24">
        <f t="shared" si="235"/>
        <v>2015</v>
      </c>
      <c r="P3777" t="b">
        <v>0</v>
      </c>
      <c r="Q3777">
        <v>14</v>
      </c>
      <c r="R3777" t="b">
        <v>1</v>
      </c>
      <c r="S3777" t="s">
        <v>8305</v>
      </c>
      <c r="T3777" s="7">
        <f>F3777/Q3777</f>
        <v>143.21428571428572</v>
      </c>
      <c r="U3777" t="s">
        <v>8315</v>
      </c>
      <c r="V3777" t="s">
        <v>8357</v>
      </c>
    </row>
    <row r="3778" spans="1:22" ht="57.6">
      <c r="A3778" s="5">
        <f t="shared" si="232"/>
        <v>1.0671250000000001</v>
      </c>
      <c r="B3778">
        <v>3776</v>
      </c>
      <c r="C3778" s="3" t="s">
        <v>3773</v>
      </c>
      <c r="D3778" s="3" t="s">
        <v>7886</v>
      </c>
      <c r="E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 s="22">
        <f t="shared" si="233"/>
        <v>42102.958333333336</v>
      </c>
      <c r="L3778">
        <v>1403599778</v>
      </c>
      <c r="M3778" s="22">
        <f t="shared" si="234"/>
        <v>42075.734293981477</v>
      </c>
      <c r="N3778" s="22" t="s">
        <v>8907</v>
      </c>
      <c r="O3778" s="24">
        <f t="shared" si="235"/>
        <v>2015</v>
      </c>
      <c r="P3778" t="b">
        <v>0</v>
      </c>
      <c r="Q3778">
        <v>94</v>
      </c>
      <c r="R3778" t="b">
        <v>1</v>
      </c>
      <c r="S3778" t="s">
        <v>8305</v>
      </c>
      <c r="T3778" s="7">
        <f>F3778/Q3778</f>
        <v>90.819148936170208</v>
      </c>
      <c r="U3778" t="s">
        <v>8315</v>
      </c>
      <c r="V3778" t="s">
        <v>8357</v>
      </c>
    </row>
    <row r="3779" spans="1:22" ht="43.2">
      <c r="A3779" s="5">
        <f t="shared" ref="A3779:A3842" si="236">F3779/E3779</f>
        <v>1.4319999999999999</v>
      </c>
      <c r="B3779">
        <v>3777</v>
      </c>
      <c r="C3779" s="3" t="s">
        <v>3774</v>
      </c>
      <c r="D3779" s="3" t="s">
        <v>7887</v>
      </c>
      <c r="E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 s="22">
        <f t="shared" ref="K3779:K3842" si="237">(J3778/86400)+25569+(-5/24)</f>
        <v>41851.833333333328</v>
      </c>
      <c r="L3779">
        <v>1409884821</v>
      </c>
      <c r="M3779" s="22">
        <f t="shared" ref="M3779:M3842" si="238">(L3778/86400)+25569+(-5/24)</f>
        <v>41814.159467592588</v>
      </c>
      <c r="N3779" s="22" t="s">
        <v>9390</v>
      </c>
      <c r="O3779" s="24">
        <f t="shared" si="235"/>
        <v>2014</v>
      </c>
      <c r="P3779" t="b">
        <v>0</v>
      </c>
      <c r="Q3779">
        <v>59</v>
      </c>
      <c r="R3779" t="b">
        <v>1</v>
      </c>
      <c r="S3779" t="s">
        <v>8305</v>
      </c>
      <c r="T3779" s="7">
        <f>F3779/Q3779</f>
        <v>48.542372881355931</v>
      </c>
      <c r="U3779" t="s">
        <v>8315</v>
      </c>
      <c r="V3779" t="s">
        <v>8357</v>
      </c>
    </row>
    <row r="3780" spans="1:22" ht="28.8">
      <c r="A3780" s="5">
        <f t="shared" si="236"/>
        <v>1.0504166666666668</v>
      </c>
      <c r="B3780">
        <v>3778</v>
      </c>
      <c r="C3780" s="3" t="s">
        <v>3775</v>
      </c>
      <c r="D3780" s="3" t="s">
        <v>7888</v>
      </c>
      <c r="E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 s="22">
        <f t="shared" si="237"/>
        <v>41908.958333333328</v>
      </c>
      <c r="L3780">
        <v>1418758780</v>
      </c>
      <c r="M3780" s="22">
        <f t="shared" si="238"/>
        <v>41886.903020833335</v>
      </c>
      <c r="N3780" s="22" t="s">
        <v>9941</v>
      </c>
      <c r="O3780" s="24">
        <f t="shared" ref="O3780:O3843" si="239">YEAR(N3780)</f>
        <v>2014</v>
      </c>
      <c r="P3780" t="b">
        <v>0</v>
      </c>
      <c r="Q3780">
        <v>36</v>
      </c>
      <c r="R3780" t="b">
        <v>1</v>
      </c>
      <c r="S3780" t="s">
        <v>8305</v>
      </c>
      <c r="T3780" s="7">
        <f>F3780/Q3780</f>
        <v>70.027777777777771</v>
      </c>
      <c r="U3780" t="s">
        <v>8315</v>
      </c>
      <c r="V3780" t="s">
        <v>8357</v>
      </c>
    </row>
    <row r="3781" spans="1:22" ht="28.8">
      <c r="A3781" s="5">
        <f t="shared" si="236"/>
        <v>1.0398000000000001</v>
      </c>
      <c r="B3781">
        <v>3779</v>
      </c>
      <c r="C3781" s="3" t="s">
        <v>3776</v>
      </c>
      <c r="D3781" s="3" t="s">
        <v>7889</v>
      </c>
      <c r="E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 s="22">
        <f t="shared" si="237"/>
        <v>42049.610879629625</v>
      </c>
      <c r="L3781">
        <v>1456421940</v>
      </c>
      <c r="M3781" s="22">
        <f t="shared" si="238"/>
        <v>41989.610879629625</v>
      </c>
      <c r="N3781" s="22" t="s">
        <v>8391</v>
      </c>
      <c r="O3781" s="24">
        <f t="shared" si="239"/>
        <v>2014</v>
      </c>
      <c r="P3781" t="b">
        <v>0</v>
      </c>
      <c r="Q3781">
        <v>115</v>
      </c>
      <c r="R3781" t="b">
        <v>1</v>
      </c>
      <c r="S3781" t="s">
        <v>8305</v>
      </c>
      <c r="T3781" s="7">
        <f>F3781/Q3781</f>
        <v>135.62608695652173</v>
      </c>
      <c r="U3781" t="s">
        <v>8315</v>
      </c>
      <c r="V3781" t="s">
        <v>8357</v>
      </c>
    </row>
    <row r="3782" spans="1:22" ht="43.2">
      <c r="A3782" s="5">
        <f t="shared" si="236"/>
        <v>1.2</v>
      </c>
      <c r="B3782">
        <v>3780</v>
      </c>
      <c r="C3782" s="3" t="s">
        <v>3777</v>
      </c>
      <c r="D3782" s="3" t="s">
        <v>7890</v>
      </c>
      <c r="E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 s="22">
        <f t="shared" si="237"/>
        <v>42455.485416666663</v>
      </c>
      <c r="L3782">
        <v>1433999785</v>
      </c>
      <c r="M3782" s="22">
        <f t="shared" si="238"/>
        <v>42425.527083333327</v>
      </c>
      <c r="N3782" s="22" t="s">
        <v>8703</v>
      </c>
      <c r="O3782" s="24">
        <f t="shared" si="239"/>
        <v>2016</v>
      </c>
      <c r="P3782" t="b">
        <v>0</v>
      </c>
      <c r="Q3782">
        <v>30</v>
      </c>
      <c r="R3782" t="b">
        <v>1</v>
      </c>
      <c r="S3782" t="s">
        <v>8305</v>
      </c>
      <c r="T3782" s="7">
        <f>F3782/Q3782</f>
        <v>100</v>
      </c>
      <c r="U3782" t="s">
        <v>8315</v>
      </c>
      <c r="V3782" t="s">
        <v>8357</v>
      </c>
    </row>
    <row r="3783" spans="1:22" ht="57.6">
      <c r="A3783" s="5">
        <f t="shared" si="236"/>
        <v>1.0966666666666667</v>
      </c>
      <c r="B3783">
        <v>3781</v>
      </c>
      <c r="C3783" s="3" t="s">
        <v>3778</v>
      </c>
      <c r="D3783" s="3" t="s">
        <v>7891</v>
      </c>
      <c r="E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 s="22">
        <f t="shared" si="237"/>
        <v>42198.629166666666</v>
      </c>
      <c r="L3783">
        <v>1408050685</v>
      </c>
      <c r="M3783" s="22">
        <f t="shared" si="238"/>
        <v>42166.011400462965</v>
      </c>
      <c r="N3783" s="22" t="s">
        <v>9636</v>
      </c>
      <c r="O3783" s="24">
        <f t="shared" si="239"/>
        <v>2015</v>
      </c>
      <c r="P3783" t="b">
        <v>0</v>
      </c>
      <c r="Q3783">
        <v>52</v>
      </c>
      <c r="R3783" t="b">
        <v>1</v>
      </c>
      <c r="S3783" t="s">
        <v>8305</v>
      </c>
      <c r="T3783" s="7">
        <f>F3783/Q3783</f>
        <v>94.90384615384616</v>
      </c>
      <c r="U3783" t="s">
        <v>8315</v>
      </c>
      <c r="V3783" t="s">
        <v>8357</v>
      </c>
    </row>
    <row r="3784" spans="1:22" ht="43.2">
      <c r="A3784" s="5">
        <f t="shared" si="236"/>
        <v>1.0175000000000001</v>
      </c>
      <c r="B3784">
        <v>3782</v>
      </c>
      <c r="C3784" s="3" t="s">
        <v>3779</v>
      </c>
      <c r="D3784" s="3" t="s">
        <v>7892</v>
      </c>
      <c r="E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 s="22">
        <f t="shared" si="237"/>
        <v>41890.674594907403</v>
      </c>
      <c r="L3784">
        <v>1466887297</v>
      </c>
      <c r="M3784" s="22">
        <f t="shared" si="238"/>
        <v>41865.674594907403</v>
      </c>
      <c r="N3784" s="22" t="s">
        <v>8910</v>
      </c>
      <c r="O3784" s="24">
        <f t="shared" si="239"/>
        <v>2014</v>
      </c>
      <c r="P3784" t="b">
        <v>0</v>
      </c>
      <c r="Q3784">
        <v>27</v>
      </c>
      <c r="R3784" t="b">
        <v>1</v>
      </c>
      <c r="S3784" t="s">
        <v>8305</v>
      </c>
      <c r="T3784" s="7">
        <f>F3784/Q3784</f>
        <v>75.370370370370367</v>
      </c>
      <c r="U3784" t="s">
        <v>8315</v>
      </c>
      <c r="V3784" t="s">
        <v>8357</v>
      </c>
    </row>
    <row r="3785" spans="1:22" ht="43.2">
      <c r="A3785" s="5">
        <f t="shared" si="236"/>
        <v>1.2891666666666666</v>
      </c>
      <c r="B3785">
        <v>3783</v>
      </c>
      <c r="C3785" s="3" t="s">
        <v>3780</v>
      </c>
      <c r="D3785" s="3" t="s">
        <v>7893</v>
      </c>
      <c r="E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 s="22">
        <f t="shared" si="237"/>
        <v>42575.749999999993</v>
      </c>
      <c r="L3785">
        <v>1455938520</v>
      </c>
      <c r="M3785" s="22">
        <f t="shared" si="238"/>
        <v>42546.653900462959</v>
      </c>
      <c r="N3785" s="22" t="s">
        <v>9942</v>
      </c>
      <c r="O3785" s="24">
        <f t="shared" si="239"/>
        <v>2016</v>
      </c>
      <c r="P3785" t="b">
        <v>0</v>
      </c>
      <c r="Q3785">
        <v>24</v>
      </c>
      <c r="R3785" t="b">
        <v>1</v>
      </c>
      <c r="S3785" t="s">
        <v>8305</v>
      </c>
      <c r="T3785" s="7">
        <f>F3785/Q3785</f>
        <v>64.458333333333329</v>
      </c>
      <c r="U3785" t="s">
        <v>8315</v>
      </c>
      <c r="V3785" t="s">
        <v>8357</v>
      </c>
    </row>
    <row r="3786" spans="1:22" ht="43.2">
      <c r="A3786" s="5">
        <f t="shared" si="236"/>
        <v>1.1499999999999999</v>
      </c>
      <c r="B3786">
        <v>3784</v>
      </c>
      <c r="C3786" s="3" t="s">
        <v>3781</v>
      </c>
      <c r="D3786" s="3" t="s">
        <v>7894</v>
      </c>
      <c r="E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 s="22">
        <f t="shared" si="237"/>
        <v>42444.458333333336</v>
      </c>
      <c r="L3786">
        <v>1465601532</v>
      </c>
      <c r="M3786" s="22">
        <f t="shared" si="238"/>
        <v>42419.931944444441</v>
      </c>
      <c r="N3786" s="22" t="s">
        <v>9243</v>
      </c>
      <c r="O3786" s="24">
        <f t="shared" si="239"/>
        <v>2016</v>
      </c>
      <c r="P3786" t="b">
        <v>0</v>
      </c>
      <c r="Q3786">
        <v>10</v>
      </c>
      <c r="R3786" t="b">
        <v>1</v>
      </c>
      <c r="S3786" t="s">
        <v>8305</v>
      </c>
      <c r="T3786" s="7">
        <f>F3786/Q3786</f>
        <v>115</v>
      </c>
      <c r="U3786" t="s">
        <v>8315</v>
      </c>
      <c r="V3786" t="s">
        <v>8357</v>
      </c>
    </row>
    <row r="3787" spans="1:22" ht="43.2">
      <c r="A3787" s="5">
        <f t="shared" si="236"/>
        <v>1.5075000000000001</v>
      </c>
      <c r="B3787">
        <v>3785</v>
      </c>
      <c r="C3787" s="3" t="s">
        <v>3782</v>
      </c>
      <c r="D3787" s="3" t="s">
        <v>7895</v>
      </c>
      <c r="E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 s="22">
        <f t="shared" si="237"/>
        <v>42561.772361111107</v>
      </c>
      <c r="L3787">
        <v>1467040769</v>
      </c>
      <c r="M3787" s="22">
        <f t="shared" si="238"/>
        <v>42531.772361111107</v>
      </c>
      <c r="N3787" s="22" t="s">
        <v>9870</v>
      </c>
      <c r="O3787" s="24">
        <f t="shared" si="239"/>
        <v>2016</v>
      </c>
      <c r="P3787" t="b">
        <v>0</v>
      </c>
      <c r="Q3787">
        <v>30</v>
      </c>
      <c r="R3787" t="b">
        <v>1</v>
      </c>
      <c r="S3787" t="s">
        <v>8305</v>
      </c>
      <c r="T3787" s="7">
        <f>F3787/Q3787</f>
        <v>100.5</v>
      </c>
      <c r="U3787" t="s">
        <v>8315</v>
      </c>
      <c r="V3787" t="s">
        <v>8357</v>
      </c>
    </row>
    <row r="3788" spans="1:22" ht="43.2">
      <c r="A3788" s="5">
        <f t="shared" si="236"/>
        <v>1.1096666666666666</v>
      </c>
      <c r="B3788">
        <v>3786</v>
      </c>
      <c r="C3788" s="3" t="s">
        <v>3783</v>
      </c>
      <c r="D3788" s="3" t="s">
        <v>7896</v>
      </c>
      <c r="E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 s="22">
        <f t="shared" si="237"/>
        <v>42584.210416666661</v>
      </c>
      <c r="L3788">
        <v>1461718475</v>
      </c>
      <c r="M3788" s="22">
        <f t="shared" si="238"/>
        <v>42548.430196759255</v>
      </c>
      <c r="N3788" s="22" t="s">
        <v>8715</v>
      </c>
      <c r="O3788" s="24">
        <f t="shared" si="239"/>
        <v>2016</v>
      </c>
      <c r="P3788" t="b">
        <v>0</v>
      </c>
      <c r="Q3788">
        <v>71</v>
      </c>
      <c r="R3788" t="b">
        <v>1</v>
      </c>
      <c r="S3788" t="s">
        <v>8305</v>
      </c>
      <c r="T3788" s="7">
        <f>F3788/Q3788</f>
        <v>93.774647887323937</v>
      </c>
      <c r="U3788" t="s">
        <v>8315</v>
      </c>
      <c r="V3788" t="s">
        <v>8357</v>
      </c>
    </row>
    <row r="3789" spans="1:22" ht="43.2">
      <c r="A3789" s="5">
        <f t="shared" si="236"/>
        <v>1.0028571428571429</v>
      </c>
      <c r="B3789">
        <v>3787</v>
      </c>
      <c r="C3789" s="3" t="s">
        <v>3784</v>
      </c>
      <c r="D3789" s="3" t="s">
        <v>7897</v>
      </c>
      <c r="E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 s="22">
        <f t="shared" si="237"/>
        <v>42516.829571759255</v>
      </c>
      <c r="L3789">
        <v>1434113406</v>
      </c>
      <c r="M3789" s="22">
        <f t="shared" si="238"/>
        <v>42486.829571759255</v>
      </c>
      <c r="N3789" s="22" t="s">
        <v>9358</v>
      </c>
      <c r="O3789" s="24">
        <f t="shared" si="239"/>
        <v>2016</v>
      </c>
      <c r="P3789" t="b">
        <v>0</v>
      </c>
      <c r="Q3789">
        <v>10</v>
      </c>
      <c r="R3789" t="b">
        <v>1</v>
      </c>
      <c r="S3789" t="s">
        <v>8305</v>
      </c>
      <c r="T3789" s="7">
        <f>F3789/Q3789</f>
        <v>35.1</v>
      </c>
      <c r="U3789" t="s">
        <v>8315</v>
      </c>
      <c r="V3789" t="s">
        <v>8357</v>
      </c>
    </row>
    <row r="3790" spans="1:22" ht="72">
      <c r="A3790" s="5">
        <f t="shared" si="236"/>
        <v>6.6666666666666671E-3</v>
      </c>
      <c r="B3790">
        <v>3788</v>
      </c>
      <c r="C3790" s="3" t="s">
        <v>3785</v>
      </c>
      <c r="D3790" s="3" t="s">
        <v>7898</v>
      </c>
      <c r="E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 s="22">
        <f t="shared" si="237"/>
        <v>42195.957638888889</v>
      </c>
      <c r="L3790">
        <v>1448469719</v>
      </c>
      <c r="M3790" s="22">
        <f t="shared" si="238"/>
        <v>42167.326458333329</v>
      </c>
      <c r="N3790" s="22" t="s">
        <v>9584</v>
      </c>
      <c r="O3790" s="24">
        <f t="shared" si="239"/>
        <v>2015</v>
      </c>
      <c r="P3790" t="b">
        <v>0</v>
      </c>
      <c r="Q3790">
        <v>1</v>
      </c>
      <c r="R3790" t="b">
        <v>0</v>
      </c>
      <c r="S3790" t="s">
        <v>8305</v>
      </c>
      <c r="T3790" s="7">
        <f>F3790/Q3790</f>
        <v>500</v>
      </c>
      <c r="U3790" t="s">
        <v>8315</v>
      </c>
      <c r="V3790" t="s">
        <v>8357</v>
      </c>
    </row>
    <row r="3791" spans="1:22" ht="43.2">
      <c r="A3791" s="5">
        <f t="shared" si="236"/>
        <v>3.267605633802817E-2</v>
      </c>
      <c r="B3791">
        <v>3789</v>
      </c>
      <c r="C3791" s="3" t="s">
        <v>3786</v>
      </c>
      <c r="D3791" s="3" t="s">
        <v>7899</v>
      </c>
      <c r="E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 s="22">
        <f t="shared" si="237"/>
        <v>42361.470833333333</v>
      </c>
      <c r="L3791">
        <v>1431630618</v>
      </c>
      <c r="M3791" s="22">
        <f t="shared" si="238"/>
        <v>42333.487488425926</v>
      </c>
      <c r="N3791" s="22" t="s">
        <v>8421</v>
      </c>
      <c r="O3791" s="24">
        <f t="shared" si="239"/>
        <v>2015</v>
      </c>
      <c r="P3791" t="b">
        <v>0</v>
      </c>
      <c r="Q3791">
        <v>4</v>
      </c>
      <c r="R3791" t="b">
        <v>0</v>
      </c>
      <c r="S3791" t="s">
        <v>8305</v>
      </c>
      <c r="T3791" s="7">
        <f>F3791/Q3791</f>
        <v>29</v>
      </c>
      <c r="U3791" t="s">
        <v>8315</v>
      </c>
      <c r="V3791" t="s">
        <v>8357</v>
      </c>
    </row>
    <row r="3792" spans="1:22" ht="43.2">
      <c r="A3792" s="5">
        <f t="shared" si="236"/>
        <v>0</v>
      </c>
      <c r="B3792">
        <v>3790</v>
      </c>
      <c r="C3792" s="3" t="s">
        <v>3787</v>
      </c>
      <c r="D3792" s="3" t="s">
        <v>7900</v>
      </c>
      <c r="E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 s="22">
        <f t="shared" si="237"/>
        <v>42170.590486111112</v>
      </c>
      <c r="L3792">
        <v>1477238423</v>
      </c>
      <c r="M3792" s="22">
        <f t="shared" si="238"/>
        <v>42138.590486111112</v>
      </c>
      <c r="N3792" s="22" t="s">
        <v>8864</v>
      </c>
      <c r="O3792" s="24">
        <f t="shared" si="239"/>
        <v>2015</v>
      </c>
      <c r="P3792" t="b">
        <v>0</v>
      </c>
      <c r="Q3792">
        <v>0</v>
      </c>
      <c r="R3792" t="b">
        <v>0</v>
      </c>
      <c r="S3792" t="s">
        <v>8305</v>
      </c>
      <c r="T3792" s="7" t="e">
        <f>F3792/Q3792</f>
        <v>#DIV/0!</v>
      </c>
      <c r="U3792" t="s">
        <v>8315</v>
      </c>
      <c r="V3792" t="s">
        <v>8357</v>
      </c>
    </row>
    <row r="3793" spans="1:22" ht="28.8">
      <c r="A3793" s="5">
        <f t="shared" si="236"/>
        <v>0</v>
      </c>
      <c r="B3793">
        <v>3791</v>
      </c>
      <c r="C3793" s="3" t="s">
        <v>3788</v>
      </c>
      <c r="D3793" s="3" t="s">
        <v>7901</v>
      </c>
      <c r="E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 s="22">
        <f t="shared" si="237"/>
        <v>42696.5002662037</v>
      </c>
      <c r="L3793">
        <v>1399480592</v>
      </c>
      <c r="M3793" s="22">
        <f t="shared" si="238"/>
        <v>42666.458599537036</v>
      </c>
      <c r="N3793" s="22" t="s">
        <v>9943</v>
      </c>
      <c r="O3793" s="24">
        <f t="shared" si="239"/>
        <v>2016</v>
      </c>
      <c r="P3793" t="b">
        <v>0</v>
      </c>
      <c r="Q3793">
        <v>0</v>
      </c>
      <c r="R3793" t="b">
        <v>0</v>
      </c>
      <c r="S3793" t="s">
        <v>8305</v>
      </c>
      <c r="T3793" s="7" t="e">
        <f>F3793/Q3793</f>
        <v>#DIV/0!</v>
      </c>
      <c r="U3793" t="s">
        <v>8315</v>
      </c>
      <c r="V3793" t="s">
        <v>8357</v>
      </c>
    </row>
    <row r="3794" spans="1:22" ht="28.8">
      <c r="A3794" s="5">
        <f t="shared" si="236"/>
        <v>2.8E-3</v>
      </c>
      <c r="B3794">
        <v>3792</v>
      </c>
      <c r="C3794" s="3" t="s">
        <v>3789</v>
      </c>
      <c r="D3794" s="3" t="s">
        <v>7902</v>
      </c>
      <c r="E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 s="22">
        <f t="shared" si="237"/>
        <v>41826.4837037037</v>
      </c>
      <c r="L3794">
        <v>1434365022</v>
      </c>
      <c r="M3794" s="22">
        <f t="shared" si="238"/>
        <v>41766.4837037037</v>
      </c>
      <c r="N3794" s="22" t="s">
        <v>9280</v>
      </c>
      <c r="O3794" s="24">
        <f t="shared" si="239"/>
        <v>2014</v>
      </c>
      <c r="P3794" t="b">
        <v>0</v>
      </c>
      <c r="Q3794">
        <v>2</v>
      </c>
      <c r="R3794" t="b">
        <v>0</v>
      </c>
      <c r="S3794" t="s">
        <v>8305</v>
      </c>
      <c r="T3794" s="7">
        <f>F3794/Q3794</f>
        <v>17.5</v>
      </c>
      <c r="U3794" t="s">
        <v>8315</v>
      </c>
      <c r="V3794" t="s">
        <v>8357</v>
      </c>
    </row>
    <row r="3795" spans="1:22" ht="43.2">
      <c r="A3795" s="5">
        <f t="shared" si="236"/>
        <v>0.59657142857142853</v>
      </c>
      <c r="B3795">
        <v>3793</v>
      </c>
      <c r="C3795" s="3" t="s">
        <v>3790</v>
      </c>
      <c r="D3795" s="3" t="s">
        <v>7903</v>
      </c>
      <c r="E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 s="22">
        <f t="shared" si="237"/>
        <v>42200.238680555551</v>
      </c>
      <c r="L3795">
        <v>1416954729</v>
      </c>
      <c r="M3795" s="22">
        <f t="shared" si="238"/>
        <v>42170.238680555551</v>
      </c>
      <c r="N3795" s="22" t="s">
        <v>9235</v>
      </c>
      <c r="O3795" s="24">
        <f t="shared" si="239"/>
        <v>2015</v>
      </c>
      <c r="P3795" t="b">
        <v>0</v>
      </c>
      <c r="Q3795">
        <v>24</v>
      </c>
      <c r="R3795" t="b">
        <v>0</v>
      </c>
      <c r="S3795" t="s">
        <v>8305</v>
      </c>
      <c r="T3795" s="7">
        <f>F3795/Q3795</f>
        <v>174</v>
      </c>
      <c r="U3795" t="s">
        <v>8315</v>
      </c>
      <c r="V3795" t="s">
        <v>8357</v>
      </c>
    </row>
    <row r="3796" spans="1:22" ht="43.2">
      <c r="A3796" s="5">
        <f t="shared" si="236"/>
        <v>0.01</v>
      </c>
      <c r="B3796">
        <v>3794</v>
      </c>
      <c r="C3796" s="3" t="s">
        <v>3791</v>
      </c>
      <c r="D3796" s="3" t="s">
        <v>7904</v>
      </c>
      <c r="E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 s="22">
        <f t="shared" si="237"/>
        <v>41989.73065972222</v>
      </c>
      <c r="L3796">
        <v>1431093354</v>
      </c>
      <c r="M3796" s="22">
        <f t="shared" si="238"/>
        <v>41968.73065972222</v>
      </c>
      <c r="N3796" s="22" t="s">
        <v>8866</v>
      </c>
      <c r="O3796" s="24">
        <f t="shared" si="239"/>
        <v>2014</v>
      </c>
      <c r="P3796" t="b">
        <v>0</v>
      </c>
      <c r="Q3796">
        <v>1</v>
      </c>
      <c r="R3796" t="b">
        <v>0</v>
      </c>
      <c r="S3796" t="s">
        <v>8305</v>
      </c>
      <c r="T3796" s="7">
        <f>F3796/Q3796</f>
        <v>50</v>
      </c>
      <c r="U3796" t="s">
        <v>8315</v>
      </c>
      <c r="V3796" t="s">
        <v>8357</v>
      </c>
    </row>
    <row r="3797" spans="1:22" ht="43.2">
      <c r="A3797" s="5">
        <f t="shared" si="236"/>
        <v>1.6666666666666666E-2</v>
      </c>
      <c r="B3797">
        <v>3795</v>
      </c>
      <c r="C3797" s="3" t="s">
        <v>3792</v>
      </c>
      <c r="D3797" s="3" t="s">
        <v>7905</v>
      </c>
      <c r="E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 s="22">
        <f t="shared" si="237"/>
        <v>42162.372152777774</v>
      </c>
      <c r="L3797">
        <v>1437042490</v>
      </c>
      <c r="M3797" s="22">
        <f t="shared" si="238"/>
        <v>42132.372152777774</v>
      </c>
      <c r="N3797" s="22" t="s">
        <v>9251</v>
      </c>
      <c r="O3797" s="24">
        <f t="shared" si="239"/>
        <v>2015</v>
      </c>
      <c r="P3797" t="b">
        <v>0</v>
      </c>
      <c r="Q3797">
        <v>2</v>
      </c>
      <c r="R3797" t="b">
        <v>0</v>
      </c>
      <c r="S3797" t="s">
        <v>8305</v>
      </c>
      <c r="T3797" s="7">
        <f>F3797/Q3797</f>
        <v>5</v>
      </c>
      <c r="U3797" t="s">
        <v>8315</v>
      </c>
      <c r="V3797" t="s">
        <v>8357</v>
      </c>
    </row>
    <row r="3798" spans="1:22" ht="43.2">
      <c r="A3798" s="5">
        <f t="shared" si="236"/>
        <v>4.4444444444444447E-5</v>
      </c>
      <c r="B3798">
        <v>3796</v>
      </c>
      <c r="C3798" s="3" t="s">
        <v>3793</v>
      </c>
      <c r="D3798" s="3" t="s">
        <v>7906</v>
      </c>
      <c r="E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 s="22">
        <f t="shared" si="237"/>
        <v>42244.729166666664</v>
      </c>
      <c r="L3798">
        <v>1479170556</v>
      </c>
      <c r="M3798" s="22">
        <f t="shared" si="238"/>
        <v>42201.227893518517</v>
      </c>
      <c r="N3798" s="22" t="s">
        <v>9817</v>
      </c>
      <c r="O3798" s="24">
        <f t="shared" si="239"/>
        <v>2015</v>
      </c>
      <c r="P3798" t="b">
        <v>0</v>
      </c>
      <c r="Q3798">
        <v>1</v>
      </c>
      <c r="R3798" t="b">
        <v>0</v>
      </c>
      <c r="S3798" t="s">
        <v>8305</v>
      </c>
      <c r="T3798" s="7">
        <f>F3798/Q3798</f>
        <v>1</v>
      </c>
      <c r="U3798" t="s">
        <v>8315</v>
      </c>
      <c r="V3798" t="s">
        <v>8357</v>
      </c>
    </row>
    <row r="3799" spans="1:22" ht="57.6">
      <c r="A3799" s="5">
        <f t="shared" si="236"/>
        <v>0.89666666666666661</v>
      </c>
      <c r="B3799">
        <v>3797</v>
      </c>
      <c r="C3799" s="3" t="s">
        <v>3794</v>
      </c>
      <c r="D3799" s="3" t="s">
        <v>7907</v>
      </c>
      <c r="E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 s="22">
        <f t="shared" si="237"/>
        <v>42748.821250000001</v>
      </c>
      <c r="L3799">
        <v>1426972165</v>
      </c>
      <c r="M3799" s="22">
        <f t="shared" si="238"/>
        <v>42688.821250000001</v>
      </c>
      <c r="N3799" s="22" t="s">
        <v>8664</v>
      </c>
      <c r="O3799" s="24">
        <f t="shared" si="239"/>
        <v>2016</v>
      </c>
      <c r="P3799" t="b">
        <v>0</v>
      </c>
      <c r="Q3799">
        <v>37</v>
      </c>
      <c r="R3799" t="b">
        <v>0</v>
      </c>
      <c r="S3799" t="s">
        <v>8305</v>
      </c>
      <c r="T3799" s="7">
        <f>F3799/Q3799</f>
        <v>145.40540540540542</v>
      </c>
      <c r="U3799" t="s">
        <v>8315</v>
      </c>
      <c r="V3799" t="s">
        <v>8357</v>
      </c>
    </row>
    <row r="3800" spans="1:22" ht="43.2">
      <c r="A3800" s="5">
        <f t="shared" si="236"/>
        <v>1.4642857142857143E-2</v>
      </c>
      <c r="B3800">
        <v>3798</v>
      </c>
      <c r="C3800" s="3" t="s">
        <v>3795</v>
      </c>
      <c r="D3800" s="3" t="s">
        <v>7908</v>
      </c>
      <c r="E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 s="22">
        <f t="shared" si="237"/>
        <v>42114.673206018517</v>
      </c>
      <c r="L3800">
        <v>1405099248</v>
      </c>
      <c r="M3800" s="22">
        <f t="shared" si="238"/>
        <v>42084.673206018517</v>
      </c>
      <c r="N3800" s="22" t="s">
        <v>9944</v>
      </c>
      <c r="O3800" s="24">
        <f t="shared" si="239"/>
        <v>2015</v>
      </c>
      <c r="P3800" t="b">
        <v>0</v>
      </c>
      <c r="Q3800">
        <v>5</v>
      </c>
      <c r="R3800" t="b">
        <v>0</v>
      </c>
      <c r="S3800" t="s">
        <v>8305</v>
      </c>
      <c r="T3800" s="7">
        <f>F3800/Q3800</f>
        <v>205</v>
      </c>
      <c r="U3800" t="s">
        <v>8315</v>
      </c>
      <c r="V3800" t="s">
        <v>8357</v>
      </c>
    </row>
    <row r="3801" spans="1:22" ht="43.2">
      <c r="A3801" s="5">
        <f t="shared" si="236"/>
        <v>4.02E-2</v>
      </c>
      <c r="B3801">
        <v>3799</v>
      </c>
      <c r="C3801" s="3" t="s">
        <v>3796</v>
      </c>
      <c r="D3801" s="3" t="s">
        <v>7909</v>
      </c>
      <c r="E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 s="22">
        <f t="shared" si="237"/>
        <v>41861.514444444438</v>
      </c>
      <c r="L3801">
        <v>1455142843</v>
      </c>
      <c r="M3801" s="22">
        <f t="shared" si="238"/>
        <v>41831.514444444438</v>
      </c>
      <c r="N3801" s="22" t="s">
        <v>8895</v>
      </c>
      <c r="O3801" s="24">
        <f t="shared" si="239"/>
        <v>2014</v>
      </c>
      <c r="P3801" t="b">
        <v>0</v>
      </c>
      <c r="Q3801">
        <v>4</v>
      </c>
      <c r="R3801" t="b">
        <v>0</v>
      </c>
      <c r="S3801" t="s">
        <v>8305</v>
      </c>
      <c r="T3801" s="7">
        <f>F3801/Q3801</f>
        <v>100.5</v>
      </c>
      <c r="U3801" t="s">
        <v>8315</v>
      </c>
      <c r="V3801" t="s">
        <v>8357</v>
      </c>
    </row>
    <row r="3802" spans="1:22" ht="43.2">
      <c r="A3802" s="5">
        <f t="shared" si="236"/>
        <v>4.0045454545454544E-2</v>
      </c>
      <c r="B3802">
        <v>3800</v>
      </c>
      <c r="C3802" s="3" t="s">
        <v>3797</v>
      </c>
      <c r="D3802" s="3" t="s">
        <v>7910</v>
      </c>
      <c r="E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 s="22">
        <f t="shared" si="237"/>
        <v>42440.722719907404</v>
      </c>
      <c r="L3802">
        <v>1418146883</v>
      </c>
      <c r="M3802" s="22">
        <f t="shared" si="238"/>
        <v>42410.722719907404</v>
      </c>
      <c r="N3802" s="22" t="s">
        <v>9316</v>
      </c>
      <c r="O3802" s="24">
        <f t="shared" si="239"/>
        <v>2016</v>
      </c>
      <c r="P3802" t="b">
        <v>0</v>
      </c>
      <c r="Q3802">
        <v>16</v>
      </c>
      <c r="R3802" t="b">
        <v>0</v>
      </c>
      <c r="S3802" t="s">
        <v>8305</v>
      </c>
      <c r="T3802" s="7">
        <f>F3802/Q3802</f>
        <v>55.0625</v>
      </c>
      <c r="U3802" t="s">
        <v>8315</v>
      </c>
      <c r="V3802" t="s">
        <v>8357</v>
      </c>
    </row>
    <row r="3803" spans="1:22" ht="43.2">
      <c r="A3803" s="5">
        <f t="shared" si="236"/>
        <v>8.5199999999999998E-2</v>
      </c>
      <c r="B3803">
        <v>3801</v>
      </c>
      <c r="C3803" s="3" t="s">
        <v>3798</v>
      </c>
      <c r="D3803" s="3" t="s">
        <v>7911</v>
      </c>
      <c r="E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 s="22">
        <f t="shared" si="237"/>
        <v>42014.999305555553</v>
      </c>
      <c r="L3803">
        <v>1417536816</v>
      </c>
      <c r="M3803" s="22">
        <f t="shared" si="238"/>
        <v>41982.528738425921</v>
      </c>
      <c r="N3803" s="22" t="s">
        <v>9715</v>
      </c>
      <c r="O3803" s="24">
        <f t="shared" si="239"/>
        <v>2014</v>
      </c>
      <c r="P3803" t="b">
        <v>0</v>
      </c>
      <c r="Q3803">
        <v>9</v>
      </c>
      <c r="R3803" t="b">
        <v>0</v>
      </c>
      <c r="S3803" t="s">
        <v>8305</v>
      </c>
      <c r="T3803" s="7">
        <f>F3803/Q3803</f>
        <v>47.333333333333336</v>
      </c>
      <c r="U3803" t="s">
        <v>8315</v>
      </c>
      <c r="V3803" t="s">
        <v>8357</v>
      </c>
    </row>
    <row r="3804" spans="1:22" ht="43.2">
      <c r="A3804" s="5">
        <f t="shared" si="236"/>
        <v>0</v>
      </c>
      <c r="B3804">
        <v>3802</v>
      </c>
      <c r="C3804" s="3" t="s">
        <v>3799</v>
      </c>
      <c r="D3804" s="3" t="s">
        <v>7912</v>
      </c>
      <c r="E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 s="22">
        <f t="shared" si="237"/>
        <v>42006.467777777776</v>
      </c>
      <c r="L3804">
        <v>1442890906</v>
      </c>
      <c r="M3804" s="22">
        <f t="shared" si="238"/>
        <v>41975.467777777776</v>
      </c>
      <c r="N3804" s="22" t="s">
        <v>8858</v>
      </c>
      <c r="O3804" s="24">
        <f t="shared" si="239"/>
        <v>2014</v>
      </c>
      <c r="P3804" t="b">
        <v>0</v>
      </c>
      <c r="Q3804">
        <v>0</v>
      </c>
      <c r="R3804" t="b">
        <v>0</v>
      </c>
      <c r="S3804" t="s">
        <v>8305</v>
      </c>
      <c r="T3804" s="7" t="e">
        <f>F3804/Q3804</f>
        <v>#DIV/0!</v>
      </c>
      <c r="U3804" t="s">
        <v>8315</v>
      </c>
      <c r="V3804" t="s">
        <v>8357</v>
      </c>
    </row>
    <row r="3805" spans="1:22" ht="28.8">
      <c r="A3805" s="5">
        <f t="shared" si="236"/>
        <v>0.19650000000000001</v>
      </c>
      <c r="B3805">
        <v>3803</v>
      </c>
      <c r="C3805" s="3" t="s">
        <v>3800</v>
      </c>
      <c r="D3805" s="3" t="s">
        <v>7913</v>
      </c>
      <c r="E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 s="22">
        <f t="shared" si="237"/>
        <v>42298.917893518512</v>
      </c>
      <c r="L3805">
        <v>1454541568</v>
      </c>
      <c r="M3805" s="22">
        <f t="shared" si="238"/>
        <v>42268.917893518512</v>
      </c>
      <c r="N3805" s="22" t="s">
        <v>8854</v>
      </c>
      <c r="O3805" s="24">
        <f t="shared" si="239"/>
        <v>2015</v>
      </c>
      <c r="P3805" t="b">
        <v>0</v>
      </c>
      <c r="Q3805">
        <v>40</v>
      </c>
      <c r="R3805" t="b">
        <v>0</v>
      </c>
      <c r="S3805" t="s">
        <v>8305</v>
      </c>
      <c r="T3805" s="7">
        <f>F3805/Q3805</f>
        <v>58.95</v>
      </c>
      <c r="U3805" t="s">
        <v>8315</v>
      </c>
      <c r="V3805" t="s">
        <v>8357</v>
      </c>
    </row>
    <row r="3806" spans="1:22" ht="43.2">
      <c r="A3806" s="5">
        <f t="shared" si="236"/>
        <v>0</v>
      </c>
      <c r="B3806">
        <v>3804</v>
      </c>
      <c r="C3806" s="3" t="s">
        <v>3801</v>
      </c>
      <c r="D3806" s="3" t="s">
        <v>7914</v>
      </c>
      <c r="E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 s="22">
        <f t="shared" si="237"/>
        <v>42433.763518518514</v>
      </c>
      <c r="L3806">
        <v>1465172024</v>
      </c>
      <c r="M3806" s="22">
        <f t="shared" si="238"/>
        <v>42403.763518518514</v>
      </c>
      <c r="N3806" s="22" t="s">
        <v>9416</v>
      </c>
      <c r="O3806" s="24">
        <f t="shared" si="239"/>
        <v>2016</v>
      </c>
      <c r="P3806" t="b">
        <v>0</v>
      </c>
      <c r="Q3806">
        <v>0</v>
      </c>
      <c r="R3806" t="b">
        <v>0</v>
      </c>
      <c r="S3806" t="s">
        <v>8305</v>
      </c>
      <c r="T3806" s="7" t="e">
        <f>F3806/Q3806</f>
        <v>#DIV/0!</v>
      </c>
      <c r="U3806" t="s">
        <v>8315</v>
      </c>
      <c r="V3806" t="s">
        <v>8357</v>
      </c>
    </row>
    <row r="3807" spans="1:22" ht="43.2">
      <c r="A3807" s="5">
        <f t="shared" si="236"/>
        <v>2.0000000000000002E-5</v>
      </c>
      <c r="B3807">
        <v>3805</v>
      </c>
      <c r="C3807" s="3" t="s">
        <v>3802</v>
      </c>
      <c r="D3807" s="3" t="s">
        <v>7915</v>
      </c>
      <c r="E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 s="22">
        <f t="shared" si="237"/>
        <v>42582.083333333336</v>
      </c>
      <c r="L3807">
        <v>1406668640</v>
      </c>
      <c r="M3807" s="22">
        <f t="shared" si="238"/>
        <v>42526.801203703704</v>
      </c>
      <c r="N3807" s="22" t="s">
        <v>8747</v>
      </c>
      <c r="O3807" s="24">
        <f t="shared" si="239"/>
        <v>2016</v>
      </c>
      <c r="P3807" t="b">
        <v>0</v>
      </c>
      <c r="Q3807">
        <v>2</v>
      </c>
      <c r="R3807" t="b">
        <v>0</v>
      </c>
      <c r="S3807" t="s">
        <v>8305</v>
      </c>
      <c r="T3807" s="7">
        <f>F3807/Q3807</f>
        <v>1.5</v>
      </c>
      <c r="U3807" t="s">
        <v>8315</v>
      </c>
      <c r="V3807" t="s">
        <v>8357</v>
      </c>
    </row>
    <row r="3808" spans="1:22" ht="57.6">
      <c r="A3808" s="5">
        <f t="shared" si="236"/>
        <v>6.6666666666666664E-4</v>
      </c>
      <c r="B3808">
        <v>3806</v>
      </c>
      <c r="C3808" s="3" t="s">
        <v>3803</v>
      </c>
      <c r="D3808" s="3" t="s">
        <v>7916</v>
      </c>
      <c r="E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 s="22">
        <f t="shared" si="237"/>
        <v>41909.678703703699</v>
      </c>
      <c r="L3808">
        <v>1402294381</v>
      </c>
      <c r="M3808" s="22">
        <f t="shared" si="238"/>
        <v>41849.678703703699</v>
      </c>
      <c r="N3808" s="22" t="s">
        <v>9175</v>
      </c>
      <c r="O3808" s="24">
        <f t="shared" si="239"/>
        <v>2014</v>
      </c>
      <c r="P3808" t="b">
        <v>0</v>
      </c>
      <c r="Q3808">
        <v>1</v>
      </c>
      <c r="R3808" t="b">
        <v>0</v>
      </c>
      <c r="S3808" t="s">
        <v>8305</v>
      </c>
      <c r="T3808" s="7">
        <f>F3808/Q3808</f>
        <v>5</v>
      </c>
      <c r="U3808" t="s">
        <v>8315</v>
      </c>
      <c r="V3808" t="s">
        <v>8357</v>
      </c>
    </row>
    <row r="3809" spans="1:22" ht="43.2">
      <c r="A3809" s="5">
        <f t="shared" si="236"/>
        <v>0.30333333333333334</v>
      </c>
      <c r="B3809">
        <v>3807</v>
      </c>
      <c r="C3809" s="3" t="s">
        <v>3804</v>
      </c>
      <c r="D3809" s="3" t="s">
        <v>7917</v>
      </c>
      <c r="E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 s="22">
        <f t="shared" si="237"/>
        <v>41819.050706018512</v>
      </c>
      <c r="L3809">
        <v>1427492939</v>
      </c>
      <c r="M3809" s="22">
        <f t="shared" si="238"/>
        <v>41799.050706018512</v>
      </c>
      <c r="N3809" s="22" t="s">
        <v>8799</v>
      </c>
      <c r="O3809" s="24">
        <f t="shared" si="239"/>
        <v>2014</v>
      </c>
      <c r="P3809" t="b">
        <v>0</v>
      </c>
      <c r="Q3809">
        <v>9</v>
      </c>
      <c r="R3809" t="b">
        <v>0</v>
      </c>
      <c r="S3809" t="s">
        <v>8305</v>
      </c>
      <c r="T3809" s="7">
        <f>F3809/Q3809</f>
        <v>50.555555555555557</v>
      </c>
      <c r="U3809" t="s">
        <v>8315</v>
      </c>
      <c r="V3809" t="s">
        <v>8357</v>
      </c>
    </row>
    <row r="3810" spans="1:22" ht="43.2">
      <c r="A3810" s="5">
        <f t="shared" si="236"/>
        <v>1</v>
      </c>
      <c r="B3810">
        <v>3808</v>
      </c>
      <c r="C3810" s="3" t="s">
        <v>3805</v>
      </c>
      <c r="D3810" s="3" t="s">
        <v>7918</v>
      </c>
      <c r="E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 s="22">
        <f t="shared" si="237"/>
        <v>42097.700682870367</v>
      </c>
      <c r="L3810">
        <v>1424775219</v>
      </c>
      <c r="M3810" s="22">
        <f t="shared" si="238"/>
        <v>42090.700682870367</v>
      </c>
      <c r="N3810" s="22" t="s">
        <v>8927</v>
      </c>
      <c r="O3810" s="24">
        <f t="shared" si="239"/>
        <v>2015</v>
      </c>
      <c r="P3810" t="b">
        <v>0</v>
      </c>
      <c r="Q3810">
        <v>24</v>
      </c>
      <c r="R3810" t="b">
        <v>1</v>
      </c>
      <c r="S3810" t="s">
        <v>8271</v>
      </c>
      <c r="T3810" s="7">
        <f>F3810/Q3810</f>
        <v>41.666666666666664</v>
      </c>
      <c r="U3810" t="s">
        <v>8315</v>
      </c>
      <c r="V3810" t="s">
        <v>8316</v>
      </c>
    </row>
    <row r="3811" spans="1:22" ht="43.2">
      <c r="A3811" s="5">
        <f t="shared" si="236"/>
        <v>1.0125</v>
      </c>
      <c r="B3811">
        <v>3809</v>
      </c>
      <c r="C3811" s="3" t="s">
        <v>3806</v>
      </c>
      <c r="D3811" s="3" t="s">
        <v>7919</v>
      </c>
      <c r="E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 s="22">
        <f t="shared" si="237"/>
        <v>42119.203923611109</v>
      </c>
      <c r="L3811">
        <v>1402403907</v>
      </c>
      <c r="M3811" s="22">
        <f t="shared" si="238"/>
        <v>42059.24559027778</v>
      </c>
      <c r="N3811" s="22" t="s">
        <v>9711</v>
      </c>
      <c r="O3811" s="24">
        <f t="shared" si="239"/>
        <v>2015</v>
      </c>
      <c r="P3811" t="b">
        <v>0</v>
      </c>
      <c r="Q3811">
        <v>38</v>
      </c>
      <c r="R3811" t="b">
        <v>1</v>
      </c>
      <c r="S3811" t="s">
        <v>8271</v>
      </c>
      <c r="T3811" s="7">
        <f>F3811/Q3811</f>
        <v>53.289473684210527</v>
      </c>
      <c r="U3811" t="s">
        <v>8315</v>
      </c>
      <c r="V3811" t="s">
        <v>8316</v>
      </c>
    </row>
    <row r="3812" spans="1:22" ht="43.2">
      <c r="A3812" s="5">
        <f t="shared" si="236"/>
        <v>1.2173333333333334</v>
      </c>
      <c r="B3812">
        <v>3810</v>
      </c>
      <c r="C3812" s="3" t="s">
        <v>3807</v>
      </c>
      <c r="D3812" s="3" t="s">
        <v>7920</v>
      </c>
      <c r="E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 s="22">
        <f t="shared" si="237"/>
        <v>41850.75</v>
      </c>
      <c r="L3812">
        <v>1424377358</v>
      </c>
      <c r="M3812" s="22">
        <f t="shared" si="238"/>
        <v>41800.318368055552</v>
      </c>
      <c r="N3812" s="22" t="s">
        <v>8776</v>
      </c>
      <c r="O3812" s="24">
        <f t="shared" si="239"/>
        <v>2014</v>
      </c>
      <c r="P3812" t="b">
        <v>0</v>
      </c>
      <c r="Q3812">
        <v>26</v>
      </c>
      <c r="R3812" t="b">
        <v>1</v>
      </c>
      <c r="S3812" t="s">
        <v>8271</v>
      </c>
      <c r="T3812" s="7">
        <f>F3812/Q3812</f>
        <v>70.230769230769226</v>
      </c>
      <c r="U3812" t="s">
        <v>8315</v>
      </c>
      <c r="V3812" t="s">
        <v>8316</v>
      </c>
    </row>
    <row r="3813" spans="1:22" ht="43.2">
      <c r="A3813" s="5">
        <f t="shared" si="236"/>
        <v>3.3</v>
      </c>
      <c r="B3813">
        <v>3811</v>
      </c>
      <c r="C3813" s="3" t="s">
        <v>3808</v>
      </c>
      <c r="D3813" s="3" t="s">
        <v>7921</v>
      </c>
      <c r="E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 s="22">
        <f t="shared" si="237"/>
        <v>42084.599050925921</v>
      </c>
      <c r="L3813">
        <v>1461769373</v>
      </c>
      <c r="M3813" s="22">
        <f t="shared" si="238"/>
        <v>42054.640717592592</v>
      </c>
      <c r="N3813" s="22" t="s">
        <v>9820</v>
      </c>
      <c r="O3813" s="24">
        <f t="shared" si="239"/>
        <v>2015</v>
      </c>
      <c r="P3813" t="b">
        <v>0</v>
      </c>
      <c r="Q3813">
        <v>19</v>
      </c>
      <c r="R3813" t="b">
        <v>1</v>
      </c>
      <c r="S3813" t="s">
        <v>8271</v>
      </c>
      <c r="T3813" s="7">
        <f>F3813/Q3813</f>
        <v>43.421052631578945</v>
      </c>
      <c r="U3813" t="s">
        <v>8315</v>
      </c>
      <c r="V3813" t="s">
        <v>8316</v>
      </c>
    </row>
    <row r="3814" spans="1:22" ht="43.2">
      <c r="A3814" s="5">
        <f t="shared" si="236"/>
        <v>1.0954999999999999</v>
      </c>
      <c r="B3814">
        <v>3812</v>
      </c>
      <c r="C3814" s="3" t="s">
        <v>3809</v>
      </c>
      <c r="D3814" s="3" t="s">
        <v>7922</v>
      </c>
      <c r="E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 s="22">
        <f t="shared" si="237"/>
        <v>42521.249999999993</v>
      </c>
      <c r="L3814">
        <v>1429120908</v>
      </c>
      <c r="M3814" s="22">
        <f t="shared" si="238"/>
        <v>42487.418668981474</v>
      </c>
      <c r="N3814" s="22" t="s">
        <v>9776</v>
      </c>
      <c r="O3814" s="24">
        <f t="shared" si="239"/>
        <v>2016</v>
      </c>
      <c r="P3814" t="b">
        <v>0</v>
      </c>
      <c r="Q3814">
        <v>11</v>
      </c>
      <c r="R3814" t="b">
        <v>1</v>
      </c>
      <c r="S3814" t="s">
        <v>8271</v>
      </c>
      <c r="T3814" s="7">
        <f>F3814/Q3814</f>
        <v>199.18181818181819</v>
      </c>
      <c r="U3814" t="s">
        <v>8315</v>
      </c>
      <c r="V3814" t="s">
        <v>8316</v>
      </c>
    </row>
    <row r="3815" spans="1:22" ht="43.2">
      <c r="A3815" s="5">
        <f t="shared" si="236"/>
        <v>1.0095190476190474</v>
      </c>
      <c r="B3815">
        <v>3813</v>
      </c>
      <c r="C3815" s="3" t="s">
        <v>3810</v>
      </c>
      <c r="D3815" s="3" t="s">
        <v>7923</v>
      </c>
      <c r="E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 s="22">
        <f t="shared" si="237"/>
        <v>42155.957638888889</v>
      </c>
      <c r="L3815">
        <v>1462603021</v>
      </c>
      <c r="M3815" s="22">
        <f t="shared" si="238"/>
        <v>42109.542916666665</v>
      </c>
      <c r="N3815" s="22" t="s">
        <v>8506</v>
      </c>
      <c r="O3815" s="24">
        <f t="shared" si="239"/>
        <v>2015</v>
      </c>
      <c r="P3815" t="b">
        <v>0</v>
      </c>
      <c r="Q3815">
        <v>27</v>
      </c>
      <c r="R3815" t="b">
        <v>1</v>
      </c>
      <c r="S3815" t="s">
        <v>8271</v>
      </c>
      <c r="T3815" s="7">
        <f>F3815/Q3815</f>
        <v>78.518148148148143</v>
      </c>
      <c r="U3815" t="s">
        <v>8315</v>
      </c>
      <c r="V3815" t="s">
        <v>8316</v>
      </c>
    </row>
    <row r="3816" spans="1:22" ht="43.2">
      <c r="A3816" s="5">
        <f t="shared" si="236"/>
        <v>1.4013333333333333</v>
      </c>
      <c r="B3816">
        <v>3814</v>
      </c>
      <c r="C3816" s="3" t="s">
        <v>3811</v>
      </c>
      <c r="D3816" s="3" t="s">
        <v>7924</v>
      </c>
      <c r="E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 s="22">
        <f t="shared" si="237"/>
        <v>42535.696527777771</v>
      </c>
      <c r="L3816">
        <v>1424727712</v>
      </c>
      <c r="M3816" s="22">
        <f t="shared" si="238"/>
        <v>42497.067372685182</v>
      </c>
      <c r="N3816" s="22" t="s">
        <v>9849</v>
      </c>
      <c r="O3816" s="24">
        <f t="shared" si="239"/>
        <v>2016</v>
      </c>
      <c r="P3816" t="b">
        <v>0</v>
      </c>
      <c r="Q3816">
        <v>34</v>
      </c>
      <c r="R3816" t="b">
        <v>1</v>
      </c>
      <c r="S3816" t="s">
        <v>8271</v>
      </c>
      <c r="T3816" s="7">
        <f>F3816/Q3816</f>
        <v>61.823529411764703</v>
      </c>
      <c r="U3816" t="s">
        <v>8315</v>
      </c>
      <c r="V3816" t="s">
        <v>8316</v>
      </c>
    </row>
    <row r="3817" spans="1:22" ht="28.8">
      <c r="A3817" s="5">
        <f t="shared" si="236"/>
        <v>1.0000100000000001</v>
      </c>
      <c r="B3817">
        <v>3815</v>
      </c>
      <c r="C3817" s="3" t="s">
        <v>3812</v>
      </c>
      <c r="D3817" s="3" t="s">
        <v>7925</v>
      </c>
      <c r="E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 s="22">
        <f t="shared" si="237"/>
        <v>42094.957638888889</v>
      </c>
      <c r="L3817">
        <v>1437545657</v>
      </c>
      <c r="M3817" s="22">
        <f t="shared" si="238"/>
        <v>42058.695740740739</v>
      </c>
      <c r="N3817" s="22" t="s">
        <v>8666</v>
      </c>
      <c r="O3817" s="24">
        <f t="shared" si="239"/>
        <v>2015</v>
      </c>
      <c r="P3817" t="b">
        <v>0</v>
      </c>
      <c r="Q3817">
        <v>20</v>
      </c>
      <c r="R3817" t="b">
        <v>1</v>
      </c>
      <c r="S3817" t="s">
        <v>8271</v>
      </c>
      <c r="T3817" s="7">
        <f>F3817/Q3817</f>
        <v>50.000500000000002</v>
      </c>
      <c r="U3817" t="s">
        <v>8315</v>
      </c>
      <c r="V3817" t="s">
        <v>8316</v>
      </c>
    </row>
    <row r="3818" spans="1:22" ht="57.6">
      <c r="A3818" s="5">
        <f t="shared" si="236"/>
        <v>1.19238</v>
      </c>
      <c r="B3818">
        <v>3816</v>
      </c>
      <c r="C3818" s="3" t="s">
        <v>3813</v>
      </c>
      <c r="D3818" s="3" t="s">
        <v>7926</v>
      </c>
      <c r="E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 s="22">
        <f t="shared" si="237"/>
        <v>42236.749999999993</v>
      </c>
      <c r="L3818">
        <v>1403022823</v>
      </c>
      <c r="M3818" s="22">
        <f t="shared" si="238"/>
        <v>42207.051585648143</v>
      </c>
      <c r="N3818" s="22" t="s">
        <v>8682</v>
      </c>
      <c r="O3818" s="24">
        <f t="shared" si="239"/>
        <v>2015</v>
      </c>
      <c r="P3818" t="b">
        <v>0</v>
      </c>
      <c r="Q3818">
        <v>37</v>
      </c>
      <c r="R3818" t="b">
        <v>1</v>
      </c>
      <c r="S3818" t="s">
        <v>8271</v>
      </c>
      <c r="T3818" s="7">
        <f>F3818/Q3818</f>
        <v>48.339729729729726</v>
      </c>
      <c r="U3818" t="s">
        <v>8315</v>
      </c>
      <c r="V3818" t="s">
        <v>8316</v>
      </c>
    </row>
    <row r="3819" spans="1:22" ht="43.2">
      <c r="A3819" s="5">
        <f t="shared" si="236"/>
        <v>1.0725</v>
      </c>
      <c r="B3819">
        <v>3817</v>
      </c>
      <c r="C3819" s="3" t="s">
        <v>3814</v>
      </c>
      <c r="D3819" s="3" t="s">
        <v>7927</v>
      </c>
      <c r="E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 s="22">
        <f t="shared" si="237"/>
        <v>41837.481747685182</v>
      </c>
      <c r="L3819">
        <v>1444236216</v>
      </c>
      <c r="M3819" s="22">
        <f t="shared" si="238"/>
        <v>41807.481747685182</v>
      </c>
      <c r="N3819" s="22" t="s">
        <v>8383</v>
      </c>
      <c r="O3819" s="24">
        <f t="shared" si="239"/>
        <v>2014</v>
      </c>
      <c r="P3819" t="b">
        <v>0</v>
      </c>
      <c r="Q3819">
        <v>20</v>
      </c>
      <c r="R3819" t="b">
        <v>1</v>
      </c>
      <c r="S3819" t="s">
        <v>8271</v>
      </c>
      <c r="T3819" s="7">
        <f>F3819/Q3819</f>
        <v>107.25</v>
      </c>
      <c r="U3819" t="s">
        <v>8315</v>
      </c>
      <c r="V3819" t="s">
        <v>8316</v>
      </c>
    </row>
    <row r="3820" spans="1:22" ht="43.2">
      <c r="A3820" s="5">
        <f t="shared" si="236"/>
        <v>2.2799999999999998</v>
      </c>
      <c r="B3820">
        <v>3818</v>
      </c>
      <c r="C3820" s="3" t="s">
        <v>3815</v>
      </c>
      <c r="D3820" s="3" t="s">
        <v>7928</v>
      </c>
      <c r="E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 s="22">
        <f t="shared" si="237"/>
        <v>42300.957638888889</v>
      </c>
      <c r="L3820">
        <v>1423599182</v>
      </c>
      <c r="M3820" s="22">
        <f t="shared" si="238"/>
        <v>42284.488611111105</v>
      </c>
      <c r="N3820" s="22" t="s">
        <v>9900</v>
      </c>
      <c r="O3820" s="24">
        <f t="shared" si="239"/>
        <v>2015</v>
      </c>
      <c r="P3820" t="b">
        <v>0</v>
      </c>
      <c r="Q3820">
        <v>10</v>
      </c>
      <c r="R3820" t="b">
        <v>1</v>
      </c>
      <c r="S3820" t="s">
        <v>8271</v>
      </c>
      <c r="T3820" s="7">
        <f>F3820/Q3820</f>
        <v>57</v>
      </c>
      <c r="U3820" t="s">
        <v>8315</v>
      </c>
      <c r="V3820" t="s">
        <v>8316</v>
      </c>
    </row>
    <row r="3821" spans="1:22" ht="43.2">
      <c r="A3821" s="5">
        <f t="shared" si="236"/>
        <v>1.0640000000000001</v>
      </c>
      <c r="B3821">
        <v>3819</v>
      </c>
      <c r="C3821" s="3" t="s">
        <v>3816</v>
      </c>
      <c r="D3821" s="3" t="s">
        <v>7817</v>
      </c>
      <c r="E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 s="22">
        <f t="shared" si="237"/>
        <v>42075.592384259253</v>
      </c>
      <c r="L3821">
        <v>1435554104</v>
      </c>
      <c r="M3821" s="22">
        <f t="shared" si="238"/>
        <v>42045.634050925924</v>
      </c>
      <c r="N3821" s="22" t="s">
        <v>8920</v>
      </c>
      <c r="O3821" s="24">
        <f t="shared" si="239"/>
        <v>2015</v>
      </c>
      <c r="P3821" t="b">
        <v>0</v>
      </c>
      <c r="Q3821">
        <v>26</v>
      </c>
      <c r="R3821" t="b">
        <v>1</v>
      </c>
      <c r="S3821" t="s">
        <v>8271</v>
      </c>
      <c r="T3821" s="7">
        <f>F3821/Q3821</f>
        <v>40.92307692307692</v>
      </c>
      <c r="U3821" t="s">
        <v>8315</v>
      </c>
      <c r="V3821" t="s">
        <v>8316</v>
      </c>
    </row>
    <row r="3822" spans="1:22" ht="43.2">
      <c r="A3822" s="5">
        <f t="shared" si="236"/>
        <v>1.4333333333333333</v>
      </c>
      <c r="B3822">
        <v>3820</v>
      </c>
      <c r="C3822" s="3" t="s">
        <v>3817</v>
      </c>
      <c r="D3822" s="3" t="s">
        <v>7929</v>
      </c>
      <c r="E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 s="22">
        <f t="shared" si="237"/>
        <v>42202.668055555558</v>
      </c>
      <c r="L3822">
        <v>1433518717</v>
      </c>
      <c r="M3822" s="22">
        <f t="shared" si="238"/>
        <v>42184.001203703701</v>
      </c>
      <c r="N3822" s="22" t="s">
        <v>8663</v>
      </c>
      <c r="O3822" s="24">
        <f t="shared" si="239"/>
        <v>2015</v>
      </c>
      <c r="P3822" t="b">
        <v>0</v>
      </c>
      <c r="Q3822">
        <v>20</v>
      </c>
      <c r="R3822" t="b">
        <v>1</v>
      </c>
      <c r="S3822" t="s">
        <v>8271</v>
      </c>
      <c r="T3822" s="7">
        <f>F3822/Q3822</f>
        <v>21.5</v>
      </c>
      <c r="U3822" t="s">
        <v>8315</v>
      </c>
      <c r="V3822" t="s">
        <v>8316</v>
      </c>
    </row>
    <row r="3823" spans="1:22" ht="43.2">
      <c r="A3823" s="5">
        <f t="shared" si="236"/>
        <v>1.0454285714285714</v>
      </c>
      <c r="B3823">
        <v>3821</v>
      </c>
      <c r="C3823" s="3" t="s">
        <v>3818</v>
      </c>
      <c r="D3823" s="3" t="s">
        <v>7930</v>
      </c>
      <c r="E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 s="22">
        <f t="shared" si="237"/>
        <v>42190.443483796298</v>
      </c>
      <c r="L3823">
        <v>1449116407</v>
      </c>
      <c r="M3823" s="22">
        <f t="shared" si="238"/>
        <v>42160.443483796298</v>
      </c>
      <c r="N3823" s="22" t="s">
        <v>8527</v>
      </c>
      <c r="O3823" s="24">
        <f t="shared" si="239"/>
        <v>2015</v>
      </c>
      <c r="P3823" t="b">
        <v>0</v>
      </c>
      <c r="Q3823">
        <v>46</v>
      </c>
      <c r="R3823" t="b">
        <v>1</v>
      </c>
      <c r="S3823" t="s">
        <v>8271</v>
      </c>
      <c r="T3823" s="7">
        <f>F3823/Q3823</f>
        <v>79.543478260869563</v>
      </c>
      <c r="U3823" t="s">
        <v>8315</v>
      </c>
      <c r="V3823" t="s">
        <v>8316</v>
      </c>
    </row>
    <row r="3824" spans="1:22" ht="57.6">
      <c r="A3824" s="5">
        <f t="shared" si="236"/>
        <v>1.1002000000000001</v>
      </c>
      <c r="B3824">
        <v>3822</v>
      </c>
      <c r="C3824" s="3" t="s">
        <v>3819</v>
      </c>
      <c r="D3824" s="3" t="s">
        <v>7931</v>
      </c>
      <c r="E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 s="22">
        <f t="shared" si="237"/>
        <v>42372.972303240742</v>
      </c>
      <c r="L3824">
        <v>1448136417</v>
      </c>
      <c r="M3824" s="22">
        <f t="shared" si="238"/>
        <v>42340.972303240742</v>
      </c>
      <c r="N3824" s="22" t="s">
        <v>8860</v>
      </c>
      <c r="O3824" s="24">
        <f t="shared" si="239"/>
        <v>2015</v>
      </c>
      <c r="P3824" t="b">
        <v>0</v>
      </c>
      <c r="Q3824">
        <v>76</v>
      </c>
      <c r="R3824" t="b">
        <v>1</v>
      </c>
      <c r="S3824" t="s">
        <v>8271</v>
      </c>
      <c r="T3824" s="7">
        <f>F3824/Q3824</f>
        <v>72.381578947368425</v>
      </c>
      <c r="U3824" t="s">
        <v>8315</v>
      </c>
      <c r="V3824" t="s">
        <v>8316</v>
      </c>
    </row>
    <row r="3825" spans="1:22" ht="43.2">
      <c r="A3825" s="5">
        <f t="shared" si="236"/>
        <v>1.06</v>
      </c>
      <c r="B3825">
        <v>3823</v>
      </c>
      <c r="C3825" s="3" t="s">
        <v>3820</v>
      </c>
      <c r="D3825" s="3" t="s">
        <v>7932</v>
      </c>
      <c r="E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 s="22">
        <f t="shared" si="237"/>
        <v>42388.749305555553</v>
      </c>
      <c r="L3825">
        <v>1434405044</v>
      </c>
      <c r="M3825" s="22">
        <f t="shared" si="238"/>
        <v>42329.629826388882</v>
      </c>
      <c r="N3825" s="22" t="s">
        <v>9586</v>
      </c>
      <c r="O3825" s="24">
        <f t="shared" si="239"/>
        <v>2015</v>
      </c>
      <c r="P3825" t="b">
        <v>0</v>
      </c>
      <c r="Q3825">
        <v>41</v>
      </c>
      <c r="R3825" t="b">
        <v>1</v>
      </c>
      <c r="S3825" t="s">
        <v>8271</v>
      </c>
      <c r="T3825" s="7">
        <f>F3825/Q3825</f>
        <v>64.634146341463421</v>
      </c>
      <c r="U3825" t="s">
        <v>8315</v>
      </c>
      <c r="V3825" t="s">
        <v>8316</v>
      </c>
    </row>
    <row r="3826" spans="1:22" ht="43.2">
      <c r="A3826" s="5">
        <f t="shared" si="236"/>
        <v>1.08</v>
      </c>
      <c r="B3826">
        <v>3824</v>
      </c>
      <c r="C3826" s="3" t="s">
        <v>3821</v>
      </c>
      <c r="D3826" s="3" t="s">
        <v>7933</v>
      </c>
      <c r="E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 s="22">
        <f t="shared" si="237"/>
        <v>42204.957638888889</v>
      </c>
      <c r="L3826">
        <v>1469026903</v>
      </c>
      <c r="M3826" s="22">
        <f t="shared" si="238"/>
        <v>42170.701898148145</v>
      </c>
      <c r="N3826" s="22" t="s">
        <v>9235</v>
      </c>
      <c r="O3826" s="24">
        <f t="shared" si="239"/>
        <v>2015</v>
      </c>
      <c r="P3826" t="b">
        <v>0</v>
      </c>
      <c r="Q3826">
        <v>7</v>
      </c>
      <c r="R3826" t="b">
        <v>1</v>
      </c>
      <c r="S3826" t="s">
        <v>8271</v>
      </c>
      <c r="T3826" s="7">
        <f>F3826/Q3826</f>
        <v>38.571428571428569</v>
      </c>
      <c r="U3826" t="s">
        <v>8315</v>
      </c>
      <c r="V3826" t="s">
        <v>8316</v>
      </c>
    </row>
    <row r="3827" spans="1:22" ht="43.2">
      <c r="A3827" s="5">
        <f t="shared" si="236"/>
        <v>1.0542</v>
      </c>
      <c r="B3827">
        <v>3825</v>
      </c>
      <c r="C3827" s="3" t="s">
        <v>3822</v>
      </c>
      <c r="D3827" s="3" t="s">
        <v>7934</v>
      </c>
      <c r="E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 s="22">
        <f t="shared" si="237"/>
        <v>42583.361805555549</v>
      </c>
      <c r="L3827">
        <v>1432690814</v>
      </c>
      <c r="M3827" s="22">
        <f t="shared" si="238"/>
        <v>42571.417858796289</v>
      </c>
      <c r="N3827" s="22" t="s">
        <v>9926</v>
      </c>
      <c r="O3827" s="24">
        <f t="shared" si="239"/>
        <v>2016</v>
      </c>
      <c r="P3827" t="b">
        <v>0</v>
      </c>
      <c r="Q3827">
        <v>49</v>
      </c>
      <c r="R3827" t="b">
        <v>1</v>
      </c>
      <c r="S3827" t="s">
        <v>8271</v>
      </c>
      <c r="T3827" s="7">
        <f>F3827/Q3827</f>
        <v>107.57142857142857</v>
      </c>
      <c r="U3827" t="s">
        <v>8315</v>
      </c>
      <c r="V3827" t="s">
        <v>8316</v>
      </c>
    </row>
    <row r="3828" spans="1:22" ht="28.8">
      <c r="A3828" s="5">
        <f t="shared" si="236"/>
        <v>1.1916666666666667</v>
      </c>
      <c r="B3828">
        <v>3826</v>
      </c>
      <c r="C3828" s="3" t="s">
        <v>3823</v>
      </c>
      <c r="D3828" s="3" t="s">
        <v>7935</v>
      </c>
      <c r="E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 s="22">
        <f t="shared" si="237"/>
        <v>42171.861273148148</v>
      </c>
      <c r="L3828">
        <v>1428401394</v>
      </c>
      <c r="M3828" s="22">
        <f t="shared" si="238"/>
        <v>42150.861273148148</v>
      </c>
      <c r="N3828" s="22" t="s">
        <v>9198</v>
      </c>
      <c r="O3828" s="24">
        <f t="shared" si="239"/>
        <v>2015</v>
      </c>
      <c r="P3828" t="b">
        <v>0</v>
      </c>
      <c r="Q3828">
        <v>26</v>
      </c>
      <c r="R3828" t="b">
        <v>1</v>
      </c>
      <c r="S3828" t="s">
        <v>8271</v>
      </c>
      <c r="T3828" s="7">
        <f>F3828/Q3828</f>
        <v>27.5</v>
      </c>
      <c r="U3828" t="s">
        <v>8315</v>
      </c>
      <c r="V3828" t="s">
        <v>8316</v>
      </c>
    </row>
    <row r="3829" spans="1:22" ht="57.6">
      <c r="A3829" s="5">
        <f t="shared" si="236"/>
        <v>1.5266666666666666</v>
      </c>
      <c r="B3829">
        <v>3827</v>
      </c>
      <c r="C3829" s="3" t="s">
        <v>3824</v>
      </c>
      <c r="D3829" s="3" t="s">
        <v>7936</v>
      </c>
      <c r="E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 s="22">
        <f t="shared" si="237"/>
        <v>42131.215208333328</v>
      </c>
      <c r="L3829">
        <v>1422656201</v>
      </c>
      <c r="M3829" s="22">
        <f t="shared" si="238"/>
        <v>42101.215208333328</v>
      </c>
      <c r="N3829" s="22" t="s">
        <v>8671</v>
      </c>
      <c r="O3829" s="24">
        <f t="shared" si="239"/>
        <v>2015</v>
      </c>
      <c r="P3829" t="b">
        <v>0</v>
      </c>
      <c r="Q3829">
        <v>65</v>
      </c>
      <c r="R3829" t="b">
        <v>1</v>
      </c>
      <c r="S3829" t="s">
        <v>8271</v>
      </c>
      <c r="T3829" s="7">
        <f>F3829/Q3829</f>
        <v>70.461538461538467</v>
      </c>
      <c r="U3829" t="s">
        <v>8315</v>
      </c>
      <c r="V3829" t="s">
        <v>8316</v>
      </c>
    </row>
    <row r="3830" spans="1:22" ht="43.2">
      <c r="A3830" s="5">
        <f t="shared" si="236"/>
        <v>1</v>
      </c>
      <c r="B3830">
        <v>3828</v>
      </c>
      <c r="C3830" s="3" t="s">
        <v>3825</v>
      </c>
      <c r="D3830" s="3" t="s">
        <v>7937</v>
      </c>
      <c r="E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 s="22">
        <f t="shared" si="237"/>
        <v>42089.791666666664</v>
      </c>
      <c r="L3830">
        <v>1414845587</v>
      </c>
      <c r="M3830" s="22">
        <f t="shared" si="238"/>
        <v>42034.719918981478</v>
      </c>
      <c r="N3830" s="22" t="s">
        <v>9238</v>
      </c>
      <c r="O3830" s="24">
        <f t="shared" si="239"/>
        <v>2015</v>
      </c>
      <c r="P3830" t="b">
        <v>0</v>
      </c>
      <c r="Q3830">
        <v>28</v>
      </c>
      <c r="R3830" t="b">
        <v>1</v>
      </c>
      <c r="S3830" t="s">
        <v>8271</v>
      </c>
      <c r="T3830" s="7">
        <f>F3830/Q3830</f>
        <v>178.57142857142858</v>
      </c>
      <c r="U3830" t="s">
        <v>8315</v>
      </c>
      <c r="V3830" t="s">
        <v>8316</v>
      </c>
    </row>
    <row r="3831" spans="1:22" ht="43.2">
      <c r="A3831" s="5">
        <f t="shared" si="236"/>
        <v>1.002</v>
      </c>
      <c r="B3831">
        <v>3829</v>
      </c>
      <c r="C3831" s="3" t="s">
        <v>3826</v>
      </c>
      <c r="D3831" s="3" t="s">
        <v>7938</v>
      </c>
      <c r="E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 s="22">
        <f t="shared" si="237"/>
        <v>42004.36096064814</v>
      </c>
      <c r="L3831">
        <v>1470948371</v>
      </c>
      <c r="M3831" s="22">
        <f t="shared" si="238"/>
        <v>41944.319293981483</v>
      </c>
      <c r="N3831" s="22" t="s">
        <v>8801</v>
      </c>
      <c r="O3831" s="24">
        <f t="shared" si="239"/>
        <v>2014</v>
      </c>
      <c r="P3831" t="b">
        <v>0</v>
      </c>
      <c r="Q3831">
        <v>8</v>
      </c>
      <c r="R3831" t="b">
        <v>1</v>
      </c>
      <c r="S3831" t="s">
        <v>8271</v>
      </c>
      <c r="T3831" s="7">
        <f>F3831/Q3831</f>
        <v>62.625</v>
      </c>
      <c r="U3831" t="s">
        <v>8315</v>
      </c>
      <c r="V3831" t="s">
        <v>8316</v>
      </c>
    </row>
    <row r="3832" spans="1:22" ht="43.2">
      <c r="A3832" s="5">
        <f t="shared" si="236"/>
        <v>2.25</v>
      </c>
      <c r="B3832">
        <v>3830</v>
      </c>
      <c r="C3832" s="3" t="s">
        <v>3827</v>
      </c>
      <c r="D3832" s="3" t="s">
        <v>7939</v>
      </c>
      <c r="E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 s="22">
        <f t="shared" si="237"/>
        <v>42613.657071759262</v>
      </c>
      <c r="L3832">
        <v>1463161611</v>
      </c>
      <c r="M3832" s="22">
        <f t="shared" si="238"/>
        <v>42593.657071759262</v>
      </c>
      <c r="N3832" s="22" t="s">
        <v>8488</v>
      </c>
      <c r="O3832" s="24">
        <f t="shared" si="239"/>
        <v>2016</v>
      </c>
      <c r="P3832" t="b">
        <v>0</v>
      </c>
      <c r="Q3832">
        <v>3</v>
      </c>
      <c r="R3832" t="b">
        <v>1</v>
      </c>
      <c r="S3832" t="s">
        <v>8271</v>
      </c>
      <c r="T3832" s="7">
        <f>F3832/Q3832</f>
        <v>75</v>
      </c>
      <c r="U3832" t="s">
        <v>8315</v>
      </c>
      <c r="V3832" t="s">
        <v>8316</v>
      </c>
    </row>
    <row r="3833" spans="1:22" ht="57.6">
      <c r="A3833" s="5">
        <f t="shared" si="236"/>
        <v>1.0602199999999999</v>
      </c>
      <c r="B3833">
        <v>3831</v>
      </c>
      <c r="C3833" s="3" t="s">
        <v>3828</v>
      </c>
      <c r="D3833" s="3" t="s">
        <v>7940</v>
      </c>
      <c r="E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 s="22">
        <f t="shared" si="237"/>
        <v>42517.532534722217</v>
      </c>
      <c r="L3833">
        <v>1413404545</v>
      </c>
      <c r="M3833" s="22">
        <f t="shared" si="238"/>
        <v>42503.532534722217</v>
      </c>
      <c r="N3833" s="22" t="s">
        <v>8848</v>
      </c>
      <c r="O3833" s="24">
        <f t="shared" si="239"/>
        <v>2016</v>
      </c>
      <c r="P3833" t="b">
        <v>0</v>
      </c>
      <c r="Q3833">
        <v>9</v>
      </c>
      <c r="R3833" t="b">
        <v>1</v>
      </c>
      <c r="S3833" t="s">
        <v>8271</v>
      </c>
      <c r="T3833" s="7">
        <f>F3833/Q3833</f>
        <v>58.901111111111113</v>
      </c>
      <c r="U3833" t="s">
        <v>8315</v>
      </c>
      <c r="V3833" t="s">
        <v>8316</v>
      </c>
    </row>
    <row r="3834" spans="1:22" ht="43.2">
      <c r="A3834" s="5">
        <f t="shared" si="236"/>
        <v>1.0466666666666666</v>
      </c>
      <c r="B3834">
        <v>3832</v>
      </c>
      <c r="C3834" s="3" t="s">
        <v>3829</v>
      </c>
      <c r="D3834" s="3" t="s">
        <v>7941</v>
      </c>
      <c r="E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 s="22">
        <f t="shared" si="237"/>
        <v>41948.682233796295</v>
      </c>
      <c r="L3834">
        <v>1452048335</v>
      </c>
      <c r="M3834" s="22">
        <f t="shared" si="238"/>
        <v>41927.640567129631</v>
      </c>
      <c r="N3834" s="22" t="s">
        <v>8846</v>
      </c>
      <c r="O3834" s="24">
        <f t="shared" si="239"/>
        <v>2014</v>
      </c>
      <c r="P3834" t="b">
        <v>0</v>
      </c>
      <c r="Q3834">
        <v>9</v>
      </c>
      <c r="R3834" t="b">
        <v>1</v>
      </c>
      <c r="S3834" t="s">
        <v>8271</v>
      </c>
      <c r="T3834" s="7">
        <f>F3834/Q3834</f>
        <v>139.55555555555554</v>
      </c>
      <c r="U3834" t="s">
        <v>8315</v>
      </c>
      <c r="V3834" t="s">
        <v>8316</v>
      </c>
    </row>
    <row r="3835" spans="1:22" ht="57.6">
      <c r="A3835" s="5">
        <f t="shared" si="236"/>
        <v>1.1666666666666667</v>
      </c>
      <c r="B3835">
        <v>3833</v>
      </c>
      <c r="C3835" s="3" t="s">
        <v>3830</v>
      </c>
      <c r="D3835" s="3" t="s">
        <v>7942</v>
      </c>
      <c r="E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 s="22">
        <f t="shared" si="237"/>
        <v>42419.906655092585</v>
      </c>
      <c r="L3835">
        <v>1416516972</v>
      </c>
      <c r="M3835" s="22">
        <f t="shared" si="238"/>
        <v>42374.906655092585</v>
      </c>
      <c r="N3835" s="22" t="s">
        <v>9608</v>
      </c>
      <c r="O3835" s="24">
        <f t="shared" si="239"/>
        <v>2016</v>
      </c>
      <c r="P3835" t="b">
        <v>0</v>
      </c>
      <c r="Q3835">
        <v>20</v>
      </c>
      <c r="R3835" t="b">
        <v>1</v>
      </c>
      <c r="S3835" t="s">
        <v>8271</v>
      </c>
      <c r="T3835" s="7">
        <f>F3835/Q3835</f>
        <v>70</v>
      </c>
      <c r="U3835" t="s">
        <v>8315</v>
      </c>
      <c r="V3835" t="s">
        <v>8316</v>
      </c>
    </row>
    <row r="3836" spans="1:22" ht="43.2">
      <c r="A3836" s="5">
        <f t="shared" si="236"/>
        <v>1.0903333333333334</v>
      </c>
      <c r="B3836">
        <v>3834</v>
      </c>
      <c r="C3836" s="3" t="s">
        <v>3831</v>
      </c>
      <c r="D3836" s="3" t="s">
        <v>7943</v>
      </c>
      <c r="E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 s="22">
        <f t="shared" si="237"/>
        <v>41974.589583333327</v>
      </c>
      <c r="L3836">
        <v>1432032067</v>
      </c>
      <c r="M3836" s="22">
        <f t="shared" si="238"/>
        <v>41963.664027777777</v>
      </c>
      <c r="N3836" s="22" t="s">
        <v>9209</v>
      </c>
      <c r="O3836" s="24">
        <f t="shared" si="239"/>
        <v>2014</v>
      </c>
      <c r="P3836" t="b">
        <v>0</v>
      </c>
      <c r="Q3836">
        <v>57</v>
      </c>
      <c r="R3836" t="b">
        <v>1</v>
      </c>
      <c r="S3836" t="s">
        <v>8271</v>
      </c>
      <c r="T3836" s="7">
        <f>F3836/Q3836</f>
        <v>57.385964912280699</v>
      </c>
      <c r="U3836" t="s">
        <v>8315</v>
      </c>
      <c r="V3836" t="s">
        <v>8316</v>
      </c>
    </row>
    <row r="3837" spans="1:22" ht="43.2">
      <c r="A3837" s="5">
        <f t="shared" si="236"/>
        <v>1.6</v>
      </c>
      <c r="B3837">
        <v>3835</v>
      </c>
      <c r="C3837" s="3" t="s">
        <v>3832</v>
      </c>
      <c r="D3837" s="3" t="s">
        <v>7944</v>
      </c>
      <c r="E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 s="22">
        <f t="shared" si="237"/>
        <v>42173.236886574072</v>
      </c>
      <c r="L3837">
        <v>1459463808</v>
      </c>
      <c r="M3837" s="22">
        <f t="shared" si="238"/>
        <v>42143.236886574072</v>
      </c>
      <c r="N3837" s="22" t="s">
        <v>8880</v>
      </c>
      <c r="O3837" s="24">
        <f t="shared" si="239"/>
        <v>2015</v>
      </c>
      <c r="P3837" t="b">
        <v>0</v>
      </c>
      <c r="Q3837">
        <v>8</v>
      </c>
      <c r="R3837" t="b">
        <v>1</v>
      </c>
      <c r="S3837" t="s">
        <v>8271</v>
      </c>
      <c r="T3837" s="7">
        <f>F3837/Q3837</f>
        <v>40</v>
      </c>
      <c r="U3837" t="s">
        <v>8315</v>
      </c>
      <c r="V3837" t="s">
        <v>8316</v>
      </c>
    </row>
    <row r="3838" spans="1:22" ht="43.2">
      <c r="A3838" s="5">
        <f t="shared" si="236"/>
        <v>1.125</v>
      </c>
      <c r="B3838">
        <v>3836</v>
      </c>
      <c r="C3838" s="3" t="s">
        <v>3833</v>
      </c>
      <c r="D3838" s="3" t="s">
        <v>7945</v>
      </c>
      <c r="E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 s="22">
        <f t="shared" si="237"/>
        <v>42481.733888888884</v>
      </c>
      <c r="L3838">
        <v>1467497652</v>
      </c>
      <c r="M3838" s="22">
        <f t="shared" si="238"/>
        <v>42460.733888888884</v>
      </c>
      <c r="N3838" s="22" t="s">
        <v>9487</v>
      </c>
      <c r="O3838" s="24">
        <f t="shared" si="239"/>
        <v>2016</v>
      </c>
      <c r="P3838" t="b">
        <v>0</v>
      </c>
      <c r="Q3838">
        <v>14</v>
      </c>
      <c r="R3838" t="b">
        <v>1</v>
      </c>
      <c r="S3838" t="s">
        <v>8271</v>
      </c>
      <c r="T3838" s="7">
        <f>F3838/Q3838</f>
        <v>64.285714285714292</v>
      </c>
      <c r="U3838" t="s">
        <v>8315</v>
      </c>
      <c r="V3838" t="s">
        <v>8316</v>
      </c>
    </row>
    <row r="3839" spans="1:22" ht="28.8">
      <c r="A3839" s="5">
        <f t="shared" si="236"/>
        <v>1.0209999999999999</v>
      </c>
      <c r="B3839">
        <v>3837</v>
      </c>
      <c r="C3839" s="3" t="s">
        <v>3834</v>
      </c>
      <c r="D3839" s="3" t="s">
        <v>7946</v>
      </c>
      <c r="E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 s="22">
        <f t="shared" si="237"/>
        <v>42584.964583333327</v>
      </c>
      <c r="L3839">
        <v>1432837358</v>
      </c>
      <c r="M3839" s="22">
        <f t="shared" si="238"/>
        <v>42553.718194444438</v>
      </c>
      <c r="N3839" s="22" t="s">
        <v>9340</v>
      </c>
      <c r="O3839" s="24">
        <f t="shared" si="239"/>
        <v>2016</v>
      </c>
      <c r="P3839" t="b">
        <v>0</v>
      </c>
      <c r="Q3839">
        <v>17</v>
      </c>
      <c r="R3839" t="b">
        <v>1</v>
      </c>
      <c r="S3839" t="s">
        <v>8271</v>
      </c>
      <c r="T3839" s="7">
        <f>F3839/Q3839</f>
        <v>120.11764705882354</v>
      </c>
      <c r="U3839" t="s">
        <v>8315</v>
      </c>
      <c r="V3839" t="s">
        <v>8316</v>
      </c>
    </row>
    <row r="3840" spans="1:22" ht="57.6">
      <c r="A3840" s="5">
        <f t="shared" si="236"/>
        <v>1.00824</v>
      </c>
      <c r="B3840">
        <v>3838</v>
      </c>
      <c r="C3840" s="3" t="s">
        <v>3835</v>
      </c>
      <c r="D3840" s="3" t="s">
        <v>7947</v>
      </c>
      <c r="E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 s="22">
        <f t="shared" si="237"/>
        <v>42188.557384259257</v>
      </c>
      <c r="L3840">
        <v>1429722209</v>
      </c>
      <c r="M3840" s="22">
        <f t="shared" si="238"/>
        <v>42152.557384259257</v>
      </c>
      <c r="N3840" s="22" t="s">
        <v>9249</v>
      </c>
      <c r="O3840" s="24">
        <f t="shared" si="239"/>
        <v>2015</v>
      </c>
      <c r="P3840" t="b">
        <v>0</v>
      </c>
      <c r="Q3840">
        <v>100</v>
      </c>
      <c r="R3840" t="b">
        <v>1</v>
      </c>
      <c r="S3840" t="s">
        <v>8271</v>
      </c>
      <c r="T3840" s="7">
        <f>F3840/Q3840</f>
        <v>1008.24</v>
      </c>
      <c r="U3840" t="s">
        <v>8315</v>
      </c>
      <c r="V3840" t="s">
        <v>8316</v>
      </c>
    </row>
    <row r="3841" spans="1:22" ht="43.2">
      <c r="A3841" s="5">
        <f t="shared" si="236"/>
        <v>1.0125</v>
      </c>
      <c r="B3841">
        <v>3839</v>
      </c>
      <c r="C3841" s="3" t="s">
        <v>3836</v>
      </c>
      <c r="D3841" s="3" t="s">
        <v>7948</v>
      </c>
      <c r="E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 s="22">
        <f t="shared" si="237"/>
        <v>42146.502418981479</v>
      </c>
      <c r="L3841">
        <v>1433042724</v>
      </c>
      <c r="M3841" s="22">
        <f t="shared" si="238"/>
        <v>42116.502418981479</v>
      </c>
      <c r="N3841" s="22" t="s">
        <v>9546</v>
      </c>
      <c r="O3841" s="24">
        <f t="shared" si="239"/>
        <v>2015</v>
      </c>
      <c r="P3841" t="b">
        <v>0</v>
      </c>
      <c r="Q3841">
        <v>32</v>
      </c>
      <c r="R3841" t="b">
        <v>1</v>
      </c>
      <c r="S3841" t="s">
        <v>8271</v>
      </c>
      <c r="T3841" s="7">
        <f>F3841/Q3841</f>
        <v>63.28125</v>
      </c>
      <c r="U3841" t="s">
        <v>8315</v>
      </c>
      <c r="V3841" t="s">
        <v>8316</v>
      </c>
    </row>
    <row r="3842" spans="1:22" ht="43.2">
      <c r="A3842" s="5">
        <f t="shared" si="236"/>
        <v>65</v>
      </c>
      <c r="B3842">
        <v>3840</v>
      </c>
      <c r="C3842" s="3" t="s">
        <v>3837</v>
      </c>
      <c r="D3842" s="3" t="s">
        <v>7949</v>
      </c>
      <c r="E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 s="22">
        <f t="shared" si="237"/>
        <v>42214.934305555558</v>
      </c>
      <c r="L3842">
        <v>1457023829</v>
      </c>
      <c r="M3842" s="22">
        <f t="shared" si="238"/>
        <v>42154.934305555558</v>
      </c>
      <c r="N3842" s="22" t="s">
        <v>9229</v>
      </c>
      <c r="O3842" s="24">
        <f t="shared" si="239"/>
        <v>2015</v>
      </c>
      <c r="P3842" t="b">
        <v>0</v>
      </c>
      <c r="Q3842">
        <v>3</v>
      </c>
      <c r="R3842" t="b">
        <v>1</v>
      </c>
      <c r="S3842" t="s">
        <v>8271</v>
      </c>
      <c r="T3842" s="7">
        <f>F3842/Q3842</f>
        <v>21.666666666666668</v>
      </c>
      <c r="U3842" t="s">
        <v>8315</v>
      </c>
      <c r="V3842" t="s">
        <v>8316</v>
      </c>
    </row>
    <row r="3843" spans="1:22" ht="43.2">
      <c r="A3843" s="5">
        <f t="shared" ref="A3843:A3906" si="240">F3843/E3843</f>
        <v>8.72E-2</v>
      </c>
      <c r="B3843">
        <v>3841</v>
      </c>
      <c r="C3843" s="3" t="s">
        <v>3838</v>
      </c>
      <c r="D3843" s="3" t="s">
        <v>7950</v>
      </c>
      <c r="E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 s="22">
        <f t="shared" ref="K3843:K3906" si="241">(J3842/86400)+25569+(-5/24)</f>
        <v>42457.45172453703</v>
      </c>
      <c r="L3843">
        <v>1400698287</v>
      </c>
      <c r="M3843" s="22">
        <f t="shared" ref="M3843:M3906" si="242">(L3842/86400)+25569+(-5/24)</f>
        <v>42432.493391203701</v>
      </c>
      <c r="N3843" s="22" t="s">
        <v>9179</v>
      </c>
      <c r="O3843" s="24">
        <f t="shared" si="239"/>
        <v>2016</v>
      </c>
      <c r="P3843" t="b">
        <v>1</v>
      </c>
      <c r="Q3843">
        <v>34</v>
      </c>
      <c r="R3843" t="b">
        <v>0</v>
      </c>
      <c r="S3843" t="s">
        <v>8271</v>
      </c>
      <c r="T3843" s="7">
        <f>F3843/Q3843</f>
        <v>25.647058823529413</v>
      </c>
      <c r="U3843" t="s">
        <v>8315</v>
      </c>
      <c r="V3843" t="s">
        <v>8316</v>
      </c>
    </row>
    <row r="3844" spans="1:22" ht="43.2">
      <c r="A3844" s="5">
        <f t="shared" si="240"/>
        <v>0.21940000000000001</v>
      </c>
      <c r="B3844">
        <v>3842</v>
      </c>
      <c r="C3844" s="3" t="s">
        <v>3839</v>
      </c>
      <c r="D3844" s="3" t="s">
        <v>7951</v>
      </c>
      <c r="E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 s="22">
        <f t="shared" si="241"/>
        <v>41840.57739583333</v>
      </c>
      <c r="L3844">
        <v>1397217052</v>
      </c>
      <c r="M3844" s="22">
        <f t="shared" si="242"/>
        <v>41780.57739583333</v>
      </c>
      <c r="N3844" s="22" t="s">
        <v>8696</v>
      </c>
      <c r="O3844" s="24">
        <f t="shared" ref="O3844:O3907" si="243">YEAR(N3844)</f>
        <v>2014</v>
      </c>
      <c r="P3844" t="b">
        <v>1</v>
      </c>
      <c r="Q3844">
        <v>23</v>
      </c>
      <c r="R3844" t="b">
        <v>0</v>
      </c>
      <c r="S3844" t="s">
        <v>8271</v>
      </c>
      <c r="T3844" s="7">
        <f>F3844/Q3844</f>
        <v>47.695652173913047</v>
      </c>
      <c r="U3844" t="s">
        <v>8315</v>
      </c>
      <c r="V3844" t="s">
        <v>8316</v>
      </c>
    </row>
    <row r="3845" spans="1:22" ht="43.2">
      <c r="A3845" s="5">
        <f t="shared" si="240"/>
        <v>0.21299999999999999</v>
      </c>
      <c r="B3845">
        <v>3843</v>
      </c>
      <c r="C3845" s="3" t="s">
        <v>3840</v>
      </c>
      <c r="D3845" s="3" t="s">
        <v>7952</v>
      </c>
      <c r="E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 s="22">
        <f t="shared" si="241"/>
        <v>41770.285324074073</v>
      </c>
      <c r="L3845">
        <v>1399427064</v>
      </c>
      <c r="M3845" s="22">
        <f t="shared" si="242"/>
        <v>41740.285324074073</v>
      </c>
      <c r="N3845" s="22" t="s">
        <v>9945</v>
      </c>
      <c r="O3845" s="24">
        <f t="shared" si="243"/>
        <v>2014</v>
      </c>
      <c r="P3845" t="b">
        <v>1</v>
      </c>
      <c r="Q3845">
        <v>19</v>
      </c>
      <c r="R3845" t="b">
        <v>0</v>
      </c>
      <c r="S3845" t="s">
        <v>8271</v>
      </c>
      <c r="T3845" s="7">
        <f>F3845/Q3845</f>
        <v>56.05263157894737</v>
      </c>
      <c r="U3845" t="s">
        <v>8315</v>
      </c>
      <c r="V3845" t="s">
        <v>8316</v>
      </c>
    </row>
    <row r="3846" spans="1:22" ht="43.2">
      <c r="A3846" s="5">
        <f t="shared" si="240"/>
        <v>0.41489795918367345</v>
      </c>
      <c r="B3846">
        <v>3844</v>
      </c>
      <c r="C3846" s="3" t="s">
        <v>3841</v>
      </c>
      <c r="D3846" s="3" t="s">
        <v>7953</v>
      </c>
      <c r="E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 s="22">
        <f t="shared" si="241"/>
        <v>41790.864166666666</v>
      </c>
      <c r="L3846">
        <v>1399474134</v>
      </c>
      <c r="M3846" s="22">
        <f t="shared" si="242"/>
        <v>41765.864166666666</v>
      </c>
      <c r="N3846" s="22" t="s">
        <v>9912</v>
      </c>
      <c r="O3846" s="24">
        <f t="shared" si="243"/>
        <v>2014</v>
      </c>
      <c r="P3846" t="b">
        <v>1</v>
      </c>
      <c r="Q3846">
        <v>50</v>
      </c>
      <c r="R3846" t="b">
        <v>0</v>
      </c>
      <c r="S3846" t="s">
        <v>8271</v>
      </c>
      <c r="T3846" s="7">
        <f>F3846/Q3846</f>
        <v>81.319999999999993</v>
      </c>
      <c r="U3846" t="s">
        <v>8315</v>
      </c>
      <c r="V3846" t="s">
        <v>8316</v>
      </c>
    </row>
    <row r="3847" spans="1:22" ht="57.6">
      <c r="A3847" s="5">
        <f t="shared" si="240"/>
        <v>2.1049999999999999E-2</v>
      </c>
      <c r="B3847">
        <v>3845</v>
      </c>
      <c r="C3847" s="3" t="s">
        <v>3842</v>
      </c>
      <c r="D3847" s="3" t="s">
        <v>7954</v>
      </c>
      <c r="E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 s="22">
        <f t="shared" si="241"/>
        <v>41793.082638888889</v>
      </c>
      <c r="L3847">
        <v>1441119774</v>
      </c>
      <c r="M3847" s="22">
        <f t="shared" si="242"/>
        <v>41766.408958333333</v>
      </c>
      <c r="N3847" s="22" t="s">
        <v>9280</v>
      </c>
      <c r="O3847" s="24">
        <f t="shared" si="243"/>
        <v>2014</v>
      </c>
      <c r="P3847" t="b">
        <v>1</v>
      </c>
      <c r="Q3847">
        <v>12</v>
      </c>
      <c r="R3847" t="b">
        <v>0</v>
      </c>
      <c r="S3847" t="s">
        <v>8271</v>
      </c>
      <c r="T3847" s="7">
        <f>F3847/Q3847</f>
        <v>70.166666666666671</v>
      </c>
      <c r="U3847" t="s">
        <v>8315</v>
      </c>
      <c r="V3847" t="s">
        <v>8316</v>
      </c>
    </row>
    <row r="3848" spans="1:22" ht="43.2">
      <c r="A3848" s="5">
        <f t="shared" si="240"/>
        <v>2.7E-2</v>
      </c>
      <c r="B3848">
        <v>3846</v>
      </c>
      <c r="C3848" s="3" t="s">
        <v>3843</v>
      </c>
      <c r="D3848" s="3" t="s">
        <v>7955</v>
      </c>
      <c r="E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 s="22">
        <f t="shared" si="241"/>
        <v>42278.418680555558</v>
      </c>
      <c r="L3848">
        <v>1409721542</v>
      </c>
      <c r="M3848" s="22">
        <f t="shared" si="242"/>
        <v>42248.418680555558</v>
      </c>
      <c r="N3848" s="22" t="s">
        <v>8557</v>
      </c>
      <c r="O3848" s="24">
        <f t="shared" si="243"/>
        <v>2015</v>
      </c>
      <c r="P3848" t="b">
        <v>1</v>
      </c>
      <c r="Q3848">
        <v>8</v>
      </c>
      <c r="R3848" t="b">
        <v>0</v>
      </c>
      <c r="S3848" t="s">
        <v>8271</v>
      </c>
      <c r="T3848" s="7">
        <f>F3848/Q3848</f>
        <v>23.625</v>
      </c>
      <c r="U3848" t="s">
        <v>8315</v>
      </c>
      <c r="V3848" t="s">
        <v>8316</v>
      </c>
    </row>
    <row r="3849" spans="1:22" ht="43.2">
      <c r="A3849" s="5">
        <f t="shared" si="240"/>
        <v>0.16161904761904761</v>
      </c>
      <c r="B3849">
        <v>3847</v>
      </c>
      <c r="C3849" s="3" t="s">
        <v>3844</v>
      </c>
      <c r="D3849" s="3" t="s">
        <v>7956</v>
      </c>
      <c r="E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 s="22">
        <f t="shared" si="241"/>
        <v>41916.082638888889</v>
      </c>
      <c r="L3849">
        <v>1433395391</v>
      </c>
      <c r="M3849" s="22">
        <f t="shared" si="242"/>
        <v>41885.01321759259</v>
      </c>
      <c r="N3849" s="22" t="s">
        <v>9200</v>
      </c>
      <c r="O3849" s="24">
        <f t="shared" si="243"/>
        <v>2014</v>
      </c>
      <c r="P3849" t="b">
        <v>1</v>
      </c>
      <c r="Q3849">
        <v>9</v>
      </c>
      <c r="R3849" t="b">
        <v>0</v>
      </c>
      <c r="S3849" t="s">
        <v>8271</v>
      </c>
      <c r="T3849" s="7">
        <f>F3849/Q3849</f>
        <v>188.55555555555554</v>
      </c>
      <c r="U3849" t="s">
        <v>8315</v>
      </c>
      <c r="V3849" t="s">
        <v>8316</v>
      </c>
    </row>
    <row r="3850" spans="1:22" ht="43.2">
      <c r="A3850" s="5">
        <f t="shared" si="240"/>
        <v>0.16376923076923078</v>
      </c>
      <c r="B3850">
        <v>3848</v>
      </c>
      <c r="C3850" s="3" t="s">
        <v>3845</v>
      </c>
      <c r="D3850" s="3" t="s">
        <v>7957</v>
      </c>
      <c r="E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 s="22">
        <f t="shared" si="241"/>
        <v>42204.016099537032</v>
      </c>
      <c r="L3850">
        <v>1442604989</v>
      </c>
      <c r="M3850" s="22">
        <f t="shared" si="242"/>
        <v>42159.016099537032</v>
      </c>
      <c r="N3850" s="22" t="s">
        <v>9513</v>
      </c>
      <c r="O3850" s="24">
        <f t="shared" si="243"/>
        <v>2015</v>
      </c>
      <c r="P3850" t="b">
        <v>1</v>
      </c>
      <c r="Q3850">
        <v>43</v>
      </c>
      <c r="R3850" t="b">
        <v>0</v>
      </c>
      <c r="S3850" t="s">
        <v>8271</v>
      </c>
      <c r="T3850" s="7">
        <f>F3850/Q3850</f>
        <v>49.511627906976742</v>
      </c>
      <c r="U3850" t="s">
        <v>8315</v>
      </c>
      <c r="V3850" t="s">
        <v>8316</v>
      </c>
    </row>
    <row r="3851" spans="1:22" ht="57.6">
      <c r="A3851" s="5">
        <f t="shared" si="240"/>
        <v>7.0433333333333334E-2</v>
      </c>
      <c r="B3851">
        <v>3849</v>
      </c>
      <c r="C3851" s="3" t="s">
        <v>3846</v>
      </c>
      <c r="D3851" s="3" t="s">
        <v>7958</v>
      </c>
      <c r="E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 s="22">
        <f t="shared" si="241"/>
        <v>42295.608668981477</v>
      </c>
      <c r="L3851">
        <v>1431455084</v>
      </c>
      <c r="M3851" s="22">
        <f t="shared" si="242"/>
        <v>42265.608668981477</v>
      </c>
      <c r="N3851" s="22" t="s">
        <v>9722</v>
      </c>
      <c r="O3851" s="24">
        <f t="shared" si="243"/>
        <v>2015</v>
      </c>
      <c r="P3851" t="b">
        <v>1</v>
      </c>
      <c r="Q3851">
        <v>28</v>
      </c>
      <c r="R3851" t="b">
        <v>0</v>
      </c>
      <c r="S3851" t="s">
        <v>8271</v>
      </c>
      <c r="T3851" s="7">
        <f>F3851/Q3851</f>
        <v>75.464285714285708</v>
      </c>
      <c r="U3851" t="s">
        <v>8315</v>
      </c>
      <c r="V3851" t="s">
        <v>8316</v>
      </c>
    </row>
    <row r="3852" spans="1:22" ht="28.8">
      <c r="A3852" s="5">
        <f t="shared" si="240"/>
        <v>3.7999999999999999E-2</v>
      </c>
      <c r="B3852">
        <v>3850</v>
      </c>
      <c r="C3852" s="3" t="s">
        <v>3847</v>
      </c>
      <c r="D3852" s="3" t="s">
        <v>7959</v>
      </c>
      <c r="E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 s="22">
        <f t="shared" si="241"/>
        <v>42166.558842592589</v>
      </c>
      <c r="L3852">
        <v>1417489143</v>
      </c>
      <c r="M3852" s="22">
        <f t="shared" si="242"/>
        <v>42136.558842592589</v>
      </c>
      <c r="N3852" s="22" t="s">
        <v>9589</v>
      </c>
      <c r="O3852" s="24">
        <f t="shared" si="243"/>
        <v>2015</v>
      </c>
      <c r="P3852" t="b">
        <v>1</v>
      </c>
      <c r="Q3852">
        <v>4</v>
      </c>
      <c r="R3852" t="b">
        <v>0</v>
      </c>
      <c r="S3852" t="s">
        <v>8271</v>
      </c>
      <c r="T3852" s="7">
        <f>F3852/Q3852</f>
        <v>9.5</v>
      </c>
      <c r="U3852" t="s">
        <v>8315</v>
      </c>
      <c r="V3852" t="s">
        <v>8316</v>
      </c>
    </row>
    <row r="3853" spans="1:22" ht="43.2">
      <c r="A3853" s="5">
        <f t="shared" si="240"/>
        <v>0.34079999999999999</v>
      </c>
      <c r="B3853">
        <v>3851</v>
      </c>
      <c r="C3853" s="3" t="s">
        <v>3848</v>
      </c>
      <c r="D3853" s="3" t="s">
        <v>7960</v>
      </c>
      <c r="E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 s="22">
        <f t="shared" si="241"/>
        <v>42004.916006944441</v>
      </c>
      <c r="L3853">
        <v>1434537179</v>
      </c>
      <c r="M3853" s="22">
        <f t="shared" si="242"/>
        <v>41974.916006944441</v>
      </c>
      <c r="N3853" s="22" t="s">
        <v>8930</v>
      </c>
      <c r="O3853" s="24">
        <f t="shared" si="243"/>
        <v>2014</v>
      </c>
      <c r="P3853" t="b">
        <v>1</v>
      </c>
      <c r="Q3853">
        <v>24</v>
      </c>
      <c r="R3853" t="b">
        <v>0</v>
      </c>
      <c r="S3853" t="s">
        <v>8271</v>
      </c>
      <c r="T3853" s="7">
        <f>F3853/Q3853</f>
        <v>35.5</v>
      </c>
      <c r="U3853" t="s">
        <v>8315</v>
      </c>
      <c r="V3853" t="s">
        <v>8316</v>
      </c>
    </row>
    <row r="3854" spans="1:22" ht="43.2">
      <c r="A3854" s="5">
        <f t="shared" si="240"/>
        <v>2E-3</v>
      </c>
      <c r="B3854">
        <v>3852</v>
      </c>
      <c r="C3854" s="3" t="s">
        <v>3849</v>
      </c>
      <c r="D3854" s="3" t="s">
        <v>7961</v>
      </c>
      <c r="E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 s="22">
        <f t="shared" si="241"/>
        <v>42202.23123842592</v>
      </c>
      <c r="L3854">
        <v>1425270876</v>
      </c>
      <c r="M3854" s="22">
        <f t="shared" si="242"/>
        <v>42172.23123842592</v>
      </c>
      <c r="N3854" s="22" t="s">
        <v>9320</v>
      </c>
      <c r="O3854" s="24">
        <f t="shared" si="243"/>
        <v>2015</v>
      </c>
      <c r="P3854" t="b">
        <v>0</v>
      </c>
      <c r="Q3854">
        <v>2</v>
      </c>
      <c r="R3854" t="b">
        <v>0</v>
      </c>
      <c r="S3854" t="s">
        <v>8271</v>
      </c>
      <c r="T3854" s="7">
        <f>F3854/Q3854</f>
        <v>10</v>
      </c>
      <c r="U3854" t="s">
        <v>8315</v>
      </c>
      <c r="V3854" t="s">
        <v>8316</v>
      </c>
    </row>
    <row r="3855" spans="1:22" ht="43.2">
      <c r="A3855" s="5">
        <f t="shared" si="240"/>
        <v>2.5999999999999998E-4</v>
      </c>
      <c r="B3855">
        <v>3853</v>
      </c>
      <c r="C3855" s="3" t="s">
        <v>3850</v>
      </c>
      <c r="D3855" s="3" t="s">
        <v>7962</v>
      </c>
      <c r="E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 s="22">
        <f t="shared" si="241"/>
        <v>42089.940694444442</v>
      </c>
      <c r="L3855">
        <v>1406578178</v>
      </c>
      <c r="M3855" s="22">
        <f t="shared" si="242"/>
        <v>42064.982361111113</v>
      </c>
      <c r="N3855" s="22" t="s">
        <v>9302</v>
      </c>
      <c r="O3855" s="24">
        <f t="shared" si="243"/>
        <v>2015</v>
      </c>
      <c r="P3855" t="b">
        <v>0</v>
      </c>
      <c r="Q3855">
        <v>2</v>
      </c>
      <c r="R3855" t="b">
        <v>0</v>
      </c>
      <c r="S3855" t="s">
        <v>8271</v>
      </c>
      <c r="T3855" s="7">
        <f>F3855/Q3855</f>
        <v>13</v>
      </c>
      <c r="U3855" t="s">
        <v>8315</v>
      </c>
      <c r="V3855" t="s">
        <v>8316</v>
      </c>
    </row>
    <row r="3856" spans="1:22" ht="28.8">
      <c r="A3856" s="5">
        <f t="shared" si="240"/>
        <v>0.16254545454545455</v>
      </c>
      <c r="B3856">
        <v>3854</v>
      </c>
      <c r="C3856" s="3" t="s">
        <v>3851</v>
      </c>
      <c r="D3856" s="3" t="s">
        <v>7963</v>
      </c>
      <c r="E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 s="22">
        <f t="shared" si="241"/>
        <v>41883.631689814814</v>
      </c>
      <c r="L3856">
        <v>1428614058</v>
      </c>
      <c r="M3856" s="22">
        <f t="shared" si="242"/>
        <v>41848.631689814814</v>
      </c>
      <c r="N3856" s="22" t="s">
        <v>8881</v>
      </c>
      <c r="O3856" s="24">
        <f t="shared" si="243"/>
        <v>2014</v>
      </c>
      <c r="P3856" t="b">
        <v>0</v>
      </c>
      <c r="Q3856">
        <v>20</v>
      </c>
      <c r="R3856" t="b">
        <v>0</v>
      </c>
      <c r="S3856" t="s">
        <v>8271</v>
      </c>
      <c r="T3856" s="7">
        <f>F3856/Q3856</f>
        <v>89.4</v>
      </c>
      <c r="U3856" t="s">
        <v>8315</v>
      </c>
      <c r="V3856" t="s">
        <v>8316</v>
      </c>
    </row>
    <row r="3857" spans="1:22" ht="57.6">
      <c r="A3857" s="5">
        <f t="shared" si="240"/>
        <v>2.5000000000000001E-2</v>
      </c>
      <c r="B3857">
        <v>3855</v>
      </c>
      <c r="C3857" s="3" t="s">
        <v>3852</v>
      </c>
      <c r="D3857" s="3" t="s">
        <v>7964</v>
      </c>
      <c r="E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 s="22">
        <f t="shared" si="241"/>
        <v>42133.67659722222</v>
      </c>
      <c r="L3857">
        <v>1424819871</v>
      </c>
      <c r="M3857" s="22">
        <f t="shared" si="242"/>
        <v>42103.67659722222</v>
      </c>
      <c r="N3857" s="22" t="s">
        <v>9712</v>
      </c>
      <c r="O3857" s="24">
        <f t="shared" si="243"/>
        <v>2015</v>
      </c>
      <c r="P3857" t="b">
        <v>0</v>
      </c>
      <c r="Q3857">
        <v>1</v>
      </c>
      <c r="R3857" t="b">
        <v>0</v>
      </c>
      <c r="S3857" t="s">
        <v>8271</v>
      </c>
      <c r="T3857" s="7">
        <f>F3857/Q3857</f>
        <v>25</v>
      </c>
      <c r="U3857" t="s">
        <v>8315</v>
      </c>
      <c r="V3857" t="s">
        <v>8316</v>
      </c>
    </row>
    <row r="3858" spans="1:22" ht="57.6">
      <c r="A3858" s="5">
        <f t="shared" si="240"/>
        <v>2.0000000000000001E-4</v>
      </c>
      <c r="B3858">
        <v>3856</v>
      </c>
      <c r="C3858" s="3" t="s">
        <v>3853</v>
      </c>
      <c r="D3858" s="3" t="s">
        <v>7965</v>
      </c>
      <c r="E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 s="22">
        <f t="shared" si="241"/>
        <v>42089.720729166664</v>
      </c>
      <c r="L3858">
        <v>1423245003</v>
      </c>
      <c r="M3858" s="22">
        <f t="shared" si="242"/>
        <v>42059.762395833335</v>
      </c>
      <c r="N3858" s="22" t="s">
        <v>9711</v>
      </c>
      <c r="O3858" s="24">
        <f t="shared" si="243"/>
        <v>2015</v>
      </c>
      <c r="P3858" t="b">
        <v>0</v>
      </c>
      <c r="Q3858">
        <v>1</v>
      </c>
      <c r="R3858" t="b">
        <v>0</v>
      </c>
      <c r="S3858" t="s">
        <v>8271</v>
      </c>
      <c r="T3858" s="7">
        <f>F3858/Q3858</f>
        <v>1</v>
      </c>
      <c r="U3858" t="s">
        <v>8315</v>
      </c>
      <c r="V3858" t="s">
        <v>8316</v>
      </c>
    </row>
    <row r="3859" spans="1:22" ht="43.2">
      <c r="A3859" s="5">
        <f t="shared" si="240"/>
        <v>5.1999999999999998E-2</v>
      </c>
      <c r="B3859">
        <v>3857</v>
      </c>
      <c r="C3859" s="3" t="s">
        <v>3854</v>
      </c>
      <c r="D3859" s="3" t="s">
        <v>7966</v>
      </c>
      <c r="E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 s="22">
        <f t="shared" si="241"/>
        <v>42071.493090277778</v>
      </c>
      <c r="L3859">
        <v>1404927690</v>
      </c>
      <c r="M3859" s="22">
        <f t="shared" si="242"/>
        <v>42041.534756944442</v>
      </c>
      <c r="N3859" s="22" t="s">
        <v>9721</v>
      </c>
      <c r="O3859" s="24">
        <f t="shared" si="243"/>
        <v>2015</v>
      </c>
      <c r="P3859" t="b">
        <v>0</v>
      </c>
      <c r="Q3859">
        <v>4</v>
      </c>
      <c r="R3859" t="b">
        <v>0</v>
      </c>
      <c r="S3859" t="s">
        <v>8271</v>
      </c>
      <c r="T3859" s="7">
        <f>F3859/Q3859</f>
        <v>65</v>
      </c>
      <c r="U3859" t="s">
        <v>8315</v>
      </c>
      <c r="V3859" t="s">
        <v>8316</v>
      </c>
    </row>
    <row r="3860" spans="1:22" ht="57.6">
      <c r="A3860" s="5">
        <f t="shared" si="240"/>
        <v>0.02</v>
      </c>
      <c r="B3860">
        <v>3858</v>
      </c>
      <c r="C3860" s="3" t="s">
        <v>3855</v>
      </c>
      <c r="D3860" s="3" t="s">
        <v>7967</v>
      </c>
      <c r="E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 s="22">
        <f t="shared" si="241"/>
        <v>41852.508333333331</v>
      </c>
      <c r="L3860">
        <v>1430734844</v>
      </c>
      <c r="M3860" s="22">
        <f t="shared" si="242"/>
        <v>41829.528819444444</v>
      </c>
      <c r="N3860" s="22" t="s">
        <v>8969</v>
      </c>
      <c r="O3860" s="24">
        <f t="shared" si="243"/>
        <v>2014</v>
      </c>
      <c r="P3860" t="b">
        <v>0</v>
      </c>
      <c r="Q3860">
        <v>1</v>
      </c>
      <c r="R3860" t="b">
        <v>0</v>
      </c>
      <c r="S3860" t="s">
        <v>8271</v>
      </c>
      <c r="T3860" s="7">
        <f>F3860/Q3860</f>
        <v>10</v>
      </c>
      <c r="U3860" t="s">
        <v>8315</v>
      </c>
      <c r="V3860" t="s">
        <v>8316</v>
      </c>
    </row>
    <row r="3861" spans="1:22" ht="43.2">
      <c r="A3861" s="5">
        <f t="shared" si="240"/>
        <v>4.0000000000000002E-4</v>
      </c>
      <c r="B3861">
        <v>3859</v>
      </c>
      <c r="C3861" s="3" t="s">
        <v>3856</v>
      </c>
      <c r="D3861" s="3" t="s">
        <v>7968</v>
      </c>
      <c r="E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 s="22">
        <f t="shared" si="241"/>
        <v>42146.666666666664</v>
      </c>
      <c r="L3861">
        <v>1401485207</v>
      </c>
      <c r="M3861" s="22">
        <f t="shared" si="242"/>
        <v>42128.222731481474</v>
      </c>
      <c r="N3861" s="22" t="s">
        <v>9053</v>
      </c>
      <c r="O3861" s="24">
        <f t="shared" si="243"/>
        <v>2015</v>
      </c>
      <c r="P3861" t="b">
        <v>0</v>
      </c>
      <c r="Q3861">
        <v>1</v>
      </c>
      <c r="R3861" t="b">
        <v>0</v>
      </c>
      <c r="S3861" t="s">
        <v>8271</v>
      </c>
      <c r="T3861" s="7">
        <f>F3861/Q3861</f>
        <v>1</v>
      </c>
      <c r="U3861" t="s">
        <v>8315</v>
      </c>
      <c r="V3861" t="s">
        <v>8316</v>
      </c>
    </row>
    <row r="3862" spans="1:22" ht="43.2">
      <c r="A3862" s="5">
        <f t="shared" si="240"/>
        <v>0.17666666666666667</v>
      </c>
      <c r="B3862">
        <v>3860</v>
      </c>
      <c r="C3862" s="3" t="s">
        <v>3857</v>
      </c>
      <c r="D3862" s="3" t="s">
        <v>7969</v>
      </c>
      <c r="E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 s="22">
        <f t="shared" si="241"/>
        <v>41815.666666666664</v>
      </c>
      <c r="L3862">
        <v>1405266710</v>
      </c>
      <c r="M3862" s="22">
        <f t="shared" si="242"/>
        <v>41789.685266203705</v>
      </c>
      <c r="N3862" s="22" t="s">
        <v>8408</v>
      </c>
      <c r="O3862" s="24">
        <f t="shared" si="243"/>
        <v>2014</v>
      </c>
      <c r="P3862" t="b">
        <v>0</v>
      </c>
      <c r="Q3862">
        <v>13</v>
      </c>
      <c r="R3862" t="b">
        <v>0</v>
      </c>
      <c r="S3862" t="s">
        <v>8271</v>
      </c>
      <c r="T3862" s="7">
        <f>F3862/Q3862</f>
        <v>81.538461538461533</v>
      </c>
      <c r="U3862" t="s">
        <v>8315</v>
      </c>
      <c r="V3862" t="s">
        <v>8316</v>
      </c>
    </row>
    <row r="3863" spans="1:22">
      <c r="A3863" s="5">
        <f t="shared" si="240"/>
        <v>0.05</v>
      </c>
      <c r="B3863">
        <v>3861</v>
      </c>
      <c r="C3863" s="3" t="s">
        <v>3858</v>
      </c>
      <c r="D3863" s="3" t="s">
        <v>7970</v>
      </c>
      <c r="E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 s="22">
        <f t="shared" si="241"/>
        <v>41863.452662037038</v>
      </c>
      <c r="L3863">
        <v>1412258977</v>
      </c>
      <c r="M3863" s="22">
        <f t="shared" si="242"/>
        <v>41833.452662037038</v>
      </c>
      <c r="N3863" s="22" t="s">
        <v>9456</v>
      </c>
      <c r="O3863" s="24">
        <f t="shared" si="243"/>
        <v>2014</v>
      </c>
      <c r="P3863" t="b">
        <v>0</v>
      </c>
      <c r="Q3863">
        <v>1</v>
      </c>
      <c r="R3863" t="b">
        <v>0</v>
      </c>
      <c r="S3863" t="s">
        <v>8271</v>
      </c>
      <c r="T3863" s="7">
        <f>F3863/Q3863</f>
        <v>100</v>
      </c>
      <c r="U3863" t="s">
        <v>8315</v>
      </c>
      <c r="V3863" t="s">
        <v>8316</v>
      </c>
    </row>
    <row r="3864" spans="1:22" ht="28.8">
      <c r="A3864" s="5">
        <f t="shared" si="240"/>
        <v>1.3333333333333334E-4</v>
      </c>
      <c r="B3864">
        <v>3862</v>
      </c>
      <c r="C3864" s="3" t="s">
        <v>3859</v>
      </c>
      <c r="D3864" s="3" t="s">
        <v>7971</v>
      </c>
      <c r="E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 s="22">
        <f t="shared" si="241"/>
        <v>41955.699305555558</v>
      </c>
      <c r="L3864">
        <v>1472451356</v>
      </c>
      <c r="M3864" s="22">
        <f t="shared" si="242"/>
        <v>41914.381678240738</v>
      </c>
      <c r="N3864" s="22" t="s">
        <v>9021</v>
      </c>
      <c r="O3864" s="24">
        <f t="shared" si="243"/>
        <v>2014</v>
      </c>
      <c r="P3864" t="b">
        <v>0</v>
      </c>
      <c r="Q3864">
        <v>1</v>
      </c>
      <c r="R3864" t="b">
        <v>0</v>
      </c>
      <c r="S3864" t="s">
        <v>8271</v>
      </c>
      <c r="T3864" s="7">
        <f>F3864/Q3864</f>
        <v>1</v>
      </c>
      <c r="U3864" t="s">
        <v>8315</v>
      </c>
      <c r="V3864" t="s">
        <v>8316</v>
      </c>
    </row>
    <row r="3865" spans="1:22" ht="43.2">
      <c r="A3865" s="5">
        <f t="shared" si="240"/>
        <v>0</v>
      </c>
      <c r="B3865">
        <v>3863</v>
      </c>
      <c r="C3865" s="3" t="s">
        <v>3860</v>
      </c>
      <c r="D3865" s="3" t="s">
        <v>7972</v>
      </c>
      <c r="E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 s="22">
        <f t="shared" si="241"/>
        <v>42625.499305555553</v>
      </c>
      <c r="L3865">
        <v>1441552305</v>
      </c>
      <c r="M3865" s="22">
        <f t="shared" si="242"/>
        <v>42611.052731481475</v>
      </c>
      <c r="N3865" s="22" t="s">
        <v>9142</v>
      </c>
      <c r="O3865" s="24">
        <f t="shared" si="243"/>
        <v>2016</v>
      </c>
      <c r="P3865" t="b">
        <v>0</v>
      </c>
      <c r="Q3865">
        <v>0</v>
      </c>
      <c r="R3865" t="b">
        <v>0</v>
      </c>
      <c r="S3865" t="s">
        <v>8271</v>
      </c>
      <c r="T3865" s="7" t="e">
        <f>F3865/Q3865</f>
        <v>#DIV/0!</v>
      </c>
      <c r="U3865" t="s">
        <v>8315</v>
      </c>
      <c r="V3865" t="s">
        <v>8316</v>
      </c>
    </row>
    <row r="3866" spans="1:22" ht="43.2">
      <c r="A3866" s="5">
        <f t="shared" si="240"/>
        <v>1.2E-2</v>
      </c>
      <c r="B3866">
        <v>3864</v>
      </c>
      <c r="C3866" s="3" t="s">
        <v>3861</v>
      </c>
      <c r="D3866" s="3" t="s">
        <v>7973</v>
      </c>
      <c r="E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 s="22">
        <f t="shared" si="241"/>
        <v>42313.466493055552</v>
      </c>
      <c r="L3866">
        <v>1445203454</v>
      </c>
      <c r="M3866" s="22">
        <f t="shared" si="242"/>
        <v>42253.424826388888</v>
      </c>
      <c r="N3866" s="22" t="s">
        <v>9866</v>
      </c>
      <c r="O3866" s="24">
        <f t="shared" si="243"/>
        <v>2015</v>
      </c>
      <c r="P3866" t="b">
        <v>0</v>
      </c>
      <c r="Q3866">
        <v>3</v>
      </c>
      <c r="R3866" t="b">
        <v>0</v>
      </c>
      <c r="S3866" t="s">
        <v>8271</v>
      </c>
      <c r="T3866" s="7">
        <f>F3866/Q3866</f>
        <v>20</v>
      </c>
      <c r="U3866" t="s">
        <v>8315</v>
      </c>
      <c r="V3866" t="s">
        <v>8316</v>
      </c>
    </row>
    <row r="3867" spans="1:22" ht="43.2">
      <c r="A3867" s="5">
        <f t="shared" si="240"/>
        <v>0.26937422295897223</v>
      </c>
      <c r="B3867">
        <v>3865</v>
      </c>
      <c r="C3867" s="3" t="s">
        <v>3862</v>
      </c>
      <c r="D3867" s="3" t="s">
        <v>7974</v>
      </c>
      <c r="E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 s="22">
        <f t="shared" si="241"/>
        <v>42325.72516203703</v>
      </c>
      <c r="L3867">
        <v>1405957098</v>
      </c>
      <c r="M3867" s="22">
        <f t="shared" si="242"/>
        <v>42295.683495370373</v>
      </c>
      <c r="N3867" s="22" t="s">
        <v>9186</v>
      </c>
      <c r="O3867" s="24">
        <f t="shared" si="243"/>
        <v>2015</v>
      </c>
      <c r="P3867" t="b">
        <v>0</v>
      </c>
      <c r="Q3867">
        <v>14</v>
      </c>
      <c r="R3867" t="b">
        <v>0</v>
      </c>
      <c r="S3867" t="s">
        <v>8271</v>
      </c>
      <c r="T3867" s="7">
        <f>F3867/Q3867</f>
        <v>46.428571428571431</v>
      </c>
      <c r="U3867" t="s">
        <v>8315</v>
      </c>
      <c r="V3867" t="s">
        <v>8316</v>
      </c>
    </row>
    <row r="3868" spans="1:22" ht="28.8">
      <c r="A3868" s="5">
        <f t="shared" si="240"/>
        <v>5.4999999999999997E-3</v>
      </c>
      <c r="B3868">
        <v>3866</v>
      </c>
      <c r="C3868" s="3" t="s">
        <v>3863</v>
      </c>
      <c r="D3868" s="3" t="s">
        <v>7975</v>
      </c>
      <c r="E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 s="22">
        <f t="shared" si="241"/>
        <v>41881.020833333328</v>
      </c>
      <c r="L3868">
        <v>1454453021</v>
      </c>
      <c r="M3868" s="22">
        <f t="shared" si="242"/>
        <v>41841.44326388889</v>
      </c>
      <c r="N3868" s="22" t="s">
        <v>8402</v>
      </c>
      <c r="O3868" s="24">
        <f t="shared" si="243"/>
        <v>2014</v>
      </c>
      <c r="P3868" t="b">
        <v>0</v>
      </c>
      <c r="Q3868">
        <v>2</v>
      </c>
      <c r="R3868" t="b">
        <v>0</v>
      </c>
      <c r="S3868" t="s">
        <v>8271</v>
      </c>
      <c r="T3868" s="7">
        <f>F3868/Q3868</f>
        <v>5.5</v>
      </c>
      <c r="U3868" t="s">
        <v>8315</v>
      </c>
      <c r="V3868" t="s">
        <v>8316</v>
      </c>
    </row>
    <row r="3869" spans="1:22" ht="43.2">
      <c r="A3869" s="5">
        <f t="shared" si="240"/>
        <v>0.1255</v>
      </c>
      <c r="B3869">
        <v>3867</v>
      </c>
      <c r="C3869" s="3" t="s">
        <v>3864</v>
      </c>
      <c r="D3869" s="3" t="s">
        <v>7976</v>
      </c>
      <c r="E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 s="22">
        <f t="shared" si="241"/>
        <v>42451.936805555553</v>
      </c>
      <c r="L3869">
        <v>1463686339</v>
      </c>
      <c r="M3869" s="22">
        <f t="shared" si="242"/>
        <v>42402.738668981481</v>
      </c>
      <c r="N3869" s="22" t="s">
        <v>8536</v>
      </c>
      <c r="O3869" s="24">
        <f t="shared" si="243"/>
        <v>2016</v>
      </c>
      <c r="P3869" t="b">
        <v>0</v>
      </c>
      <c r="Q3869">
        <v>5</v>
      </c>
      <c r="R3869" t="b">
        <v>0</v>
      </c>
      <c r="S3869" t="s">
        <v>8271</v>
      </c>
      <c r="T3869" s="7">
        <f>F3869/Q3869</f>
        <v>50.2</v>
      </c>
      <c r="U3869" t="s">
        <v>8315</v>
      </c>
      <c r="V3869" t="s">
        <v>8316</v>
      </c>
    </row>
    <row r="3870" spans="1:22">
      <c r="A3870" s="5">
        <f t="shared" si="240"/>
        <v>2E-3</v>
      </c>
      <c r="B3870">
        <v>3868</v>
      </c>
      <c r="C3870" s="3" t="s">
        <v>3865</v>
      </c>
      <c r="D3870" s="3" t="s">
        <v>7977</v>
      </c>
      <c r="E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 s="22">
        <f t="shared" si="241"/>
        <v>42539.605775462966</v>
      </c>
      <c r="L3870">
        <v>1408031405</v>
      </c>
      <c r="M3870" s="22">
        <f t="shared" si="242"/>
        <v>42509.605775462966</v>
      </c>
      <c r="N3870" s="22" t="s">
        <v>9231</v>
      </c>
      <c r="O3870" s="24">
        <f t="shared" si="243"/>
        <v>2016</v>
      </c>
      <c r="P3870" t="b">
        <v>0</v>
      </c>
      <c r="Q3870">
        <v>1</v>
      </c>
      <c r="R3870" t="b">
        <v>0</v>
      </c>
      <c r="S3870" t="s">
        <v>8305</v>
      </c>
      <c r="T3870" s="7">
        <f>F3870/Q3870</f>
        <v>10</v>
      </c>
      <c r="U3870" t="s">
        <v>8315</v>
      </c>
      <c r="V3870" t="s">
        <v>8357</v>
      </c>
    </row>
    <row r="3871" spans="1:22" ht="28.8">
      <c r="A3871" s="5">
        <f t="shared" si="240"/>
        <v>3.44748684310884E-2</v>
      </c>
      <c r="B3871">
        <v>3869</v>
      </c>
      <c r="C3871" s="3" t="s">
        <v>3866</v>
      </c>
      <c r="D3871" s="3" t="s">
        <v>7978</v>
      </c>
      <c r="E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 s="22">
        <f t="shared" si="241"/>
        <v>41890.45144675926</v>
      </c>
      <c r="L3871">
        <v>1423761792</v>
      </c>
      <c r="M3871" s="22">
        <f t="shared" si="242"/>
        <v>41865.45144675926</v>
      </c>
      <c r="N3871" s="22" t="s">
        <v>8910</v>
      </c>
      <c r="O3871" s="24">
        <f t="shared" si="243"/>
        <v>2014</v>
      </c>
      <c r="P3871" t="b">
        <v>0</v>
      </c>
      <c r="Q3871">
        <v>15</v>
      </c>
      <c r="R3871" t="b">
        <v>0</v>
      </c>
      <c r="S3871" t="s">
        <v>8305</v>
      </c>
      <c r="T3871" s="7">
        <f>F3871/Q3871</f>
        <v>30.133333333333333</v>
      </c>
      <c r="U3871" t="s">
        <v>8315</v>
      </c>
      <c r="V3871" t="s">
        <v>8357</v>
      </c>
    </row>
    <row r="3872" spans="1:22" ht="57.6">
      <c r="A3872" s="5">
        <f t="shared" si="240"/>
        <v>0.15</v>
      </c>
      <c r="B3872">
        <v>3870</v>
      </c>
      <c r="C3872" s="3" t="s">
        <v>3867</v>
      </c>
      <c r="D3872" s="3" t="s">
        <v>7979</v>
      </c>
      <c r="E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 s="22">
        <f t="shared" si="241"/>
        <v>42076.924305555549</v>
      </c>
      <c r="L3872">
        <v>1401768478</v>
      </c>
      <c r="M3872" s="22">
        <f t="shared" si="242"/>
        <v>42047.516111111108</v>
      </c>
      <c r="N3872" s="22" t="s">
        <v>8509</v>
      </c>
      <c r="O3872" s="24">
        <f t="shared" si="243"/>
        <v>2015</v>
      </c>
      <c r="P3872" t="b">
        <v>0</v>
      </c>
      <c r="Q3872">
        <v>10</v>
      </c>
      <c r="R3872" t="b">
        <v>0</v>
      </c>
      <c r="S3872" t="s">
        <v>8305</v>
      </c>
      <c r="T3872" s="7">
        <f>F3872/Q3872</f>
        <v>150</v>
      </c>
      <c r="U3872" t="s">
        <v>8315</v>
      </c>
      <c r="V3872" t="s">
        <v>8357</v>
      </c>
    </row>
    <row r="3873" spans="1:22" ht="28.8">
      <c r="A3873" s="5">
        <f t="shared" si="240"/>
        <v>2.6666666666666668E-2</v>
      </c>
      <c r="B3873">
        <v>3871</v>
      </c>
      <c r="C3873" s="3" t="s">
        <v>3868</v>
      </c>
      <c r="D3873" s="3" t="s">
        <v>7980</v>
      </c>
      <c r="E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 s="22">
        <f t="shared" si="241"/>
        <v>41822.963865740741</v>
      </c>
      <c r="L3873">
        <v>1485629050</v>
      </c>
      <c r="M3873" s="22">
        <f t="shared" si="242"/>
        <v>41792.963865740741</v>
      </c>
      <c r="N3873" s="22" t="s">
        <v>8523</v>
      </c>
      <c r="O3873" s="24">
        <f t="shared" si="243"/>
        <v>2014</v>
      </c>
      <c r="P3873" t="b">
        <v>0</v>
      </c>
      <c r="Q3873">
        <v>3</v>
      </c>
      <c r="R3873" t="b">
        <v>0</v>
      </c>
      <c r="S3873" t="s">
        <v>8305</v>
      </c>
      <c r="T3873" s="7">
        <f>F3873/Q3873</f>
        <v>13.333333333333334</v>
      </c>
      <c r="U3873" t="s">
        <v>8315</v>
      </c>
      <c r="V3873" t="s">
        <v>8357</v>
      </c>
    </row>
    <row r="3874" spans="1:22" ht="43.2">
      <c r="A3874" s="5">
        <f t="shared" si="240"/>
        <v>0</v>
      </c>
      <c r="B3874">
        <v>3872</v>
      </c>
      <c r="C3874" s="3" t="s">
        <v>3869</v>
      </c>
      <c r="D3874" s="3" t="s">
        <v>7981</v>
      </c>
      <c r="E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 s="22">
        <f t="shared" si="241"/>
        <v>42823.530671296299</v>
      </c>
      <c r="L3874">
        <v>1435202996</v>
      </c>
      <c r="M3874" s="22">
        <f t="shared" si="242"/>
        <v>42763.572337962956</v>
      </c>
      <c r="N3874" s="22" t="s">
        <v>9946</v>
      </c>
      <c r="O3874" s="24">
        <f t="shared" si="243"/>
        <v>2017</v>
      </c>
      <c r="P3874" t="b">
        <v>0</v>
      </c>
      <c r="Q3874">
        <v>0</v>
      </c>
      <c r="R3874" t="b">
        <v>0</v>
      </c>
      <c r="S3874" t="s">
        <v>8305</v>
      </c>
      <c r="T3874" s="7" t="e">
        <f>F3874/Q3874</f>
        <v>#DIV/0!</v>
      </c>
      <c r="U3874" t="s">
        <v>8315</v>
      </c>
      <c r="V3874" t="s">
        <v>8357</v>
      </c>
    </row>
    <row r="3875" spans="1:22" ht="43.2">
      <c r="A3875" s="5">
        <f t="shared" si="240"/>
        <v>0</v>
      </c>
      <c r="B3875">
        <v>3873</v>
      </c>
      <c r="C3875" s="3" t="s">
        <v>3870</v>
      </c>
      <c r="D3875" s="3" t="s">
        <v>7982</v>
      </c>
      <c r="E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 s="22">
        <f t="shared" si="241"/>
        <v>42229.9374537037</v>
      </c>
      <c r="L3875">
        <v>1441730535</v>
      </c>
      <c r="M3875" s="22">
        <f t="shared" si="242"/>
        <v>42179.9374537037</v>
      </c>
      <c r="N3875" s="22" t="s">
        <v>8835</v>
      </c>
      <c r="O3875" s="24">
        <f t="shared" si="243"/>
        <v>2015</v>
      </c>
      <c r="P3875" t="b">
        <v>0</v>
      </c>
      <c r="Q3875">
        <v>0</v>
      </c>
      <c r="R3875" t="b">
        <v>0</v>
      </c>
      <c r="S3875" t="s">
        <v>8305</v>
      </c>
      <c r="T3875" s="7" t="e">
        <f>F3875/Q3875</f>
        <v>#DIV/0!</v>
      </c>
      <c r="U3875" t="s">
        <v>8315</v>
      </c>
      <c r="V3875" t="s">
        <v>8357</v>
      </c>
    </row>
    <row r="3876" spans="1:22" ht="57.6">
      <c r="A3876" s="5">
        <f t="shared" si="240"/>
        <v>0</v>
      </c>
      <c r="B3876">
        <v>3874</v>
      </c>
      <c r="C3876" s="3" t="s">
        <v>3871</v>
      </c>
      <c r="D3876" s="3" t="s">
        <v>7983</v>
      </c>
      <c r="E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 s="22">
        <f t="shared" si="241"/>
        <v>42285.487673611111</v>
      </c>
      <c r="L3876">
        <v>1420244622</v>
      </c>
      <c r="M3876" s="22">
        <f t="shared" si="242"/>
        <v>42255.487673611111</v>
      </c>
      <c r="N3876" s="22" t="s">
        <v>8555</v>
      </c>
      <c r="O3876" s="24">
        <f t="shared" si="243"/>
        <v>2015</v>
      </c>
      <c r="P3876" t="b">
        <v>0</v>
      </c>
      <c r="Q3876">
        <v>0</v>
      </c>
      <c r="R3876" t="b">
        <v>0</v>
      </c>
      <c r="S3876" t="s">
        <v>8305</v>
      </c>
      <c r="T3876" s="7" t="e">
        <f>F3876/Q3876</f>
        <v>#DIV/0!</v>
      </c>
      <c r="U3876" t="s">
        <v>8315</v>
      </c>
      <c r="V3876" t="s">
        <v>8357</v>
      </c>
    </row>
    <row r="3877" spans="1:22" ht="43.2">
      <c r="A3877" s="5">
        <f t="shared" si="240"/>
        <v>0</v>
      </c>
      <c r="B3877">
        <v>3875</v>
      </c>
      <c r="C3877" s="3" t="s">
        <v>3872</v>
      </c>
      <c r="D3877" s="3" t="s">
        <v>7984</v>
      </c>
      <c r="E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 s="22">
        <f t="shared" si="241"/>
        <v>42027.833333333336</v>
      </c>
      <c r="L3877">
        <v>1472804365</v>
      </c>
      <c r="M3877" s="22">
        <f t="shared" si="242"/>
        <v>42006.808124999996</v>
      </c>
      <c r="N3877" s="22" t="s">
        <v>9872</v>
      </c>
      <c r="O3877" s="24">
        <f t="shared" si="243"/>
        <v>2015</v>
      </c>
      <c r="P3877" t="b">
        <v>0</v>
      </c>
      <c r="Q3877">
        <v>0</v>
      </c>
      <c r="R3877" t="b">
        <v>0</v>
      </c>
      <c r="S3877" t="s">
        <v>8305</v>
      </c>
      <c r="T3877" s="7" t="e">
        <f>F3877/Q3877</f>
        <v>#DIV/0!</v>
      </c>
      <c r="U3877" t="s">
        <v>8315</v>
      </c>
      <c r="V3877" t="s">
        <v>8357</v>
      </c>
    </row>
    <row r="3878" spans="1:22" ht="57.6">
      <c r="A3878" s="5">
        <f t="shared" si="240"/>
        <v>0.52794871794871789</v>
      </c>
      <c r="B3878">
        <v>3876</v>
      </c>
      <c r="C3878" s="3" t="s">
        <v>3873</v>
      </c>
      <c r="D3878" s="3" t="s">
        <v>7985</v>
      </c>
      <c r="E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 s="22">
        <f t="shared" si="241"/>
        <v>42616.208333333336</v>
      </c>
      <c r="L3878">
        <v>1451833128</v>
      </c>
      <c r="M3878" s="22">
        <f t="shared" si="242"/>
        <v>42615.138483796291</v>
      </c>
      <c r="N3878" s="22" t="s">
        <v>8486</v>
      </c>
      <c r="O3878" s="24">
        <f t="shared" si="243"/>
        <v>2016</v>
      </c>
      <c r="P3878" t="b">
        <v>0</v>
      </c>
      <c r="Q3878">
        <v>46</v>
      </c>
      <c r="R3878" t="b">
        <v>0</v>
      </c>
      <c r="S3878" t="s">
        <v>8305</v>
      </c>
      <c r="T3878" s="7">
        <f>F3878/Q3878</f>
        <v>44.760869565217391</v>
      </c>
      <c r="U3878" t="s">
        <v>8315</v>
      </c>
      <c r="V3878" t="s">
        <v>8357</v>
      </c>
    </row>
    <row r="3879" spans="1:22" ht="43.2">
      <c r="A3879" s="5">
        <f t="shared" si="240"/>
        <v>4.9639999999999997E-2</v>
      </c>
      <c r="B3879">
        <v>3877</v>
      </c>
      <c r="C3879" s="3" t="s">
        <v>3874</v>
      </c>
      <c r="D3879" s="3" t="s">
        <v>7986</v>
      </c>
      <c r="E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 s="22">
        <f t="shared" si="241"/>
        <v>42402.415833333333</v>
      </c>
      <c r="L3879">
        <v>1478621752</v>
      </c>
      <c r="M3879" s="22">
        <f t="shared" si="242"/>
        <v>42372.415833333333</v>
      </c>
      <c r="N3879" s="22" t="s">
        <v>9922</v>
      </c>
      <c r="O3879" s="24">
        <f t="shared" si="243"/>
        <v>2016</v>
      </c>
      <c r="P3879" t="b">
        <v>0</v>
      </c>
      <c r="Q3879">
        <v>14</v>
      </c>
      <c r="R3879" t="b">
        <v>0</v>
      </c>
      <c r="S3879" t="s">
        <v>8305</v>
      </c>
      <c r="T3879" s="7">
        <f>F3879/Q3879</f>
        <v>88.642857142857139</v>
      </c>
      <c r="U3879" t="s">
        <v>8315</v>
      </c>
      <c r="V3879" t="s">
        <v>8357</v>
      </c>
    </row>
    <row r="3880" spans="1:22" ht="43.2">
      <c r="A3880" s="5">
        <f t="shared" si="240"/>
        <v>5.5555555555555556E-4</v>
      </c>
      <c r="B3880">
        <v>3878</v>
      </c>
      <c r="C3880" s="3" t="s">
        <v>3875</v>
      </c>
      <c r="D3880" s="3" t="s">
        <v>7987</v>
      </c>
      <c r="E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 s="22">
        <f t="shared" si="241"/>
        <v>42712.469351851854</v>
      </c>
      <c r="L3880">
        <v>1433014746</v>
      </c>
      <c r="M3880" s="22">
        <f t="shared" si="242"/>
        <v>42682.469351851854</v>
      </c>
      <c r="N3880" s="22" t="s">
        <v>9681</v>
      </c>
      <c r="O3880" s="24">
        <f t="shared" si="243"/>
        <v>2016</v>
      </c>
      <c r="P3880" t="b">
        <v>0</v>
      </c>
      <c r="Q3880">
        <v>1</v>
      </c>
      <c r="R3880" t="b">
        <v>0</v>
      </c>
      <c r="S3880" t="s">
        <v>8305</v>
      </c>
      <c r="T3880" s="7">
        <f>F3880/Q3880</f>
        <v>10</v>
      </c>
      <c r="U3880" t="s">
        <v>8315</v>
      </c>
      <c r="V3880" t="s">
        <v>8357</v>
      </c>
    </row>
    <row r="3881" spans="1:22" ht="43.2">
      <c r="A3881" s="5">
        <f t="shared" si="240"/>
        <v>0</v>
      </c>
      <c r="B3881">
        <v>3879</v>
      </c>
      <c r="C3881" s="3" t="s">
        <v>3876</v>
      </c>
      <c r="D3881" s="3" t="s">
        <v>7988</v>
      </c>
      <c r="E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 s="22">
        <f t="shared" si="241"/>
        <v>42184.957638888889</v>
      </c>
      <c r="L3881">
        <v>1419626396</v>
      </c>
      <c r="M3881" s="22">
        <f t="shared" si="242"/>
        <v>42154.610486111109</v>
      </c>
      <c r="N3881" s="22" t="s">
        <v>9229</v>
      </c>
      <c r="O3881" s="24">
        <f t="shared" si="243"/>
        <v>2015</v>
      </c>
      <c r="P3881" t="b">
        <v>0</v>
      </c>
      <c r="Q3881">
        <v>0</v>
      </c>
      <c r="R3881" t="b">
        <v>0</v>
      </c>
      <c r="S3881" t="s">
        <v>8305</v>
      </c>
      <c r="T3881" s="7" t="e">
        <f>F3881/Q3881</f>
        <v>#DIV/0!</v>
      </c>
      <c r="U3881" t="s">
        <v>8315</v>
      </c>
      <c r="V3881" t="s">
        <v>8357</v>
      </c>
    </row>
    <row r="3882" spans="1:22" ht="43.2">
      <c r="A3882" s="5">
        <f t="shared" si="240"/>
        <v>0.13066666666666665</v>
      </c>
      <c r="B3882">
        <v>3880</v>
      </c>
      <c r="C3882" s="3" t="s">
        <v>3877</v>
      </c>
      <c r="D3882" s="3" t="s">
        <v>7989</v>
      </c>
      <c r="E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 s="22">
        <f t="shared" si="241"/>
        <v>42029.652731481481</v>
      </c>
      <c r="L3882">
        <v>1403724820</v>
      </c>
      <c r="M3882" s="22">
        <f t="shared" si="242"/>
        <v>41999.652731481481</v>
      </c>
      <c r="N3882" s="22" t="s">
        <v>9947</v>
      </c>
      <c r="O3882" s="24">
        <f t="shared" si="243"/>
        <v>2014</v>
      </c>
      <c r="P3882" t="b">
        <v>0</v>
      </c>
      <c r="Q3882">
        <v>17</v>
      </c>
      <c r="R3882" t="b">
        <v>0</v>
      </c>
      <c r="S3882" t="s">
        <v>8305</v>
      </c>
      <c r="T3882" s="7">
        <f>F3882/Q3882</f>
        <v>57.647058823529413</v>
      </c>
      <c r="U3882" t="s">
        <v>8315</v>
      </c>
      <c r="V3882" t="s">
        <v>8357</v>
      </c>
    </row>
    <row r="3883" spans="1:22" ht="28.8">
      <c r="A3883" s="5">
        <f t="shared" si="240"/>
        <v>0.05</v>
      </c>
      <c r="B3883">
        <v>3881</v>
      </c>
      <c r="C3883" s="3" t="s">
        <v>3878</v>
      </c>
      <c r="D3883" s="3" t="s">
        <v>7990</v>
      </c>
      <c r="E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 s="22">
        <f t="shared" si="241"/>
        <v>41850.75</v>
      </c>
      <c r="L3883">
        <v>1484958399</v>
      </c>
      <c r="M3883" s="22">
        <f t="shared" si="242"/>
        <v>41815.606712962959</v>
      </c>
      <c r="N3883" s="22" t="s">
        <v>8943</v>
      </c>
      <c r="O3883" s="24">
        <f t="shared" si="243"/>
        <v>2014</v>
      </c>
      <c r="P3883" t="b">
        <v>0</v>
      </c>
      <c r="Q3883">
        <v>1</v>
      </c>
      <c r="R3883" t="b">
        <v>0</v>
      </c>
      <c r="S3883" t="s">
        <v>8305</v>
      </c>
      <c r="T3883" s="7">
        <f>F3883/Q3883</f>
        <v>25</v>
      </c>
      <c r="U3883" t="s">
        <v>8315</v>
      </c>
      <c r="V3883" t="s">
        <v>8357</v>
      </c>
    </row>
    <row r="3884" spans="1:22" ht="43.2">
      <c r="A3884" s="5">
        <f t="shared" si="240"/>
        <v>0</v>
      </c>
      <c r="B3884">
        <v>3882</v>
      </c>
      <c r="C3884" s="3" t="s">
        <v>3879</v>
      </c>
      <c r="D3884" s="3" t="s">
        <v>7991</v>
      </c>
      <c r="E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 s="22">
        <f t="shared" si="241"/>
        <v>42785.810173611106</v>
      </c>
      <c r="L3884">
        <v>1451950570</v>
      </c>
      <c r="M3884" s="22">
        <f t="shared" si="242"/>
        <v>42755.810173611106</v>
      </c>
      <c r="N3884" s="22" t="s">
        <v>9162</v>
      </c>
      <c r="O3884" s="24">
        <f t="shared" si="243"/>
        <v>2017</v>
      </c>
      <c r="P3884" t="b">
        <v>0</v>
      </c>
      <c r="Q3884">
        <v>0</v>
      </c>
      <c r="R3884" t="b">
        <v>0</v>
      </c>
      <c r="S3884" t="s">
        <v>8305</v>
      </c>
      <c r="T3884" s="7" t="e">
        <f>F3884/Q3884</f>
        <v>#DIV/0!</v>
      </c>
      <c r="U3884" t="s">
        <v>8315</v>
      </c>
      <c r="V3884" t="s">
        <v>8357</v>
      </c>
    </row>
    <row r="3885" spans="1:22" ht="57.6">
      <c r="A3885" s="5">
        <f t="shared" si="240"/>
        <v>0</v>
      </c>
      <c r="B3885">
        <v>3883</v>
      </c>
      <c r="C3885" s="3" t="s">
        <v>3880</v>
      </c>
      <c r="D3885" s="3" t="s">
        <v>7992</v>
      </c>
      <c r="E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 s="22">
        <f t="shared" si="241"/>
        <v>42400.752083333333</v>
      </c>
      <c r="L3885">
        <v>1407076069</v>
      </c>
      <c r="M3885" s="22">
        <f t="shared" si="242"/>
        <v>42373.77511574074</v>
      </c>
      <c r="N3885" s="22" t="s">
        <v>9127</v>
      </c>
      <c r="O3885" s="24">
        <f t="shared" si="243"/>
        <v>2016</v>
      </c>
      <c r="P3885" t="b">
        <v>0</v>
      </c>
      <c r="Q3885">
        <v>0</v>
      </c>
      <c r="R3885" t="b">
        <v>0</v>
      </c>
      <c r="S3885" t="s">
        <v>8305</v>
      </c>
      <c r="T3885" s="7" t="e">
        <f>F3885/Q3885</f>
        <v>#DIV/0!</v>
      </c>
      <c r="U3885" t="s">
        <v>8315</v>
      </c>
      <c r="V3885" t="s">
        <v>8357</v>
      </c>
    </row>
    <row r="3886" spans="1:22" ht="43.2">
      <c r="A3886" s="5">
        <f t="shared" si="240"/>
        <v>0</v>
      </c>
      <c r="B3886">
        <v>3884</v>
      </c>
      <c r="C3886" s="3" t="s">
        <v>3881</v>
      </c>
      <c r="D3886" s="3" t="s">
        <v>7993</v>
      </c>
      <c r="E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 s="22">
        <f t="shared" si="241"/>
        <v>41884.394317129627</v>
      </c>
      <c r="L3886">
        <v>1425322792</v>
      </c>
      <c r="M3886" s="22">
        <f t="shared" si="242"/>
        <v>41854.394317129627</v>
      </c>
      <c r="N3886" s="22" t="s">
        <v>9223</v>
      </c>
      <c r="O3886" s="24">
        <f t="shared" si="243"/>
        <v>2014</v>
      </c>
      <c r="P3886" t="b">
        <v>0</v>
      </c>
      <c r="Q3886">
        <v>0</v>
      </c>
      <c r="R3886" t="b">
        <v>0</v>
      </c>
      <c r="S3886" t="s">
        <v>8305</v>
      </c>
      <c r="T3886" s="7" t="e">
        <f>F3886/Q3886</f>
        <v>#DIV/0!</v>
      </c>
      <c r="U3886" t="s">
        <v>8315</v>
      </c>
      <c r="V3886" t="s">
        <v>8357</v>
      </c>
    </row>
    <row r="3887" spans="1:22" ht="43.2">
      <c r="A3887" s="5">
        <f t="shared" si="240"/>
        <v>0</v>
      </c>
      <c r="B3887">
        <v>3885</v>
      </c>
      <c r="C3887" s="3" t="s">
        <v>3882</v>
      </c>
      <c r="D3887" s="3" t="s">
        <v>7994</v>
      </c>
      <c r="E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 s="22">
        <f t="shared" si="241"/>
        <v>42090.541574074072</v>
      </c>
      <c r="L3887">
        <v>1460242191</v>
      </c>
      <c r="M3887" s="22">
        <f t="shared" si="242"/>
        <v>42065.583240740736</v>
      </c>
      <c r="N3887" s="22" t="s">
        <v>8787</v>
      </c>
      <c r="O3887" s="24">
        <f t="shared" si="243"/>
        <v>2015</v>
      </c>
      <c r="P3887" t="b">
        <v>0</v>
      </c>
      <c r="Q3887">
        <v>0</v>
      </c>
      <c r="R3887" t="b">
        <v>0</v>
      </c>
      <c r="S3887" t="s">
        <v>8305</v>
      </c>
      <c r="T3887" s="7" t="e">
        <f>F3887/Q3887</f>
        <v>#DIV/0!</v>
      </c>
      <c r="U3887" t="s">
        <v>8315</v>
      </c>
      <c r="V3887" t="s">
        <v>8357</v>
      </c>
    </row>
    <row r="3888" spans="1:22">
      <c r="A3888" s="5">
        <f t="shared" si="240"/>
        <v>0</v>
      </c>
      <c r="B3888">
        <v>3886</v>
      </c>
      <c r="C3888" s="3" t="s">
        <v>3883</v>
      </c>
      <c r="D3888" s="3">
        <v>1</v>
      </c>
      <c r="E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 s="22">
        <f t="shared" si="241"/>
        <v>42499.742951388886</v>
      </c>
      <c r="L3888">
        <v>1415683702</v>
      </c>
      <c r="M3888" s="22">
        <f t="shared" si="242"/>
        <v>42469.742951388886</v>
      </c>
      <c r="N3888" s="22" t="s">
        <v>9683</v>
      </c>
      <c r="O3888" s="24">
        <f t="shared" si="243"/>
        <v>2016</v>
      </c>
      <c r="P3888" t="b">
        <v>0</v>
      </c>
      <c r="Q3888">
        <v>0</v>
      </c>
      <c r="R3888" t="b">
        <v>0</v>
      </c>
      <c r="S3888" t="s">
        <v>8305</v>
      </c>
      <c r="T3888" s="7" t="e">
        <f>F3888/Q3888</f>
        <v>#DIV/0!</v>
      </c>
      <c r="U3888" t="s">
        <v>8315</v>
      </c>
      <c r="V3888" t="s">
        <v>8357</v>
      </c>
    </row>
    <row r="3889" spans="1:22" ht="43.2">
      <c r="A3889" s="5">
        <f t="shared" si="240"/>
        <v>1.7500000000000002E-2</v>
      </c>
      <c r="B3889">
        <v>3887</v>
      </c>
      <c r="C3889" s="3" t="s">
        <v>3884</v>
      </c>
      <c r="D3889" s="3" t="s">
        <v>7995</v>
      </c>
      <c r="E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 s="22">
        <f t="shared" si="241"/>
        <v>41984.019699074073</v>
      </c>
      <c r="L3889">
        <v>1426538129</v>
      </c>
      <c r="M3889" s="22">
        <f t="shared" si="242"/>
        <v>41954.019699074073</v>
      </c>
      <c r="N3889" s="22" t="s">
        <v>9155</v>
      </c>
      <c r="O3889" s="24">
        <f t="shared" si="243"/>
        <v>2014</v>
      </c>
      <c r="P3889" t="b">
        <v>0</v>
      </c>
      <c r="Q3889">
        <v>2</v>
      </c>
      <c r="R3889" t="b">
        <v>0</v>
      </c>
      <c r="S3889" t="s">
        <v>8305</v>
      </c>
      <c r="T3889" s="7">
        <f>F3889/Q3889</f>
        <v>17.5</v>
      </c>
      <c r="U3889" t="s">
        <v>8315</v>
      </c>
      <c r="V3889" t="s">
        <v>8357</v>
      </c>
    </row>
    <row r="3890" spans="1:22" ht="43.2">
      <c r="A3890" s="5">
        <f t="shared" si="240"/>
        <v>0.27100000000000002</v>
      </c>
      <c r="B3890">
        <v>3888</v>
      </c>
      <c r="C3890" s="3" t="s">
        <v>3885</v>
      </c>
      <c r="D3890" s="3" t="s">
        <v>7996</v>
      </c>
      <c r="E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 s="22">
        <f t="shared" si="241"/>
        <v>42125.708333333336</v>
      </c>
      <c r="L3890">
        <v>1485522358</v>
      </c>
      <c r="M3890" s="22">
        <f t="shared" si="242"/>
        <v>42079.649641203701</v>
      </c>
      <c r="N3890" s="22" t="s">
        <v>8568</v>
      </c>
      <c r="O3890" s="24">
        <f t="shared" si="243"/>
        <v>2015</v>
      </c>
      <c r="P3890" t="b">
        <v>0</v>
      </c>
      <c r="Q3890">
        <v>14</v>
      </c>
      <c r="R3890" t="b">
        <v>0</v>
      </c>
      <c r="S3890" t="s">
        <v>8271</v>
      </c>
      <c r="T3890" s="7">
        <f>F3890/Q3890</f>
        <v>38.714285714285715</v>
      </c>
      <c r="U3890" t="s">
        <v>8315</v>
      </c>
      <c r="V3890" t="s">
        <v>8316</v>
      </c>
    </row>
    <row r="3891" spans="1:22" ht="43.2">
      <c r="A3891" s="5">
        <f t="shared" si="240"/>
        <v>1.4749999999999999E-2</v>
      </c>
      <c r="B3891">
        <v>3889</v>
      </c>
      <c r="C3891" s="3" t="s">
        <v>3886</v>
      </c>
      <c r="D3891" s="3" t="s">
        <v>7997</v>
      </c>
      <c r="E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 s="22">
        <f t="shared" si="241"/>
        <v>42792.337476851848</v>
      </c>
      <c r="L3891">
        <v>1417651630</v>
      </c>
      <c r="M3891" s="22">
        <f t="shared" si="242"/>
        <v>42762.337476851848</v>
      </c>
      <c r="N3891" s="22" t="s">
        <v>8909</v>
      </c>
      <c r="O3891" s="24">
        <f t="shared" si="243"/>
        <v>2017</v>
      </c>
      <c r="P3891" t="b">
        <v>0</v>
      </c>
      <c r="Q3891">
        <v>9</v>
      </c>
      <c r="R3891" t="b">
        <v>0</v>
      </c>
      <c r="S3891" t="s">
        <v>8271</v>
      </c>
      <c r="T3891" s="7">
        <f>F3891/Q3891</f>
        <v>13.111111111111111</v>
      </c>
      <c r="U3891" t="s">
        <v>8315</v>
      </c>
      <c r="V3891" t="s">
        <v>8316</v>
      </c>
    </row>
    <row r="3892" spans="1:22" ht="43.2">
      <c r="A3892" s="5">
        <f t="shared" si="240"/>
        <v>0.16826666666666668</v>
      </c>
      <c r="B3892">
        <v>3890</v>
      </c>
      <c r="C3892" s="3" t="s">
        <v>3887</v>
      </c>
      <c r="D3892" s="3" t="s">
        <v>7998</v>
      </c>
      <c r="E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 s="22">
        <f t="shared" si="241"/>
        <v>42008.768055555549</v>
      </c>
      <c r="L3892">
        <v>1434478344</v>
      </c>
      <c r="M3892" s="22">
        <f t="shared" si="242"/>
        <v>41976.796643518515</v>
      </c>
      <c r="N3892" s="22" t="s">
        <v>9151</v>
      </c>
      <c r="O3892" s="24">
        <f t="shared" si="243"/>
        <v>2014</v>
      </c>
      <c r="P3892" t="b">
        <v>0</v>
      </c>
      <c r="Q3892">
        <v>8</v>
      </c>
      <c r="R3892" t="b">
        <v>0</v>
      </c>
      <c r="S3892" t="s">
        <v>8271</v>
      </c>
      <c r="T3892" s="7">
        <f>F3892/Q3892</f>
        <v>315.5</v>
      </c>
      <c r="U3892" t="s">
        <v>8315</v>
      </c>
      <c r="V3892" t="s">
        <v>8316</v>
      </c>
    </row>
    <row r="3893" spans="1:22" ht="28.8">
      <c r="A3893" s="5">
        <f t="shared" si="240"/>
        <v>0.32500000000000001</v>
      </c>
      <c r="B3893">
        <v>3891</v>
      </c>
      <c r="C3893" s="3" t="s">
        <v>3888</v>
      </c>
      <c r="D3893" s="3" t="s">
        <v>7999</v>
      </c>
      <c r="E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 s="22">
        <f t="shared" si="241"/>
        <v>42231.55027777778</v>
      </c>
      <c r="L3893">
        <v>1424488244</v>
      </c>
      <c r="M3893" s="22">
        <f t="shared" si="242"/>
        <v>42171.55027777778</v>
      </c>
      <c r="N3893" s="22" t="s">
        <v>8522</v>
      </c>
      <c r="O3893" s="24">
        <f t="shared" si="243"/>
        <v>2015</v>
      </c>
      <c r="P3893" t="b">
        <v>0</v>
      </c>
      <c r="Q3893">
        <v>7</v>
      </c>
      <c r="R3893" t="b">
        <v>0</v>
      </c>
      <c r="S3893" t="s">
        <v>8271</v>
      </c>
      <c r="T3893" s="7">
        <f>F3893/Q3893</f>
        <v>37.142857142857146</v>
      </c>
      <c r="U3893" t="s">
        <v>8315</v>
      </c>
      <c r="V3893" t="s">
        <v>8316</v>
      </c>
    </row>
    <row r="3894" spans="1:22" ht="57.6">
      <c r="A3894" s="5">
        <f t="shared" si="240"/>
        <v>0</v>
      </c>
      <c r="B3894">
        <v>3892</v>
      </c>
      <c r="C3894" s="3" t="s">
        <v>3889</v>
      </c>
      <c r="D3894" s="3" t="s">
        <v>8000</v>
      </c>
      <c r="E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 s="22">
        <f t="shared" si="241"/>
        <v>42085.999305555553</v>
      </c>
      <c r="L3894">
        <v>1408203557</v>
      </c>
      <c r="M3894" s="22">
        <f t="shared" si="242"/>
        <v>42055.924120370364</v>
      </c>
      <c r="N3894" s="22" t="s">
        <v>8868</v>
      </c>
      <c r="O3894" s="24">
        <f t="shared" si="243"/>
        <v>2015</v>
      </c>
      <c r="P3894" t="b">
        <v>0</v>
      </c>
      <c r="Q3894">
        <v>0</v>
      </c>
      <c r="R3894" t="b">
        <v>0</v>
      </c>
      <c r="S3894" t="s">
        <v>8271</v>
      </c>
      <c r="T3894" s="7" t="e">
        <f>F3894/Q3894</f>
        <v>#DIV/0!</v>
      </c>
      <c r="U3894" t="s">
        <v>8315</v>
      </c>
      <c r="V3894" t="s">
        <v>8316</v>
      </c>
    </row>
    <row r="3895" spans="1:22" ht="57.6">
      <c r="A3895" s="5">
        <f t="shared" si="240"/>
        <v>0.2155</v>
      </c>
      <c r="B3895">
        <v>3893</v>
      </c>
      <c r="C3895" s="3" t="s">
        <v>3890</v>
      </c>
      <c r="D3895" s="3" t="s">
        <v>8001</v>
      </c>
      <c r="E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 s="22">
        <f t="shared" si="241"/>
        <v>41875.083333333328</v>
      </c>
      <c r="L3895">
        <v>1400600840</v>
      </c>
      <c r="M3895" s="22">
        <f t="shared" si="242"/>
        <v>41867.443946759253</v>
      </c>
      <c r="N3895" s="22" t="s">
        <v>9948</v>
      </c>
      <c r="O3895" s="24">
        <f t="shared" si="243"/>
        <v>2014</v>
      </c>
      <c r="P3895" t="b">
        <v>0</v>
      </c>
      <c r="Q3895">
        <v>84</v>
      </c>
      <c r="R3895" t="b">
        <v>0</v>
      </c>
      <c r="S3895" t="s">
        <v>8271</v>
      </c>
      <c r="T3895" s="7">
        <f>F3895/Q3895</f>
        <v>128.27380952380952</v>
      </c>
      <c r="U3895" t="s">
        <v>8315</v>
      </c>
      <c r="V3895" t="s">
        <v>8316</v>
      </c>
    </row>
    <row r="3896" spans="1:22" ht="43.2">
      <c r="A3896" s="5">
        <f t="shared" si="240"/>
        <v>3.4666666666666665E-2</v>
      </c>
      <c r="B3896">
        <v>3894</v>
      </c>
      <c r="C3896" s="3" t="s">
        <v>3891</v>
      </c>
      <c r="D3896" s="3" t="s">
        <v>8002</v>
      </c>
      <c r="E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 s="22">
        <f t="shared" si="241"/>
        <v>41821.041666666664</v>
      </c>
      <c r="L3896">
        <v>1478386812</v>
      </c>
      <c r="M3896" s="22">
        <f t="shared" si="242"/>
        <v>41779.449537037035</v>
      </c>
      <c r="N3896" s="22" t="s">
        <v>8379</v>
      </c>
      <c r="O3896" s="24">
        <f t="shared" si="243"/>
        <v>2014</v>
      </c>
      <c r="P3896" t="b">
        <v>0</v>
      </c>
      <c r="Q3896">
        <v>11</v>
      </c>
      <c r="R3896" t="b">
        <v>0</v>
      </c>
      <c r="S3896" t="s">
        <v>8271</v>
      </c>
      <c r="T3896" s="7">
        <f>F3896/Q3896</f>
        <v>47.272727272727273</v>
      </c>
      <c r="U3896" t="s">
        <v>8315</v>
      </c>
      <c r="V3896" t="s">
        <v>8316</v>
      </c>
    </row>
    <row r="3897" spans="1:22" ht="43.2">
      <c r="A3897" s="5">
        <f t="shared" si="240"/>
        <v>0.05</v>
      </c>
      <c r="B3897">
        <v>3895</v>
      </c>
      <c r="C3897" s="3" t="s">
        <v>3892</v>
      </c>
      <c r="D3897" s="3" t="s">
        <v>8003</v>
      </c>
      <c r="E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 s="22">
        <f t="shared" si="241"/>
        <v>42709.999305555553</v>
      </c>
      <c r="L3897">
        <v>1422424818</v>
      </c>
      <c r="M3897" s="22">
        <f t="shared" si="242"/>
        <v>42679.750138888885</v>
      </c>
      <c r="N3897" s="22" t="s">
        <v>9949</v>
      </c>
      <c r="O3897" s="24">
        <f t="shared" si="243"/>
        <v>2016</v>
      </c>
      <c r="P3897" t="b">
        <v>0</v>
      </c>
      <c r="Q3897">
        <v>1</v>
      </c>
      <c r="R3897" t="b">
        <v>0</v>
      </c>
      <c r="S3897" t="s">
        <v>8271</v>
      </c>
      <c r="T3897" s="7">
        <f>F3897/Q3897</f>
        <v>50</v>
      </c>
      <c r="U3897" t="s">
        <v>8315</v>
      </c>
      <c r="V3897" t="s">
        <v>8316</v>
      </c>
    </row>
    <row r="3898" spans="1:22" ht="43.2">
      <c r="A3898" s="5">
        <f t="shared" si="240"/>
        <v>0.10625</v>
      </c>
      <c r="B3898">
        <v>3896</v>
      </c>
      <c r="C3898" s="3" t="s">
        <v>3893</v>
      </c>
      <c r="D3898" s="3" t="s">
        <v>8004</v>
      </c>
      <c r="E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 s="22">
        <f t="shared" si="241"/>
        <v>42063.041875000003</v>
      </c>
      <c r="L3898">
        <v>1401770178</v>
      </c>
      <c r="M3898" s="22">
        <f t="shared" si="242"/>
        <v>42032.041875000003</v>
      </c>
      <c r="N3898" s="22" t="s">
        <v>8405</v>
      </c>
      <c r="O3898" s="24">
        <f t="shared" si="243"/>
        <v>2015</v>
      </c>
      <c r="P3898" t="b">
        <v>0</v>
      </c>
      <c r="Q3898">
        <v>4</v>
      </c>
      <c r="R3898" t="b">
        <v>0</v>
      </c>
      <c r="S3898" t="s">
        <v>8271</v>
      </c>
      <c r="T3898" s="7">
        <f>F3898/Q3898</f>
        <v>42.5</v>
      </c>
      <c r="U3898" t="s">
        <v>8315</v>
      </c>
      <c r="V3898" t="s">
        <v>8316</v>
      </c>
    </row>
    <row r="3899" spans="1:22" ht="43.2">
      <c r="A3899" s="5">
        <f t="shared" si="240"/>
        <v>0.17599999999999999</v>
      </c>
      <c r="B3899">
        <v>3897</v>
      </c>
      <c r="C3899" s="3" t="s">
        <v>3894</v>
      </c>
      <c r="D3899" s="3" t="s">
        <v>8005</v>
      </c>
      <c r="E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 s="22">
        <f t="shared" si="241"/>
        <v>41806.983541666668</v>
      </c>
      <c r="L3899">
        <v>1418158683</v>
      </c>
      <c r="M3899" s="22">
        <f t="shared" si="242"/>
        <v>41792.983541666668</v>
      </c>
      <c r="N3899" s="22" t="s">
        <v>8523</v>
      </c>
      <c r="O3899" s="24">
        <f t="shared" si="243"/>
        <v>2014</v>
      </c>
      <c r="P3899" t="b">
        <v>0</v>
      </c>
      <c r="Q3899">
        <v>10</v>
      </c>
      <c r="R3899" t="b">
        <v>0</v>
      </c>
      <c r="S3899" t="s">
        <v>8271</v>
      </c>
      <c r="T3899" s="7">
        <f>F3899/Q3899</f>
        <v>44</v>
      </c>
      <c r="U3899" t="s">
        <v>8315</v>
      </c>
      <c r="V3899" t="s">
        <v>8316</v>
      </c>
    </row>
    <row r="3900" spans="1:22" ht="57.6">
      <c r="A3900" s="5">
        <f t="shared" si="240"/>
        <v>0.3256</v>
      </c>
      <c r="B3900">
        <v>3898</v>
      </c>
      <c r="C3900" s="3" t="s">
        <v>3895</v>
      </c>
      <c r="D3900" s="3" t="s">
        <v>8006</v>
      </c>
      <c r="E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 s="22">
        <f t="shared" si="241"/>
        <v>42012.665312499994</v>
      </c>
      <c r="L3900">
        <v>1436355270</v>
      </c>
      <c r="M3900" s="22">
        <f t="shared" si="242"/>
        <v>41982.665312499994</v>
      </c>
      <c r="N3900" s="22" t="s">
        <v>9715</v>
      </c>
      <c r="O3900" s="24">
        <f t="shared" si="243"/>
        <v>2014</v>
      </c>
      <c r="P3900" t="b">
        <v>0</v>
      </c>
      <c r="Q3900">
        <v>16</v>
      </c>
      <c r="R3900" t="b">
        <v>0</v>
      </c>
      <c r="S3900" t="s">
        <v>8271</v>
      </c>
      <c r="T3900" s="7">
        <f>F3900/Q3900</f>
        <v>50.875</v>
      </c>
      <c r="U3900" t="s">
        <v>8315</v>
      </c>
      <c r="V3900" t="s">
        <v>8316</v>
      </c>
    </row>
    <row r="3901" spans="1:22" ht="43.2">
      <c r="A3901" s="5">
        <f t="shared" si="240"/>
        <v>1.2500000000000001E-2</v>
      </c>
      <c r="B3901">
        <v>3899</v>
      </c>
      <c r="C3901" s="3" t="s">
        <v>3896</v>
      </c>
      <c r="D3901" s="3" t="s">
        <v>8007</v>
      </c>
      <c r="E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 s="22">
        <f t="shared" si="241"/>
        <v>42233.458333333336</v>
      </c>
      <c r="L3901">
        <v>1406140561</v>
      </c>
      <c r="M3901" s="22">
        <f t="shared" si="242"/>
        <v>42193.273958333331</v>
      </c>
      <c r="N3901" s="22" t="s">
        <v>9263</v>
      </c>
      <c r="O3901" s="24">
        <f t="shared" si="243"/>
        <v>2015</v>
      </c>
      <c r="P3901" t="b">
        <v>0</v>
      </c>
      <c r="Q3901">
        <v>2</v>
      </c>
      <c r="R3901" t="b">
        <v>0</v>
      </c>
      <c r="S3901" t="s">
        <v>8271</v>
      </c>
      <c r="T3901" s="7">
        <f>F3901/Q3901</f>
        <v>62.5</v>
      </c>
      <c r="U3901" t="s">
        <v>8315</v>
      </c>
      <c r="V3901" t="s">
        <v>8316</v>
      </c>
    </row>
    <row r="3902" spans="1:22" ht="43.2">
      <c r="A3902" s="5">
        <f t="shared" si="240"/>
        <v>5.3999999999999999E-2</v>
      </c>
      <c r="B3902">
        <v>3900</v>
      </c>
      <c r="C3902" s="3" t="s">
        <v>3897</v>
      </c>
      <c r="D3902" s="3" t="s">
        <v>8008</v>
      </c>
      <c r="E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 s="22">
        <f t="shared" si="241"/>
        <v>41863.566678240742</v>
      </c>
      <c r="L3902">
        <v>1431396791</v>
      </c>
      <c r="M3902" s="22">
        <f t="shared" si="242"/>
        <v>41843.566678240742</v>
      </c>
      <c r="N3902" s="22" t="s">
        <v>9276</v>
      </c>
      <c r="O3902" s="24">
        <f t="shared" si="243"/>
        <v>2014</v>
      </c>
      <c r="P3902" t="b">
        <v>0</v>
      </c>
      <c r="Q3902">
        <v>5</v>
      </c>
      <c r="R3902" t="b">
        <v>0</v>
      </c>
      <c r="S3902" t="s">
        <v>8271</v>
      </c>
      <c r="T3902" s="7">
        <f>F3902/Q3902</f>
        <v>27</v>
      </c>
      <c r="U3902" t="s">
        <v>8315</v>
      </c>
      <c r="V3902" t="s">
        <v>8316</v>
      </c>
    </row>
    <row r="3903" spans="1:22" ht="43.2">
      <c r="A3903" s="5">
        <f t="shared" si="240"/>
        <v>8.3333333333333332E-3</v>
      </c>
      <c r="B3903">
        <v>3901</v>
      </c>
      <c r="C3903" s="3" t="s">
        <v>3898</v>
      </c>
      <c r="D3903" s="3" t="s">
        <v>8009</v>
      </c>
      <c r="E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 s="22">
        <f t="shared" si="241"/>
        <v>42165.884155092594</v>
      </c>
      <c r="L3903">
        <v>1447098599</v>
      </c>
      <c r="M3903" s="22">
        <f t="shared" si="242"/>
        <v>42135.884155092594</v>
      </c>
      <c r="N3903" s="22" t="s">
        <v>8492</v>
      </c>
      <c r="O3903" s="24">
        <f t="shared" si="243"/>
        <v>2015</v>
      </c>
      <c r="P3903" t="b">
        <v>0</v>
      </c>
      <c r="Q3903">
        <v>1</v>
      </c>
      <c r="R3903" t="b">
        <v>0</v>
      </c>
      <c r="S3903" t="s">
        <v>8271</v>
      </c>
      <c r="T3903" s="7">
        <f>F3903/Q3903</f>
        <v>25</v>
      </c>
      <c r="U3903" t="s">
        <v>8315</v>
      </c>
      <c r="V3903" t="s">
        <v>8316</v>
      </c>
    </row>
    <row r="3904" spans="1:22" ht="43.2">
      <c r="A3904" s="5">
        <f t="shared" si="240"/>
        <v>0.48833333333333334</v>
      </c>
      <c r="B3904">
        <v>3902</v>
      </c>
      <c r="C3904" s="3" t="s">
        <v>3899</v>
      </c>
      <c r="D3904" s="3" t="s">
        <v>8010</v>
      </c>
      <c r="E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 s="22">
        <f t="shared" si="241"/>
        <v>42357.618043981478</v>
      </c>
      <c r="L3904">
        <v>1476962042</v>
      </c>
      <c r="M3904" s="22">
        <f t="shared" si="242"/>
        <v>42317.618043981478</v>
      </c>
      <c r="N3904" s="22" t="s">
        <v>8394</v>
      </c>
      <c r="O3904" s="24">
        <f t="shared" si="243"/>
        <v>2015</v>
      </c>
      <c r="P3904" t="b">
        <v>0</v>
      </c>
      <c r="Q3904">
        <v>31</v>
      </c>
      <c r="R3904" t="b">
        <v>0</v>
      </c>
      <c r="S3904" t="s">
        <v>8271</v>
      </c>
      <c r="T3904" s="7">
        <f>F3904/Q3904</f>
        <v>47.258064516129032</v>
      </c>
      <c r="U3904" t="s">
        <v>8315</v>
      </c>
      <c r="V3904" t="s">
        <v>8316</v>
      </c>
    </row>
    <row r="3905" spans="1:22" ht="57.6">
      <c r="A3905" s="5">
        <f t="shared" si="240"/>
        <v>0</v>
      </c>
      <c r="B3905">
        <v>3903</v>
      </c>
      <c r="C3905" s="3" t="s">
        <v>3900</v>
      </c>
      <c r="D3905" s="3" t="s">
        <v>8011</v>
      </c>
      <c r="E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 s="22">
        <f t="shared" si="241"/>
        <v>42688.301412037035</v>
      </c>
      <c r="L3905">
        <v>1435709765</v>
      </c>
      <c r="M3905" s="22">
        <f t="shared" si="242"/>
        <v>42663.259745370371</v>
      </c>
      <c r="N3905" s="22" t="s">
        <v>9950</v>
      </c>
      <c r="O3905" s="24">
        <f t="shared" si="243"/>
        <v>2016</v>
      </c>
      <c r="P3905" t="b">
        <v>0</v>
      </c>
      <c r="Q3905">
        <v>0</v>
      </c>
      <c r="R3905" t="b">
        <v>0</v>
      </c>
      <c r="S3905" t="s">
        <v>8271</v>
      </c>
      <c r="T3905" s="7" t="e">
        <f>F3905/Q3905</f>
        <v>#DIV/0!</v>
      </c>
      <c r="U3905" t="s">
        <v>8315</v>
      </c>
      <c r="V3905" t="s">
        <v>8316</v>
      </c>
    </row>
    <row r="3906" spans="1:22" ht="28.8">
      <c r="A3906" s="5">
        <f t="shared" si="240"/>
        <v>2.9999999999999997E-4</v>
      </c>
      <c r="B3906">
        <v>3904</v>
      </c>
      <c r="C3906" s="3" t="s">
        <v>3901</v>
      </c>
      <c r="D3906" s="3" t="s">
        <v>8012</v>
      </c>
      <c r="E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 s="22">
        <f t="shared" si="241"/>
        <v>42230.609722222223</v>
      </c>
      <c r="L3906">
        <v>1427866200</v>
      </c>
      <c r="M3906" s="22">
        <f t="shared" si="242"/>
        <v>42185.802835648145</v>
      </c>
      <c r="N3906" s="22" t="s">
        <v>9407</v>
      </c>
      <c r="O3906" s="24">
        <f t="shared" si="243"/>
        <v>2015</v>
      </c>
      <c r="P3906" t="b">
        <v>0</v>
      </c>
      <c r="Q3906">
        <v>2</v>
      </c>
      <c r="R3906" t="b">
        <v>0</v>
      </c>
      <c r="S3906" t="s">
        <v>8271</v>
      </c>
      <c r="T3906" s="7">
        <f>F3906/Q3906</f>
        <v>1.5</v>
      </c>
      <c r="U3906" t="s">
        <v>8315</v>
      </c>
      <c r="V3906" t="s">
        <v>8316</v>
      </c>
    </row>
    <row r="3907" spans="1:22" ht="43.2">
      <c r="A3907" s="5">
        <f t="shared" ref="A3907:A3970" si="244">F3907/E3907</f>
        <v>0.11533333333333333</v>
      </c>
      <c r="B3907">
        <v>3905</v>
      </c>
      <c r="C3907" s="3" t="s">
        <v>3902</v>
      </c>
      <c r="D3907" s="3" t="s">
        <v>8013</v>
      </c>
      <c r="E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 s="22">
        <f t="shared" ref="K3907:K3970" si="245">(J3906/86400)+25569+(-5/24)</f>
        <v>42109.00277777778</v>
      </c>
      <c r="L3907">
        <v>1430405903</v>
      </c>
      <c r="M3907" s="22">
        <f t="shared" ref="M3907:M3970" si="246">(L3906/86400)+25569+(-5/24)</f>
        <v>42095.020833333336</v>
      </c>
      <c r="N3907" s="22" t="s">
        <v>9486</v>
      </c>
      <c r="O3907" s="24">
        <f t="shared" si="243"/>
        <v>2015</v>
      </c>
      <c r="P3907" t="b">
        <v>0</v>
      </c>
      <c r="Q3907">
        <v>7</v>
      </c>
      <c r="R3907" t="b">
        <v>0</v>
      </c>
      <c r="S3907" t="s">
        <v>8271</v>
      </c>
      <c r="T3907" s="7">
        <f>F3907/Q3907</f>
        <v>24.714285714285715</v>
      </c>
      <c r="U3907" t="s">
        <v>8315</v>
      </c>
      <c r="V3907" t="s">
        <v>8316</v>
      </c>
    </row>
    <row r="3908" spans="1:22" ht="43.2">
      <c r="A3908" s="5">
        <f t="shared" si="244"/>
        <v>0.67333333333333334</v>
      </c>
      <c r="B3908">
        <v>3906</v>
      </c>
      <c r="C3908" s="3" t="s">
        <v>3903</v>
      </c>
      <c r="D3908" s="3" t="s">
        <v>8014</v>
      </c>
      <c r="E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 s="22">
        <f t="shared" si="245"/>
        <v>42166.749999999993</v>
      </c>
      <c r="L3908">
        <v>1432072893</v>
      </c>
      <c r="M3908" s="22">
        <f t="shared" si="246"/>
        <v>42124.415543981479</v>
      </c>
      <c r="N3908" s="22" t="s">
        <v>9233</v>
      </c>
      <c r="O3908" s="24">
        <f t="shared" ref="O3908:O3971" si="247">YEAR(N3908)</f>
        <v>2015</v>
      </c>
      <c r="P3908" t="b">
        <v>0</v>
      </c>
      <c r="Q3908">
        <v>16</v>
      </c>
      <c r="R3908" t="b">
        <v>0</v>
      </c>
      <c r="S3908" t="s">
        <v>8271</v>
      </c>
      <c r="T3908" s="7">
        <f>F3908/Q3908</f>
        <v>63.125</v>
      </c>
      <c r="U3908" t="s">
        <v>8315</v>
      </c>
      <c r="V3908" t="s">
        <v>8316</v>
      </c>
    </row>
    <row r="3909" spans="1:22" ht="43.2">
      <c r="A3909" s="5">
        <f t="shared" si="244"/>
        <v>0.153</v>
      </c>
      <c r="B3909">
        <v>3907</v>
      </c>
      <c r="C3909" s="3" t="s">
        <v>3904</v>
      </c>
      <c r="D3909" s="3" t="s">
        <v>8015</v>
      </c>
      <c r="E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 s="22">
        <f t="shared" si="245"/>
        <v>42181.350694444445</v>
      </c>
      <c r="L3909">
        <v>1411587606</v>
      </c>
      <c r="M3909" s="22">
        <f t="shared" si="246"/>
        <v>42143.709409722222</v>
      </c>
      <c r="N3909" s="22" t="s">
        <v>8880</v>
      </c>
      <c r="O3909" s="24">
        <f t="shared" si="247"/>
        <v>2015</v>
      </c>
      <c r="P3909" t="b">
        <v>0</v>
      </c>
      <c r="Q3909">
        <v>4</v>
      </c>
      <c r="R3909" t="b">
        <v>0</v>
      </c>
      <c r="S3909" t="s">
        <v>8271</v>
      </c>
      <c r="T3909" s="7">
        <f>F3909/Q3909</f>
        <v>38.25</v>
      </c>
      <c r="U3909" t="s">
        <v>8315</v>
      </c>
      <c r="V3909" t="s">
        <v>8316</v>
      </c>
    </row>
    <row r="3910" spans="1:22" ht="43.2">
      <c r="A3910" s="5">
        <f t="shared" si="244"/>
        <v>8.666666666666667E-2</v>
      </c>
      <c r="B3910">
        <v>3908</v>
      </c>
      <c r="C3910" s="3" t="s">
        <v>3905</v>
      </c>
      <c r="D3910" s="3" t="s">
        <v>8016</v>
      </c>
      <c r="E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 s="22">
        <f t="shared" si="245"/>
        <v>41938.630555555552</v>
      </c>
      <c r="L3910">
        <v>1405307696</v>
      </c>
      <c r="M3910" s="22">
        <f t="shared" si="246"/>
        <v>41906.611180555556</v>
      </c>
      <c r="N3910" s="22" t="s">
        <v>9951</v>
      </c>
      <c r="O3910" s="24">
        <f t="shared" si="247"/>
        <v>2014</v>
      </c>
      <c r="P3910" t="b">
        <v>0</v>
      </c>
      <c r="Q3910">
        <v>4</v>
      </c>
      <c r="R3910" t="b">
        <v>0</v>
      </c>
      <c r="S3910" t="s">
        <v>8271</v>
      </c>
      <c r="T3910" s="7">
        <f>F3910/Q3910</f>
        <v>16.25</v>
      </c>
      <c r="U3910" t="s">
        <v>8315</v>
      </c>
      <c r="V3910" t="s">
        <v>8316</v>
      </c>
    </row>
    <row r="3911" spans="1:22" ht="43.2">
      <c r="A3911" s="5">
        <f t="shared" si="244"/>
        <v>2.2499999999999998E-3</v>
      </c>
      <c r="B3911">
        <v>3909</v>
      </c>
      <c r="C3911" s="3" t="s">
        <v>3906</v>
      </c>
      <c r="D3911" s="3" t="s">
        <v>8017</v>
      </c>
      <c r="E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 s="22">
        <f t="shared" si="245"/>
        <v>41848.927037037036</v>
      </c>
      <c r="L3911">
        <v>1407832642</v>
      </c>
      <c r="M3911" s="22">
        <f t="shared" si="246"/>
        <v>41833.927037037036</v>
      </c>
      <c r="N3911" s="22" t="s">
        <v>9456</v>
      </c>
      <c r="O3911" s="24">
        <f t="shared" si="247"/>
        <v>2014</v>
      </c>
      <c r="P3911" t="b">
        <v>0</v>
      </c>
      <c r="Q3911">
        <v>4</v>
      </c>
      <c r="R3911" t="b">
        <v>0</v>
      </c>
      <c r="S3911" t="s">
        <v>8271</v>
      </c>
      <c r="T3911" s="7">
        <f>F3911/Q3911</f>
        <v>33.75</v>
      </c>
      <c r="U3911" t="s">
        <v>8315</v>
      </c>
      <c r="V3911" t="s">
        <v>8316</v>
      </c>
    </row>
    <row r="3912" spans="1:22" ht="43.2">
      <c r="A3912" s="5">
        <f t="shared" si="244"/>
        <v>3.0833333333333334E-2</v>
      </c>
      <c r="B3912">
        <v>3910</v>
      </c>
      <c r="C3912" s="3" t="s">
        <v>3907</v>
      </c>
      <c r="D3912" s="3" t="s">
        <v>8018</v>
      </c>
      <c r="E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 s="22">
        <f t="shared" si="245"/>
        <v>41893.150949074072</v>
      </c>
      <c r="L3912">
        <v>1439057397</v>
      </c>
      <c r="M3912" s="22">
        <f t="shared" si="246"/>
        <v>41863.150949074072</v>
      </c>
      <c r="N3912" s="22" t="s">
        <v>8740</v>
      </c>
      <c r="O3912" s="24">
        <f t="shared" si="247"/>
        <v>2014</v>
      </c>
      <c r="P3912" t="b">
        <v>0</v>
      </c>
      <c r="Q3912">
        <v>3</v>
      </c>
      <c r="R3912" t="b">
        <v>0</v>
      </c>
      <c r="S3912" t="s">
        <v>8271</v>
      </c>
      <c r="T3912" s="7">
        <f>F3912/Q3912</f>
        <v>61.666666666666664</v>
      </c>
      <c r="U3912" t="s">
        <v>8315</v>
      </c>
      <c r="V3912" t="s">
        <v>8316</v>
      </c>
    </row>
    <row r="3913" spans="1:22" ht="43.2">
      <c r="A3913" s="5">
        <f t="shared" si="244"/>
        <v>0.37412499999999999</v>
      </c>
      <c r="B3913">
        <v>3911</v>
      </c>
      <c r="C3913" s="3" t="s">
        <v>3908</v>
      </c>
      <c r="D3913" s="3" t="s">
        <v>8019</v>
      </c>
      <c r="E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 s="22">
        <f t="shared" si="245"/>
        <v>42254.548576388886</v>
      </c>
      <c r="L3913">
        <v>1414438177</v>
      </c>
      <c r="M3913" s="22">
        <f t="shared" si="246"/>
        <v>42224.548576388886</v>
      </c>
      <c r="N3913" s="22" t="s">
        <v>9717</v>
      </c>
      <c r="O3913" s="24">
        <f t="shared" si="247"/>
        <v>2015</v>
      </c>
      <c r="P3913" t="b">
        <v>0</v>
      </c>
      <c r="Q3913">
        <v>36</v>
      </c>
      <c r="R3913" t="b">
        <v>0</v>
      </c>
      <c r="S3913" t="s">
        <v>8271</v>
      </c>
      <c r="T3913" s="7">
        <f>F3913/Q3913</f>
        <v>83.138888888888886</v>
      </c>
      <c r="U3913" t="s">
        <v>8315</v>
      </c>
      <c r="V3913" t="s">
        <v>8316</v>
      </c>
    </row>
    <row r="3914" spans="1:22" ht="43.2">
      <c r="A3914" s="5">
        <f t="shared" si="244"/>
        <v>6.666666666666667E-5</v>
      </c>
      <c r="B3914">
        <v>3912</v>
      </c>
      <c r="C3914" s="3" t="s">
        <v>3909</v>
      </c>
      <c r="D3914" s="3" t="s">
        <v>8020</v>
      </c>
      <c r="E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 s="22">
        <f t="shared" si="245"/>
        <v>41969.645567129628</v>
      </c>
      <c r="L3914">
        <v>1424759330</v>
      </c>
      <c r="M3914" s="22">
        <f t="shared" si="246"/>
        <v>41939.603900462964</v>
      </c>
      <c r="N3914" s="22" t="s">
        <v>8539</v>
      </c>
      <c r="O3914" s="24">
        <f t="shared" si="247"/>
        <v>2014</v>
      </c>
      <c r="P3914" t="b">
        <v>0</v>
      </c>
      <c r="Q3914">
        <v>1</v>
      </c>
      <c r="R3914" t="b">
        <v>0</v>
      </c>
      <c r="S3914" t="s">
        <v>8271</v>
      </c>
      <c r="T3914" s="7">
        <f>F3914/Q3914</f>
        <v>1</v>
      </c>
      <c r="U3914" t="s">
        <v>8315</v>
      </c>
      <c r="V3914" t="s">
        <v>8316</v>
      </c>
    </row>
    <row r="3915" spans="1:22" ht="43.2">
      <c r="A3915" s="5">
        <f t="shared" si="244"/>
        <v>0.1</v>
      </c>
      <c r="B3915">
        <v>3913</v>
      </c>
      <c r="C3915" s="3" t="s">
        <v>3910</v>
      </c>
      <c r="D3915" s="3" t="s">
        <v>8021</v>
      </c>
      <c r="E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 s="22">
        <f t="shared" si="245"/>
        <v>42118.982638888883</v>
      </c>
      <c r="L3915">
        <v>1446267849</v>
      </c>
      <c r="M3915" s="22">
        <f t="shared" si="246"/>
        <v>42059.061689814807</v>
      </c>
      <c r="N3915" s="22" t="s">
        <v>9711</v>
      </c>
      <c r="O3915" s="24">
        <f t="shared" si="247"/>
        <v>2015</v>
      </c>
      <c r="P3915" t="b">
        <v>0</v>
      </c>
      <c r="Q3915">
        <v>7</v>
      </c>
      <c r="R3915" t="b">
        <v>0</v>
      </c>
      <c r="S3915" t="s">
        <v>8271</v>
      </c>
      <c r="T3915" s="7">
        <f>F3915/Q3915</f>
        <v>142.85714285714286</v>
      </c>
      <c r="U3915" t="s">
        <v>8315</v>
      </c>
      <c r="V3915" t="s">
        <v>8316</v>
      </c>
    </row>
    <row r="3916" spans="1:22" ht="43.2">
      <c r="A3916" s="5">
        <f t="shared" si="244"/>
        <v>0.36359999999999998</v>
      </c>
      <c r="B3916">
        <v>3914</v>
      </c>
      <c r="C3916" s="3" t="s">
        <v>3911</v>
      </c>
      <c r="D3916" s="3" t="s">
        <v>8022</v>
      </c>
      <c r="E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 s="22">
        <f t="shared" si="245"/>
        <v>42338.044548611106</v>
      </c>
      <c r="L3916">
        <v>1429558756</v>
      </c>
      <c r="M3916" s="22">
        <f t="shared" si="246"/>
        <v>42308.002881944441</v>
      </c>
      <c r="N3916" s="22" t="s">
        <v>9937</v>
      </c>
      <c r="O3916" s="24">
        <f t="shared" si="247"/>
        <v>2015</v>
      </c>
      <c r="P3916" t="b">
        <v>0</v>
      </c>
      <c r="Q3916">
        <v>27</v>
      </c>
      <c r="R3916" t="b">
        <v>0</v>
      </c>
      <c r="S3916" t="s">
        <v>8271</v>
      </c>
      <c r="T3916" s="7">
        <f>F3916/Q3916</f>
        <v>33.666666666666664</v>
      </c>
      <c r="U3916" t="s">
        <v>8315</v>
      </c>
      <c r="V3916" t="s">
        <v>8316</v>
      </c>
    </row>
    <row r="3917" spans="1:22" ht="43.2">
      <c r="A3917" s="5">
        <f t="shared" si="244"/>
        <v>3.3333333333333335E-3</v>
      </c>
      <c r="B3917">
        <v>3915</v>
      </c>
      <c r="C3917" s="3" t="s">
        <v>3912</v>
      </c>
      <c r="D3917" s="3" t="s">
        <v>8023</v>
      </c>
      <c r="E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 s="22">
        <f t="shared" si="245"/>
        <v>42134.749305555553</v>
      </c>
      <c r="L3917">
        <v>1462232309</v>
      </c>
      <c r="M3917" s="22">
        <f t="shared" si="246"/>
        <v>42114.610601851855</v>
      </c>
      <c r="N3917" s="22" t="s">
        <v>8490</v>
      </c>
      <c r="O3917" s="24">
        <f t="shared" si="247"/>
        <v>2015</v>
      </c>
      <c r="P3917" t="b">
        <v>0</v>
      </c>
      <c r="Q3917">
        <v>1</v>
      </c>
      <c r="R3917" t="b">
        <v>0</v>
      </c>
      <c r="S3917" t="s">
        <v>8271</v>
      </c>
      <c r="T3917" s="7">
        <f>F3917/Q3917</f>
        <v>5</v>
      </c>
      <c r="U3917" t="s">
        <v>8315</v>
      </c>
      <c r="V3917" t="s">
        <v>8316</v>
      </c>
    </row>
    <row r="3918" spans="1:22" ht="43.2">
      <c r="A3918" s="5">
        <f t="shared" si="244"/>
        <v>0</v>
      </c>
      <c r="B3918">
        <v>3916</v>
      </c>
      <c r="C3918" s="3" t="s">
        <v>3913</v>
      </c>
      <c r="D3918" s="3" t="s">
        <v>8024</v>
      </c>
      <c r="E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 s="22">
        <f t="shared" si="245"/>
        <v>42522.776724537034</v>
      </c>
      <c r="L3918">
        <v>1462360752</v>
      </c>
      <c r="M3918" s="22">
        <f t="shared" si="246"/>
        <v>42492.776724537034</v>
      </c>
      <c r="N3918" s="22" t="s">
        <v>8825</v>
      </c>
      <c r="O3918" s="24">
        <f t="shared" si="247"/>
        <v>2016</v>
      </c>
      <c r="P3918" t="b">
        <v>0</v>
      </c>
      <c r="Q3918">
        <v>0</v>
      </c>
      <c r="R3918" t="b">
        <v>0</v>
      </c>
      <c r="S3918" t="s">
        <v>8271</v>
      </c>
      <c r="T3918" s="7" t="e">
        <f>F3918/Q3918</f>
        <v>#DIV/0!</v>
      </c>
      <c r="U3918" t="s">
        <v>8315</v>
      </c>
      <c r="V3918" t="s">
        <v>8316</v>
      </c>
    </row>
    <row r="3919" spans="1:22" ht="43.2">
      <c r="A3919" s="5">
        <f t="shared" si="244"/>
        <v>2.8571428571428571E-3</v>
      </c>
      <c r="B3919">
        <v>3917</v>
      </c>
      <c r="C3919" s="3" t="s">
        <v>3914</v>
      </c>
      <c r="D3919" s="3" t="s">
        <v>8025</v>
      </c>
      <c r="E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 s="22">
        <f t="shared" si="245"/>
        <v>42524.263333333329</v>
      </c>
      <c r="L3919">
        <v>1407847161</v>
      </c>
      <c r="M3919" s="22">
        <f t="shared" si="246"/>
        <v>42494.263333333329</v>
      </c>
      <c r="N3919" s="22" t="s">
        <v>9823</v>
      </c>
      <c r="O3919" s="24">
        <f t="shared" si="247"/>
        <v>2016</v>
      </c>
      <c r="P3919" t="b">
        <v>0</v>
      </c>
      <c r="Q3919">
        <v>1</v>
      </c>
      <c r="R3919" t="b">
        <v>0</v>
      </c>
      <c r="S3919" t="s">
        <v>8271</v>
      </c>
      <c r="T3919" s="7">
        <f>F3919/Q3919</f>
        <v>10</v>
      </c>
      <c r="U3919" t="s">
        <v>8315</v>
      </c>
      <c r="V3919" t="s">
        <v>8316</v>
      </c>
    </row>
    <row r="3920" spans="1:22" ht="57.6">
      <c r="A3920" s="5">
        <f t="shared" si="244"/>
        <v>2E-3</v>
      </c>
      <c r="B3920">
        <v>3918</v>
      </c>
      <c r="C3920" s="3" t="s">
        <v>3915</v>
      </c>
      <c r="D3920" s="3" t="s">
        <v>8026</v>
      </c>
      <c r="E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 s="22">
        <f t="shared" si="245"/>
        <v>41893.318993055553</v>
      </c>
      <c r="L3920">
        <v>1406131023</v>
      </c>
      <c r="M3920" s="22">
        <f t="shared" si="246"/>
        <v>41863.318993055553</v>
      </c>
      <c r="N3920" s="22" t="s">
        <v>8740</v>
      </c>
      <c r="O3920" s="24">
        <f t="shared" si="247"/>
        <v>2014</v>
      </c>
      <c r="P3920" t="b">
        <v>0</v>
      </c>
      <c r="Q3920">
        <v>3</v>
      </c>
      <c r="R3920" t="b">
        <v>0</v>
      </c>
      <c r="S3920" t="s">
        <v>8271</v>
      </c>
      <c r="T3920" s="7">
        <f>F3920/Q3920</f>
        <v>40</v>
      </c>
      <c r="U3920" t="s">
        <v>8315</v>
      </c>
      <c r="V3920" t="s">
        <v>8316</v>
      </c>
    </row>
    <row r="3921" spans="1:22" ht="43.2">
      <c r="A3921" s="5">
        <f t="shared" si="244"/>
        <v>1.7999999999999999E-2</v>
      </c>
      <c r="B3921">
        <v>3919</v>
      </c>
      <c r="C3921" s="3" t="s">
        <v>3916</v>
      </c>
      <c r="D3921" s="3" t="s">
        <v>8027</v>
      </c>
      <c r="E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 s="22">
        <f t="shared" si="245"/>
        <v>41855.458333333328</v>
      </c>
      <c r="L3921">
        <v>1450628773</v>
      </c>
      <c r="M3921" s="22">
        <f t="shared" si="246"/>
        <v>41843.456284722219</v>
      </c>
      <c r="N3921" s="22" t="s">
        <v>9276</v>
      </c>
      <c r="O3921" s="24">
        <f t="shared" si="247"/>
        <v>2014</v>
      </c>
      <c r="P3921" t="b">
        <v>0</v>
      </c>
      <c r="Q3921">
        <v>3</v>
      </c>
      <c r="R3921" t="b">
        <v>0</v>
      </c>
      <c r="S3921" t="s">
        <v>8271</v>
      </c>
      <c r="T3921" s="7">
        <f>F3921/Q3921</f>
        <v>30</v>
      </c>
      <c r="U3921" t="s">
        <v>8315</v>
      </c>
      <c r="V3921" t="s">
        <v>8316</v>
      </c>
    </row>
    <row r="3922" spans="1:22" ht="43.2">
      <c r="A3922" s="5">
        <f t="shared" si="244"/>
        <v>5.3999999999999999E-2</v>
      </c>
      <c r="B3922">
        <v>3920</v>
      </c>
      <c r="C3922" s="3" t="s">
        <v>3917</v>
      </c>
      <c r="D3922" s="3" t="s">
        <v>8028</v>
      </c>
      <c r="E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 s="22">
        <f t="shared" si="245"/>
        <v>42386.791666666664</v>
      </c>
      <c r="L3922">
        <v>1476436660</v>
      </c>
      <c r="M3922" s="22">
        <f t="shared" si="246"/>
        <v>42358.476539351854</v>
      </c>
      <c r="N3922" s="22" t="s">
        <v>9952</v>
      </c>
      <c r="O3922" s="24">
        <f t="shared" si="247"/>
        <v>2015</v>
      </c>
      <c r="P3922" t="b">
        <v>0</v>
      </c>
      <c r="Q3922">
        <v>3</v>
      </c>
      <c r="R3922" t="b">
        <v>0</v>
      </c>
      <c r="S3922" t="s">
        <v>8271</v>
      </c>
      <c r="T3922" s="7">
        <f>F3922/Q3922</f>
        <v>45</v>
      </c>
      <c r="U3922" t="s">
        <v>8315</v>
      </c>
      <c r="V3922" t="s">
        <v>8316</v>
      </c>
    </row>
    <row r="3923" spans="1:22" ht="43.2">
      <c r="A3923" s="5">
        <f t="shared" si="244"/>
        <v>0</v>
      </c>
      <c r="B3923">
        <v>3921</v>
      </c>
      <c r="C3923" s="3" t="s">
        <v>3918</v>
      </c>
      <c r="D3923" s="3" t="s">
        <v>8029</v>
      </c>
      <c r="E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 s="22">
        <f t="shared" si="245"/>
        <v>42687.220601851848</v>
      </c>
      <c r="L3923">
        <v>1413291655</v>
      </c>
      <c r="M3923" s="22">
        <f t="shared" si="246"/>
        <v>42657.178935185184</v>
      </c>
      <c r="N3923" s="22" t="s">
        <v>9953</v>
      </c>
      <c r="O3923" s="24">
        <f t="shared" si="247"/>
        <v>2016</v>
      </c>
      <c r="P3923" t="b">
        <v>0</v>
      </c>
      <c r="Q3923">
        <v>0</v>
      </c>
      <c r="R3923" t="b">
        <v>0</v>
      </c>
      <c r="S3923" t="s">
        <v>8271</v>
      </c>
      <c r="T3923" s="7" t="e">
        <f>F3923/Q3923</f>
        <v>#DIV/0!</v>
      </c>
      <c r="U3923" t="s">
        <v>8315</v>
      </c>
      <c r="V3923" t="s">
        <v>8316</v>
      </c>
    </row>
    <row r="3924" spans="1:22" ht="43.2">
      <c r="A3924" s="5">
        <f t="shared" si="244"/>
        <v>8.1333333333333327E-2</v>
      </c>
      <c r="B3924">
        <v>3922</v>
      </c>
      <c r="C3924" s="3" t="s">
        <v>3919</v>
      </c>
      <c r="D3924" s="3" t="s">
        <v>8030</v>
      </c>
      <c r="E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 s="22">
        <f t="shared" si="245"/>
        <v>41938.541666666664</v>
      </c>
      <c r="L3924">
        <v>1421432810</v>
      </c>
      <c r="M3924" s="22">
        <f t="shared" si="246"/>
        <v>41926.333969907406</v>
      </c>
      <c r="N3924" s="22" t="s">
        <v>8678</v>
      </c>
      <c r="O3924" s="24">
        <f t="shared" si="247"/>
        <v>2014</v>
      </c>
      <c r="P3924" t="b">
        <v>0</v>
      </c>
      <c r="Q3924">
        <v>6</v>
      </c>
      <c r="R3924" t="b">
        <v>0</v>
      </c>
      <c r="S3924" t="s">
        <v>8271</v>
      </c>
      <c r="T3924" s="7">
        <f>F3924/Q3924</f>
        <v>10.166666666666666</v>
      </c>
      <c r="U3924" t="s">
        <v>8315</v>
      </c>
      <c r="V3924" t="s">
        <v>8316</v>
      </c>
    </row>
    <row r="3925" spans="1:22" ht="43.2">
      <c r="A3925" s="5">
        <f t="shared" si="244"/>
        <v>0.12034782608695652</v>
      </c>
      <c r="B3925">
        <v>3923</v>
      </c>
      <c r="C3925" s="3" t="s">
        <v>3920</v>
      </c>
      <c r="D3925" s="3" t="s">
        <v>8031</v>
      </c>
      <c r="E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 s="22">
        <f t="shared" si="245"/>
        <v>42065.749999999993</v>
      </c>
      <c r="L3925">
        <v>1426203071</v>
      </c>
      <c r="M3925" s="22">
        <f t="shared" si="246"/>
        <v>42020.560300925928</v>
      </c>
      <c r="N3925" s="22" t="s">
        <v>8870</v>
      </c>
      <c r="O3925" s="24">
        <f t="shared" si="247"/>
        <v>2015</v>
      </c>
      <c r="P3925" t="b">
        <v>0</v>
      </c>
      <c r="Q3925">
        <v>17</v>
      </c>
      <c r="R3925" t="b">
        <v>0</v>
      </c>
      <c r="S3925" t="s">
        <v>8271</v>
      </c>
      <c r="T3925" s="7">
        <f>F3925/Q3925</f>
        <v>81.411764705882348</v>
      </c>
      <c r="U3925" t="s">
        <v>8315</v>
      </c>
      <c r="V3925" t="s">
        <v>8316</v>
      </c>
    </row>
    <row r="3926" spans="1:22" ht="43.2">
      <c r="A3926" s="5">
        <f t="shared" si="244"/>
        <v>0.15266666666666667</v>
      </c>
      <c r="B3926">
        <v>3924</v>
      </c>
      <c r="C3926" s="3" t="s">
        <v>3921</v>
      </c>
      <c r="D3926" s="3" t="s">
        <v>8032</v>
      </c>
      <c r="E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 s="22">
        <f t="shared" si="245"/>
        <v>42103.771655092591</v>
      </c>
      <c r="L3926">
        <v>1401231722</v>
      </c>
      <c r="M3926" s="22">
        <f t="shared" si="246"/>
        <v>42075.771655092591</v>
      </c>
      <c r="N3926" s="22" t="s">
        <v>8907</v>
      </c>
      <c r="O3926" s="24">
        <f t="shared" si="247"/>
        <v>2015</v>
      </c>
      <c r="P3926" t="b">
        <v>0</v>
      </c>
      <c r="Q3926">
        <v>40</v>
      </c>
      <c r="R3926" t="b">
        <v>0</v>
      </c>
      <c r="S3926" t="s">
        <v>8271</v>
      </c>
      <c r="T3926" s="7">
        <f>F3926/Q3926</f>
        <v>57.25</v>
      </c>
      <c r="U3926" t="s">
        <v>8315</v>
      </c>
      <c r="V3926" t="s">
        <v>8316</v>
      </c>
    </row>
    <row r="3927" spans="1:22" ht="43.2">
      <c r="A3927" s="5">
        <f t="shared" si="244"/>
        <v>0.1</v>
      </c>
      <c r="B3927">
        <v>3925</v>
      </c>
      <c r="C3927" s="3" t="s">
        <v>3922</v>
      </c>
      <c r="D3927" s="3" t="s">
        <v>8033</v>
      </c>
      <c r="E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 s="22">
        <f t="shared" si="245"/>
        <v>41816.751412037032</v>
      </c>
      <c r="L3927">
        <v>1404161639</v>
      </c>
      <c r="M3927" s="22">
        <f t="shared" si="246"/>
        <v>41786.751412037032</v>
      </c>
      <c r="N3927" s="22" t="s">
        <v>8454</v>
      </c>
      <c r="O3927" s="24">
        <f t="shared" si="247"/>
        <v>2014</v>
      </c>
      <c r="P3927" t="b">
        <v>0</v>
      </c>
      <c r="Q3927">
        <v>3</v>
      </c>
      <c r="R3927" t="b">
        <v>0</v>
      </c>
      <c r="S3927" t="s">
        <v>8271</v>
      </c>
      <c r="T3927" s="7">
        <f>F3927/Q3927</f>
        <v>5</v>
      </c>
      <c r="U3927" t="s">
        <v>8315</v>
      </c>
      <c r="V3927" t="s">
        <v>8316</v>
      </c>
    </row>
    <row r="3928" spans="1:22" ht="28.8">
      <c r="A3928" s="5">
        <f t="shared" si="244"/>
        <v>3.0000000000000001E-3</v>
      </c>
      <c r="B3928">
        <v>3926</v>
      </c>
      <c r="C3928" s="3" t="s">
        <v>3923</v>
      </c>
      <c r="D3928" s="3" t="s">
        <v>8034</v>
      </c>
      <c r="E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 s="22">
        <f t="shared" si="245"/>
        <v>41850.662488425922</v>
      </c>
      <c r="L3928">
        <v>1417053748</v>
      </c>
      <c r="M3928" s="22">
        <f t="shared" si="246"/>
        <v>41820.662488425922</v>
      </c>
      <c r="N3928" s="22" t="s">
        <v>9517</v>
      </c>
      <c r="O3928" s="24">
        <f t="shared" si="247"/>
        <v>2014</v>
      </c>
      <c r="P3928" t="b">
        <v>0</v>
      </c>
      <c r="Q3928">
        <v>1</v>
      </c>
      <c r="R3928" t="b">
        <v>0</v>
      </c>
      <c r="S3928" t="s">
        <v>8271</v>
      </c>
      <c r="T3928" s="7">
        <f>F3928/Q3928</f>
        <v>15</v>
      </c>
      <c r="U3928" t="s">
        <v>8315</v>
      </c>
      <c r="V3928" t="s">
        <v>8316</v>
      </c>
    </row>
    <row r="3929" spans="1:22" ht="43.2">
      <c r="A3929" s="5">
        <f t="shared" si="244"/>
        <v>0.01</v>
      </c>
      <c r="B3929">
        <v>3927</v>
      </c>
      <c r="C3929" s="3" t="s">
        <v>3924</v>
      </c>
      <c r="D3929" s="3" t="s">
        <v>8035</v>
      </c>
      <c r="E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 s="22">
        <f t="shared" si="245"/>
        <v>41999.876712962963</v>
      </c>
      <c r="L3929">
        <v>1404973504</v>
      </c>
      <c r="M3929" s="22">
        <f t="shared" si="246"/>
        <v>41969.876712962963</v>
      </c>
      <c r="N3929" s="22" t="s">
        <v>8511</v>
      </c>
      <c r="O3929" s="24">
        <f t="shared" si="247"/>
        <v>2014</v>
      </c>
      <c r="P3929" t="b">
        <v>0</v>
      </c>
      <c r="Q3929">
        <v>2</v>
      </c>
      <c r="R3929" t="b">
        <v>0</v>
      </c>
      <c r="S3929" t="s">
        <v>8271</v>
      </c>
      <c r="T3929" s="7">
        <f>F3929/Q3929</f>
        <v>12.5</v>
      </c>
      <c r="U3929" t="s">
        <v>8315</v>
      </c>
      <c r="V3929" t="s">
        <v>8316</v>
      </c>
    </row>
    <row r="3930" spans="1:22" ht="43.2">
      <c r="A3930" s="5">
        <f t="shared" si="244"/>
        <v>0.13020000000000001</v>
      </c>
      <c r="B3930">
        <v>3928</v>
      </c>
      <c r="C3930" s="3" t="s">
        <v>3925</v>
      </c>
      <c r="D3930" s="3" t="s">
        <v>8036</v>
      </c>
      <c r="E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 s="22">
        <f t="shared" si="245"/>
        <v>41860.059074074074</v>
      </c>
      <c r="L3930">
        <v>1442593427</v>
      </c>
      <c r="M3930" s="22">
        <f t="shared" si="246"/>
        <v>41830.059074074074</v>
      </c>
      <c r="N3930" s="22" t="s">
        <v>8817</v>
      </c>
      <c r="O3930" s="24">
        <f t="shared" si="247"/>
        <v>2014</v>
      </c>
      <c r="P3930" t="b">
        <v>0</v>
      </c>
      <c r="Q3930">
        <v>7</v>
      </c>
      <c r="R3930" t="b">
        <v>0</v>
      </c>
      <c r="S3930" t="s">
        <v>8271</v>
      </c>
      <c r="T3930" s="7">
        <f>F3930/Q3930</f>
        <v>93</v>
      </c>
      <c r="U3930" t="s">
        <v>8315</v>
      </c>
      <c r="V3930" t="s">
        <v>8316</v>
      </c>
    </row>
    <row r="3931" spans="1:22" ht="43.2">
      <c r="A3931" s="5">
        <f t="shared" si="244"/>
        <v>2.265E-2</v>
      </c>
      <c r="B3931">
        <v>3929</v>
      </c>
      <c r="C3931" s="3" t="s">
        <v>3926</v>
      </c>
      <c r="D3931" s="3" t="s">
        <v>8037</v>
      </c>
      <c r="E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 s="22">
        <f t="shared" si="245"/>
        <v>42292.999305555553</v>
      </c>
      <c r="L3931">
        <v>1471636265</v>
      </c>
      <c r="M3931" s="22">
        <f t="shared" si="246"/>
        <v>42265.474849537037</v>
      </c>
      <c r="N3931" s="22" t="s">
        <v>9722</v>
      </c>
      <c r="O3931" s="24">
        <f t="shared" si="247"/>
        <v>2015</v>
      </c>
      <c r="P3931" t="b">
        <v>0</v>
      </c>
      <c r="Q3931">
        <v>14</v>
      </c>
      <c r="R3931" t="b">
        <v>0</v>
      </c>
      <c r="S3931" t="s">
        <v>8271</v>
      </c>
      <c r="T3931" s="7">
        <f>F3931/Q3931</f>
        <v>32.357142857142854</v>
      </c>
      <c r="U3931" t="s">
        <v>8315</v>
      </c>
      <c r="V3931" t="s">
        <v>8316</v>
      </c>
    </row>
    <row r="3932" spans="1:22" ht="43.2">
      <c r="A3932" s="5">
        <f t="shared" si="244"/>
        <v>0</v>
      </c>
      <c r="B3932">
        <v>3930</v>
      </c>
      <c r="C3932" s="3" t="s">
        <v>3927</v>
      </c>
      <c r="D3932" s="3" t="s">
        <v>8038</v>
      </c>
      <c r="E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 s="22">
        <f t="shared" si="245"/>
        <v>42631.618807870364</v>
      </c>
      <c r="L3932">
        <v>1457078868</v>
      </c>
      <c r="M3932" s="22">
        <f t="shared" si="246"/>
        <v>42601.618807870364</v>
      </c>
      <c r="N3932" s="22" t="s">
        <v>9354</v>
      </c>
      <c r="O3932" s="24">
        <f t="shared" si="247"/>
        <v>2016</v>
      </c>
      <c r="P3932" t="b">
        <v>0</v>
      </c>
      <c r="Q3932">
        <v>0</v>
      </c>
      <c r="R3932" t="b">
        <v>0</v>
      </c>
      <c r="S3932" t="s">
        <v>8271</v>
      </c>
      <c r="T3932" s="7" t="e">
        <f>F3932/Q3932</f>
        <v>#DIV/0!</v>
      </c>
      <c r="U3932" t="s">
        <v>8315</v>
      </c>
      <c r="V3932" t="s">
        <v>8316</v>
      </c>
    </row>
    <row r="3933" spans="1:22" ht="43.2">
      <c r="A3933" s="5">
        <f t="shared" si="244"/>
        <v>0</v>
      </c>
      <c r="B3933">
        <v>3931</v>
      </c>
      <c r="C3933" s="3" t="s">
        <v>3928</v>
      </c>
      <c r="D3933" s="3" t="s">
        <v>8039</v>
      </c>
      <c r="E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 s="22">
        <f t="shared" si="245"/>
        <v>42461.041666666664</v>
      </c>
      <c r="L3933">
        <v>1439350707</v>
      </c>
      <c r="M3933" s="22">
        <f t="shared" si="246"/>
        <v>42433.13041666666</v>
      </c>
      <c r="N3933" s="22" t="s">
        <v>8838</v>
      </c>
      <c r="O3933" s="24">
        <f t="shared" si="247"/>
        <v>2016</v>
      </c>
      <c r="P3933" t="b">
        <v>0</v>
      </c>
      <c r="Q3933">
        <v>0</v>
      </c>
      <c r="R3933" t="b">
        <v>0</v>
      </c>
      <c r="S3933" t="s">
        <v>8271</v>
      </c>
      <c r="T3933" s="7" t="e">
        <f>F3933/Q3933</f>
        <v>#DIV/0!</v>
      </c>
      <c r="U3933" t="s">
        <v>8315</v>
      </c>
      <c r="V3933" t="s">
        <v>8316</v>
      </c>
    </row>
    <row r="3934" spans="1:22" ht="43.2">
      <c r="A3934" s="5">
        <f t="shared" si="244"/>
        <v>8.3333333333333331E-5</v>
      </c>
      <c r="B3934">
        <v>3932</v>
      </c>
      <c r="C3934" s="3" t="s">
        <v>3929</v>
      </c>
      <c r="D3934" s="3" t="s">
        <v>8040</v>
      </c>
      <c r="E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 s="22">
        <f t="shared" si="245"/>
        <v>42252.943368055552</v>
      </c>
      <c r="L3934">
        <v>1455508964</v>
      </c>
      <c r="M3934" s="22">
        <f t="shared" si="246"/>
        <v>42227.943368055552</v>
      </c>
      <c r="N3934" s="22" t="s">
        <v>9741</v>
      </c>
      <c r="O3934" s="24">
        <f t="shared" si="247"/>
        <v>2015</v>
      </c>
      <c r="P3934" t="b">
        <v>0</v>
      </c>
      <c r="Q3934">
        <v>1</v>
      </c>
      <c r="R3934" t="b">
        <v>0</v>
      </c>
      <c r="S3934" t="s">
        <v>8271</v>
      </c>
      <c r="T3934" s="7">
        <f>F3934/Q3934</f>
        <v>1</v>
      </c>
      <c r="U3934" t="s">
        <v>8315</v>
      </c>
      <c r="V3934" t="s">
        <v>8316</v>
      </c>
    </row>
    <row r="3935" spans="1:22" ht="43.2">
      <c r="A3935" s="5">
        <f t="shared" si="244"/>
        <v>0.15742857142857142</v>
      </c>
      <c r="B3935">
        <v>3933</v>
      </c>
      <c r="C3935" s="3" t="s">
        <v>3930</v>
      </c>
      <c r="D3935" s="3" t="s">
        <v>8041</v>
      </c>
      <c r="E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 s="22">
        <f t="shared" si="245"/>
        <v>42444.918564814812</v>
      </c>
      <c r="L3935">
        <v>1466205262</v>
      </c>
      <c r="M3935" s="22">
        <f t="shared" si="246"/>
        <v>42414.960231481477</v>
      </c>
      <c r="N3935" s="22" t="s">
        <v>9389</v>
      </c>
      <c r="O3935" s="24">
        <f t="shared" si="247"/>
        <v>2016</v>
      </c>
      <c r="P3935" t="b">
        <v>0</v>
      </c>
      <c r="Q3935">
        <v>12</v>
      </c>
      <c r="R3935" t="b">
        <v>0</v>
      </c>
      <c r="S3935" t="s">
        <v>8271</v>
      </c>
      <c r="T3935" s="7">
        <f>F3935/Q3935</f>
        <v>91.833333333333329</v>
      </c>
      <c r="U3935" t="s">
        <v>8315</v>
      </c>
      <c r="V3935" t="s">
        <v>8316</v>
      </c>
    </row>
    <row r="3936" spans="1:22" ht="43.2">
      <c r="A3936" s="5">
        <f t="shared" si="244"/>
        <v>0.11</v>
      </c>
      <c r="B3936">
        <v>3934</v>
      </c>
      <c r="C3936" s="3" t="s">
        <v>3931</v>
      </c>
      <c r="D3936" s="3" t="s">
        <v>8042</v>
      </c>
      <c r="E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 s="22">
        <f t="shared" si="245"/>
        <v>42567.821527777771</v>
      </c>
      <c r="L3936">
        <v>1439827639</v>
      </c>
      <c r="M3936" s="22">
        <f t="shared" si="246"/>
        <v>42538.759976851848</v>
      </c>
      <c r="N3936" s="22" t="s">
        <v>9143</v>
      </c>
      <c r="O3936" s="24">
        <f t="shared" si="247"/>
        <v>2016</v>
      </c>
      <c r="P3936" t="b">
        <v>0</v>
      </c>
      <c r="Q3936">
        <v>12</v>
      </c>
      <c r="R3936" t="b">
        <v>0</v>
      </c>
      <c r="S3936" t="s">
        <v>8271</v>
      </c>
      <c r="T3936" s="7">
        <f>F3936/Q3936</f>
        <v>45.833333333333336</v>
      </c>
      <c r="U3936" t="s">
        <v>8315</v>
      </c>
      <c r="V3936" t="s">
        <v>8316</v>
      </c>
    </row>
    <row r="3937" spans="1:22" ht="57.6">
      <c r="A3937" s="5">
        <f t="shared" si="244"/>
        <v>0.43833333333333335</v>
      </c>
      <c r="B3937">
        <v>3935</v>
      </c>
      <c r="C3937" s="3" t="s">
        <v>3932</v>
      </c>
      <c r="D3937" s="3" t="s">
        <v>8043</v>
      </c>
      <c r="E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 s="22">
        <f t="shared" si="245"/>
        <v>42278.333333333336</v>
      </c>
      <c r="L3937">
        <v>1438789546</v>
      </c>
      <c r="M3937" s="22">
        <f t="shared" si="246"/>
        <v>42233.463414351849</v>
      </c>
      <c r="N3937" s="22" t="s">
        <v>9772</v>
      </c>
      <c r="O3937" s="24">
        <f t="shared" si="247"/>
        <v>2015</v>
      </c>
      <c r="P3937" t="b">
        <v>0</v>
      </c>
      <c r="Q3937">
        <v>23</v>
      </c>
      <c r="R3937" t="b">
        <v>0</v>
      </c>
      <c r="S3937" t="s">
        <v>8271</v>
      </c>
      <c r="T3937" s="7">
        <f>F3937/Q3937</f>
        <v>57.173913043478258</v>
      </c>
      <c r="U3937" t="s">
        <v>8315</v>
      </c>
      <c r="V3937" t="s">
        <v>8316</v>
      </c>
    </row>
    <row r="3938" spans="1:22" ht="43.2">
      <c r="A3938" s="5">
        <f t="shared" si="244"/>
        <v>0</v>
      </c>
      <c r="B3938">
        <v>3936</v>
      </c>
      <c r="C3938" s="3" t="s">
        <v>3933</v>
      </c>
      <c r="D3938" s="3" t="s">
        <v>8044</v>
      </c>
      <c r="E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 s="22">
        <f t="shared" si="245"/>
        <v>42281.448449074072</v>
      </c>
      <c r="L3938">
        <v>1477981120</v>
      </c>
      <c r="M3938" s="22">
        <f t="shared" si="246"/>
        <v>42221.448449074072</v>
      </c>
      <c r="N3938" s="22" t="s">
        <v>8500</v>
      </c>
      <c r="O3938" s="24">
        <f t="shared" si="247"/>
        <v>2015</v>
      </c>
      <c r="P3938" t="b">
        <v>0</v>
      </c>
      <c r="Q3938">
        <v>0</v>
      </c>
      <c r="R3938" t="b">
        <v>0</v>
      </c>
      <c r="S3938" t="s">
        <v>8271</v>
      </c>
      <c r="T3938" s="7" t="e">
        <f>F3938/Q3938</f>
        <v>#DIV/0!</v>
      </c>
      <c r="U3938" t="s">
        <v>8315</v>
      </c>
      <c r="V3938" t="s">
        <v>8316</v>
      </c>
    </row>
    <row r="3939" spans="1:22" ht="43.2">
      <c r="A3939" s="5">
        <f t="shared" si="244"/>
        <v>0.86135181975736563</v>
      </c>
      <c r="B3939">
        <v>3937</v>
      </c>
      <c r="C3939" s="3" t="s">
        <v>3934</v>
      </c>
      <c r="D3939" s="3" t="s">
        <v>8045</v>
      </c>
      <c r="E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 s="22">
        <f t="shared" si="245"/>
        <v>42705.096296296295</v>
      </c>
      <c r="L3939">
        <v>1465830560</v>
      </c>
      <c r="M3939" s="22">
        <f t="shared" si="246"/>
        <v>42675.054629629631</v>
      </c>
      <c r="N3939" s="22" t="s">
        <v>8832</v>
      </c>
      <c r="O3939" s="24">
        <f t="shared" si="247"/>
        <v>2016</v>
      </c>
      <c r="P3939" t="b">
        <v>0</v>
      </c>
      <c r="Q3939">
        <v>10</v>
      </c>
      <c r="R3939" t="b">
        <v>0</v>
      </c>
      <c r="S3939" t="s">
        <v>8271</v>
      </c>
      <c r="T3939" s="7">
        <f>F3939/Q3939</f>
        <v>248.5</v>
      </c>
      <c r="U3939" t="s">
        <v>8315</v>
      </c>
      <c r="V3939" t="s">
        <v>8316</v>
      </c>
    </row>
    <row r="3940" spans="1:22" ht="43.2">
      <c r="A3940" s="5">
        <f t="shared" si="244"/>
        <v>0.12196620583717357</v>
      </c>
      <c r="B3940">
        <v>3938</v>
      </c>
      <c r="C3940" s="3" t="s">
        <v>3935</v>
      </c>
      <c r="D3940" s="3" t="s">
        <v>8046</v>
      </c>
      <c r="E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 s="22">
        <f t="shared" si="245"/>
        <v>42562.423148148147</v>
      </c>
      <c r="L3940">
        <v>1432763054</v>
      </c>
      <c r="M3940" s="22">
        <f t="shared" si="246"/>
        <v>42534.423148148147</v>
      </c>
      <c r="N3940" s="22" t="s">
        <v>8837</v>
      </c>
      <c r="O3940" s="24">
        <f t="shared" si="247"/>
        <v>2016</v>
      </c>
      <c r="P3940" t="b">
        <v>0</v>
      </c>
      <c r="Q3940">
        <v>5</v>
      </c>
      <c r="R3940" t="b">
        <v>0</v>
      </c>
      <c r="S3940" t="s">
        <v>8271</v>
      </c>
      <c r="T3940" s="7">
        <f>F3940/Q3940</f>
        <v>79.400000000000006</v>
      </c>
      <c r="U3940" t="s">
        <v>8315</v>
      </c>
      <c r="V3940" t="s">
        <v>8316</v>
      </c>
    </row>
    <row r="3941" spans="1:22" ht="43.2">
      <c r="A3941" s="5">
        <f t="shared" si="244"/>
        <v>1E-3</v>
      </c>
      <c r="B3941">
        <v>3939</v>
      </c>
      <c r="C3941" s="3" t="s">
        <v>3936</v>
      </c>
      <c r="D3941" s="3" t="s">
        <v>8047</v>
      </c>
      <c r="E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 s="22">
        <f t="shared" si="245"/>
        <v>42182.697384259256</v>
      </c>
      <c r="L3941">
        <v>1412328979</v>
      </c>
      <c r="M3941" s="22">
        <f t="shared" si="246"/>
        <v>42151.697384259256</v>
      </c>
      <c r="N3941" s="22" t="s">
        <v>9427</v>
      </c>
      <c r="O3941" s="24">
        <f t="shared" si="247"/>
        <v>2015</v>
      </c>
      <c r="P3941" t="b">
        <v>0</v>
      </c>
      <c r="Q3941">
        <v>1</v>
      </c>
      <c r="R3941" t="b">
        <v>0</v>
      </c>
      <c r="S3941" t="s">
        <v>8271</v>
      </c>
      <c r="T3941" s="7">
        <f>F3941/Q3941</f>
        <v>5</v>
      </c>
      <c r="U3941" t="s">
        <v>8315</v>
      </c>
      <c r="V3941" t="s">
        <v>8316</v>
      </c>
    </row>
    <row r="3942" spans="1:22" ht="43.2">
      <c r="A3942" s="5">
        <f t="shared" si="244"/>
        <v>2.2000000000000001E-3</v>
      </c>
      <c r="B3942">
        <v>3940</v>
      </c>
      <c r="C3942" s="3" t="s">
        <v>3937</v>
      </c>
      <c r="D3942" s="3" t="s">
        <v>8048</v>
      </c>
      <c r="E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 s="22">
        <f t="shared" si="245"/>
        <v>41918.979166666664</v>
      </c>
      <c r="L3942">
        <v>1416311351</v>
      </c>
      <c r="M3942" s="22">
        <f t="shared" si="246"/>
        <v>41915.191886574074</v>
      </c>
      <c r="N3942" s="22" t="s">
        <v>9366</v>
      </c>
      <c r="O3942" s="24">
        <f t="shared" si="247"/>
        <v>2014</v>
      </c>
      <c r="P3942" t="b">
        <v>0</v>
      </c>
      <c r="Q3942">
        <v>2</v>
      </c>
      <c r="R3942" t="b">
        <v>0</v>
      </c>
      <c r="S3942" t="s">
        <v>8271</v>
      </c>
      <c r="T3942" s="7">
        <f>F3942/Q3942</f>
        <v>5.5</v>
      </c>
      <c r="U3942" t="s">
        <v>8315</v>
      </c>
      <c r="V3942" t="s">
        <v>8316</v>
      </c>
    </row>
    <row r="3943" spans="1:22" ht="72">
      <c r="A3943" s="5">
        <f t="shared" si="244"/>
        <v>9.0909090909090905E-3</v>
      </c>
      <c r="B3943">
        <v>3941</v>
      </c>
      <c r="C3943" s="3" t="s">
        <v>3938</v>
      </c>
      <c r="D3943" s="3" t="s">
        <v>8049</v>
      </c>
      <c r="E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 s="22">
        <f t="shared" si="245"/>
        <v>42006.284155092588</v>
      </c>
      <c r="L3943">
        <v>1414505137</v>
      </c>
      <c r="M3943" s="22">
        <f t="shared" si="246"/>
        <v>41961.284155092588</v>
      </c>
      <c r="N3943" s="22" t="s">
        <v>9015</v>
      </c>
      <c r="O3943" s="24">
        <f t="shared" si="247"/>
        <v>2014</v>
      </c>
      <c r="P3943" t="b">
        <v>0</v>
      </c>
      <c r="Q3943">
        <v>2</v>
      </c>
      <c r="R3943" t="b">
        <v>0</v>
      </c>
      <c r="S3943" t="s">
        <v>8271</v>
      </c>
      <c r="T3943" s="7">
        <f>F3943/Q3943</f>
        <v>25</v>
      </c>
      <c r="U3943" t="s">
        <v>8315</v>
      </c>
      <c r="V3943" t="s">
        <v>8316</v>
      </c>
    </row>
    <row r="3944" spans="1:22" ht="43.2">
      <c r="A3944" s="5">
        <f t="shared" si="244"/>
        <v>0</v>
      </c>
      <c r="B3944">
        <v>3942</v>
      </c>
      <c r="C3944" s="3" t="s">
        <v>3939</v>
      </c>
      <c r="D3944" s="3" t="s">
        <v>8050</v>
      </c>
      <c r="E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 s="22">
        <f t="shared" si="245"/>
        <v>41967.833333333336</v>
      </c>
      <c r="L3944">
        <v>1429306914</v>
      </c>
      <c r="M3944" s="22">
        <f t="shared" si="246"/>
        <v>41940.378900462958</v>
      </c>
      <c r="N3944" s="22" t="s">
        <v>8952</v>
      </c>
      <c r="O3944" s="24">
        <f t="shared" si="247"/>
        <v>2014</v>
      </c>
      <c r="P3944" t="b">
        <v>0</v>
      </c>
      <c r="Q3944">
        <v>0</v>
      </c>
      <c r="R3944" t="b">
        <v>0</v>
      </c>
      <c r="S3944" t="s">
        <v>8271</v>
      </c>
      <c r="T3944" s="7" t="e">
        <f>F3944/Q3944</f>
        <v>#DIV/0!</v>
      </c>
      <c r="U3944" t="s">
        <v>8315</v>
      </c>
      <c r="V3944" t="s">
        <v>8316</v>
      </c>
    </row>
    <row r="3945" spans="1:22" ht="43.2">
      <c r="A3945" s="5">
        <f t="shared" si="244"/>
        <v>0.35639999999999999</v>
      </c>
      <c r="B3945">
        <v>3943</v>
      </c>
      <c r="C3945" s="3" t="s">
        <v>3940</v>
      </c>
      <c r="D3945" s="3" t="s">
        <v>8051</v>
      </c>
      <c r="E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 s="22">
        <f t="shared" si="245"/>
        <v>42171.695763888885</v>
      </c>
      <c r="L3945">
        <v>1443811268</v>
      </c>
      <c r="M3945" s="22">
        <f t="shared" si="246"/>
        <v>42111.695763888885</v>
      </c>
      <c r="N3945" s="22" t="s">
        <v>8679</v>
      </c>
      <c r="O3945" s="24">
        <f t="shared" si="247"/>
        <v>2015</v>
      </c>
      <c r="P3945" t="b">
        <v>0</v>
      </c>
      <c r="Q3945">
        <v>13</v>
      </c>
      <c r="R3945" t="b">
        <v>0</v>
      </c>
      <c r="S3945" t="s">
        <v>8271</v>
      </c>
      <c r="T3945" s="7">
        <f>F3945/Q3945</f>
        <v>137.07692307692307</v>
      </c>
      <c r="U3945" t="s">
        <v>8315</v>
      </c>
      <c r="V3945" t="s">
        <v>8316</v>
      </c>
    </row>
    <row r="3946" spans="1:22" ht="57.6">
      <c r="A3946" s="5">
        <f t="shared" si="244"/>
        <v>0</v>
      </c>
      <c r="B3946">
        <v>3944</v>
      </c>
      <c r="C3946" s="3" t="s">
        <v>3941</v>
      </c>
      <c r="D3946" s="3" t="s">
        <v>8052</v>
      </c>
      <c r="E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 s="22">
        <f t="shared" si="245"/>
        <v>42310.493055555555</v>
      </c>
      <c r="L3946">
        <v>1438098875</v>
      </c>
      <c r="M3946" s="22">
        <f t="shared" si="246"/>
        <v>42279.570231481477</v>
      </c>
      <c r="N3946" s="22" t="s">
        <v>9659</v>
      </c>
      <c r="O3946" s="24">
        <f t="shared" si="247"/>
        <v>2015</v>
      </c>
      <c r="P3946" t="b">
        <v>0</v>
      </c>
      <c r="Q3946">
        <v>0</v>
      </c>
      <c r="R3946" t="b">
        <v>0</v>
      </c>
      <c r="S3946" t="s">
        <v>8271</v>
      </c>
      <c r="T3946" s="7" t="e">
        <f>F3946/Q3946</f>
        <v>#DIV/0!</v>
      </c>
      <c r="U3946" t="s">
        <v>8315</v>
      </c>
      <c r="V3946" t="s">
        <v>8316</v>
      </c>
    </row>
    <row r="3947" spans="1:22" ht="43.2">
      <c r="A3947" s="5">
        <f t="shared" si="244"/>
        <v>2.5000000000000001E-3</v>
      </c>
      <c r="B3947">
        <v>3945</v>
      </c>
      <c r="C3947" s="3" t="s">
        <v>3942</v>
      </c>
      <c r="D3947" s="3" t="s">
        <v>8053</v>
      </c>
      <c r="E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 s="22">
        <f t="shared" si="245"/>
        <v>42243.454571759255</v>
      </c>
      <c r="L3947">
        <v>1429125268</v>
      </c>
      <c r="M3947" s="22">
        <f t="shared" si="246"/>
        <v>42213.454571759255</v>
      </c>
      <c r="N3947" s="22" t="s">
        <v>9400</v>
      </c>
      <c r="O3947" s="24">
        <f t="shared" si="247"/>
        <v>2015</v>
      </c>
      <c r="P3947" t="b">
        <v>0</v>
      </c>
      <c r="Q3947">
        <v>1</v>
      </c>
      <c r="R3947" t="b">
        <v>0</v>
      </c>
      <c r="S3947" t="s">
        <v>8271</v>
      </c>
      <c r="T3947" s="7">
        <f>F3947/Q3947</f>
        <v>5</v>
      </c>
      <c r="U3947" t="s">
        <v>8315</v>
      </c>
      <c r="V3947" t="s">
        <v>8316</v>
      </c>
    </row>
    <row r="3948" spans="1:22" ht="28.8">
      <c r="A3948" s="5">
        <f t="shared" si="244"/>
        <v>3.2500000000000001E-2</v>
      </c>
      <c r="B3948">
        <v>3946</v>
      </c>
      <c r="C3948" s="3" t="s">
        <v>3943</v>
      </c>
      <c r="D3948" s="3" t="s">
        <v>8054</v>
      </c>
      <c r="E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 s="22">
        <f t="shared" si="245"/>
        <v>42139.593379629623</v>
      </c>
      <c r="L3948">
        <v>1422388822</v>
      </c>
      <c r="M3948" s="22">
        <f t="shared" si="246"/>
        <v>42109.593379629623</v>
      </c>
      <c r="N3948" s="22" t="s">
        <v>8506</v>
      </c>
      <c r="O3948" s="24">
        <f t="shared" si="247"/>
        <v>2015</v>
      </c>
      <c r="P3948" t="b">
        <v>0</v>
      </c>
      <c r="Q3948">
        <v>5</v>
      </c>
      <c r="R3948" t="b">
        <v>0</v>
      </c>
      <c r="S3948" t="s">
        <v>8271</v>
      </c>
      <c r="T3948" s="7">
        <f>F3948/Q3948</f>
        <v>39</v>
      </c>
      <c r="U3948" t="s">
        <v>8315</v>
      </c>
      <c r="V3948" t="s">
        <v>8316</v>
      </c>
    </row>
    <row r="3949" spans="1:22" ht="43.2">
      <c r="A3949" s="5">
        <f t="shared" si="244"/>
        <v>3.3666666666666664E-2</v>
      </c>
      <c r="B3949">
        <v>3947</v>
      </c>
      <c r="C3949" s="3" t="s">
        <v>3944</v>
      </c>
      <c r="D3949" s="3" t="s">
        <v>8055</v>
      </c>
      <c r="E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 s="22">
        <f t="shared" si="245"/>
        <v>42063.124999999993</v>
      </c>
      <c r="L3949">
        <v>1472786744</v>
      </c>
      <c r="M3949" s="22">
        <f t="shared" si="246"/>
        <v>42031.625254629624</v>
      </c>
      <c r="N3949" s="22" t="s">
        <v>8571</v>
      </c>
      <c r="O3949" s="24">
        <f t="shared" si="247"/>
        <v>2015</v>
      </c>
      <c r="P3949" t="b">
        <v>0</v>
      </c>
      <c r="Q3949">
        <v>2</v>
      </c>
      <c r="R3949" t="b">
        <v>0</v>
      </c>
      <c r="S3949" t="s">
        <v>8271</v>
      </c>
      <c r="T3949" s="7">
        <f>F3949/Q3949</f>
        <v>50.5</v>
      </c>
      <c r="U3949" t="s">
        <v>8315</v>
      </c>
      <c r="V3949" t="s">
        <v>8316</v>
      </c>
    </row>
    <row r="3950" spans="1:22" ht="43.2">
      <c r="A3950" s="5">
        <f t="shared" si="244"/>
        <v>0</v>
      </c>
      <c r="B3950">
        <v>3948</v>
      </c>
      <c r="C3950" s="3" t="s">
        <v>3945</v>
      </c>
      <c r="D3950" s="3" t="s">
        <v>8056</v>
      </c>
      <c r="E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 s="22">
        <f t="shared" si="245"/>
        <v>42644.934537037036</v>
      </c>
      <c r="L3950">
        <v>1404892123</v>
      </c>
      <c r="M3950" s="22">
        <f t="shared" si="246"/>
        <v>42614.934537037036</v>
      </c>
      <c r="N3950" s="22" t="s">
        <v>9141</v>
      </c>
      <c r="O3950" s="24">
        <f t="shared" si="247"/>
        <v>2016</v>
      </c>
      <c r="P3950" t="b">
        <v>0</v>
      </c>
      <c r="Q3950">
        <v>0</v>
      </c>
      <c r="R3950" t="b">
        <v>0</v>
      </c>
      <c r="S3950" t="s">
        <v>8271</v>
      </c>
      <c r="T3950" s="7" t="e">
        <f>F3950/Q3950</f>
        <v>#DIV/0!</v>
      </c>
      <c r="U3950" t="s">
        <v>8315</v>
      </c>
      <c r="V3950" t="s">
        <v>8316</v>
      </c>
    </row>
    <row r="3951" spans="1:22" ht="43.2">
      <c r="A3951" s="5">
        <f t="shared" si="244"/>
        <v>0.15770000000000001</v>
      </c>
      <c r="B3951">
        <v>3949</v>
      </c>
      <c r="C3951" s="3" t="s">
        <v>3946</v>
      </c>
      <c r="D3951" s="3" t="s">
        <v>8057</v>
      </c>
      <c r="E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 s="22">
        <f t="shared" si="245"/>
        <v>41889.117164351854</v>
      </c>
      <c r="L3951">
        <v>1421031221</v>
      </c>
      <c r="M3951" s="22">
        <f t="shared" si="246"/>
        <v>41829.117164351854</v>
      </c>
      <c r="N3951" s="22" t="s">
        <v>8969</v>
      </c>
      <c r="O3951" s="24">
        <f t="shared" si="247"/>
        <v>2014</v>
      </c>
      <c r="P3951" t="b">
        <v>0</v>
      </c>
      <c r="Q3951">
        <v>32</v>
      </c>
      <c r="R3951" t="b">
        <v>0</v>
      </c>
      <c r="S3951" t="s">
        <v>8271</v>
      </c>
      <c r="T3951" s="7">
        <f>F3951/Q3951</f>
        <v>49.28125</v>
      </c>
      <c r="U3951" t="s">
        <v>8315</v>
      </c>
      <c r="V3951" t="s">
        <v>8316</v>
      </c>
    </row>
    <row r="3952" spans="1:22" ht="57.6">
      <c r="A3952" s="5">
        <f t="shared" si="244"/>
        <v>6.2500000000000003E-3</v>
      </c>
      <c r="B3952">
        <v>3950</v>
      </c>
      <c r="C3952" s="3" t="s">
        <v>3947</v>
      </c>
      <c r="D3952" s="3" t="s">
        <v>8058</v>
      </c>
      <c r="E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 s="22">
        <f t="shared" si="245"/>
        <v>42045.912280092591</v>
      </c>
      <c r="L3952">
        <v>1457628680</v>
      </c>
      <c r="M3952" s="22">
        <f t="shared" si="246"/>
        <v>42015.912280092591</v>
      </c>
      <c r="N3952" s="22" t="s">
        <v>9929</v>
      </c>
      <c r="O3952" s="24">
        <f t="shared" si="247"/>
        <v>2015</v>
      </c>
      <c r="P3952" t="b">
        <v>0</v>
      </c>
      <c r="Q3952">
        <v>1</v>
      </c>
      <c r="R3952" t="b">
        <v>0</v>
      </c>
      <c r="S3952" t="s">
        <v>8271</v>
      </c>
      <c r="T3952" s="7">
        <f>F3952/Q3952</f>
        <v>25</v>
      </c>
      <c r="U3952" t="s">
        <v>8315</v>
      </c>
      <c r="V3952" t="s">
        <v>8316</v>
      </c>
    </row>
    <row r="3953" spans="1:22" ht="43.2">
      <c r="A3953" s="5">
        <f t="shared" si="244"/>
        <v>5.0000000000000004E-6</v>
      </c>
      <c r="B3953">
        <v>3951</v>
      </c>
      <c r="C3953" s="3" t="s">
        <v>3948</v>
      </c>
      <c r="D3953" s="3" t="s">
        <v>6961</v>
      </c>
      <c r="E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 s="22">
        <f t="shared" si="245"/>
        <v>42468.565972222219</v>
      </c>
      <c r="L3953">
        <v>1457120942</v>
      </c>
      <c r="M3953" s="22">
        <f t="shared" si="246"/>
        <v>42439.493981481479</v>
      </c>
      <c r="N3953" s="22" t="s">
        <v>9954</v>
      </c>
      <c r="O3953" s="24">
        <f t="shared" si="247"/>
        <v>2016</v>
      </c>
      <c r="P3953" t="b">
        <v>0</v>
      </c>
      <c r="Q3953">
        <v>1</v>
      </c>
      <c r="R3953" t="b">
        <v>0</v>
      </c>
      <c r="S3953" t="s">
        <v>8271</v>
      </c>
      <c r="T3953" s="7">
        <f>F3953/Q3953</f>
        <v>1</v>
      </c>
      <c r="U3953" t="s">
        <v>8315</v>
      </c>
      <c r="V3953" t="s">
        <v>8316</v>
      </c>
    </row>
    <row r="3954" spans="1:22" ht="43.2">
      <c r="A3954" s="5">
        <f t="shared" si="244"/>
        <v>9.6153846153846159E-4</v>
      </c>
      <c r="B3954">
        <v>3952</v>
      </c>
      <c r="C3954" s="3" t="s">
        <v>3949</v>
      </c>
      <c r="D3954" s="3" t="s">
        <v>8059</v>
      </c>
      <c r="E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 s="22">
        <f t="shared" si="245"/>
        <v>42493.57571759259</v>
      </c>
      <c r="L3954">
        <v>1440701890</v>
      </c>
      <c r="M3954" s="22">
        <f t="shared" si="246"/>
        <v>42433.617384259262</v>
      </c>
      <c r="N3954" s="22" t="s">
        <v>8838</v>
      </c>
      <c r="O3954" s="24">
        <f t="shared" si="247"/>
        <v>2016</v>
      </c>
      <c r="P3954" t="b">
        <v>0</v>
      </c>
      <c r="Q3954">
        <v>1</v>
      </c>
      <c r="R3954" t="b">
        <v>0</v>
      </c>
      <c r="S3954" t="s">
        <v>8271</v>
      </c>
      <c r="T3954" s="7">
        <f>F3954/Q3954</f>
        <v>25</v>
      </c>
      <c r="U3954" t="s">
        <v>8315</v>
      </c>
      <c r="V3954" t="s">
        <v>8316</v>
      </c>
    </row>
    <row r="3955" spans="1:22" ht="43.2">
      <c r="A3955" s="5">
        <f t="shared" si="244"/>
        <v>0</v>
      </c>
      <c r="B3955">
        <v>3953</v>
      </c>
      <c r="C3955" s="3" t="s">
        <v>3950</v>
      </c>
      <c r="D3955" s="3" t="s">
        <v>8060</v>
      </c>
      <c r="E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 s="22">
        <f t="shared" si="245"/>
        <v>42303.582060185181</v>
      </c>
      <c r="L3955">
        <v>1467162586</v>
      </c>
      <c r="M3955" s="22">
        <f t="shared" si="246"/>
        <v>42243.582060185181</v>
      </c>
      <c r="N3955" s="22" t="s">
        <v>8525</v>
      </c>
      <c r="O3955" s="24">
        <f t="shared" si="247"/>
        <v>2015</v>
      </c>
      <c r="P3955" t="b">
        <v>0</v>
      </c>
      <c r="Q3955">
        <v>0</v>
      </c>
      <c r="R3955" t="b">
        <v>0</v>
      </c>
      <c r="S3955" t="s">
        <v>8271</v>
      </c>
      <c r="T3955" s="7" t="e">
        <f>F3955/Q3955</f>
        <v>#DIV/0!</v>
      </c>
      <c r="U3955" t="s">
        <v>8315</v>
      </c>
      <c r="V3955" t="s">
        <v>8316</v>
      </c>
    </row>
    <row r="3956" spans="1:22" ht="57.6">
      <c r="A3956" s="5">
        <f t="shared" si="244"/>
        <v>0</v>
      </c>
      <c r="B3956">
        <v>3954</v>
      </c>
      <c r="C3956" s="3" t="s">
        <v>3951</v>
      </c>
      <c r="D3956" s="3" t="s">
        <v>8061</v>
      </c>
      <c r="E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 s="22">
        <f t="shared" si="245"/>
        <v>42580.770138888889</v>
      </c>
      <c r="L3956">
        <v>1400168264</v>
      </c>
      <c r="M3956" s="22">
        <f t="shared" si="246"/>
        <v>42549.840115740742</v>
      </c>
      <c r="N3956" s="22" t="s">
        <v>9412</v>
      </c>
      <c r="O3956" s="24">
        <f t="shared" si="247"/>
        <v>2016</v>
      </c>
      <c r="P3956" t="b">
        <v>0</v>
      </c>
      <c r="Q3956">
        <v>0</v>
      </c>
      <c r="R3956" t="b">
        <v>0</v>
      </c>
      <c r="S3956" t="s">
        <v>8271</v>
      </c>
      <c r="T3956" s="7" t="e">
        <f>F3956/Q3956</f>
        <v>#DIV/0!</v>
      </c>
      <c r="U3956" t="s">
        <v>8315</v>
      </c>
      <c r="V3956" t="s">
        <v>8316</v>
      </c>
    </row>
    <row r="3957" spans="1:22" ht="43.2">
      <c r="A3957" s="5">
        <f t="shared" si="244"/>
        <v>0.24285714285714285</v>
      </c>
      <c r="B3957">
        <v>3955</v>
      </c>
      <c r="C3957" s="3" t="s">
        <v>3952</v>
      </c>
      <c r="D3957" s="3" t="s">
        <v>8062</v>
      </c>
      <c r="E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 s="22">
        <f t="shared" si="245"/>
        <v>41834.442870370367</v>
      </c>
      <c r="L3957">
        <v>1446150141</v>
      </c>
      <c r="M3957" s="22">
        <f t="shared" si="246"/>
        <v>41774.442870370367</v>
      </c>
      <c r="N3957" s="22" t="s">
        <v>9271</v>
      </c>
      <c r="O3957" s="24">
        <f t="shared" si="247"/>
        <v>2014</v>
      </c>
      <c r="P3957" t="b">
        <v>0</v>
      </c>
      <c r="Q3957">
        <v>8</v>
      </c>
      <c r="R3957" t="b">
        <v>0</v>
      </c>
      <c r="S3957" t="s">
        <v>8271</v>
      </c>
      <c r="T3957" s="7">
        <f>F3957/Q3957</f>
        <v>53.125</v>
      </c>
      <c r="U3957" t="s">
        <v>8315</v>
      </c>
      <c r="V3957" t="s">
        <v>8316</v>
      </c>
    </row>
    <row r="3958" spans="1:22" ht="43.2">
      <c r="A3958" s="5">
        <f t="shared" si="244"/>
        <v>0</v>
      </c>
      <c r="B3958">
        <v>3956</v>
      </c>
      <c r="C3958" s="3" t="s">
        <v>3953</v>
      </c>
      <c r="D3958" s="3" t="s">
        <v>8063</v>
      </c>
      <c r="E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 s="22">
        <f t="shared" si="245"/>
        <v>42336.682187499995</v>
      </c>
      <c r="L3958">
        <v>1459203727</v>
      </c>
      <c r="M3958" s="22">
        <f t="shared" si="246"/>
        <v>42306.640520833331</v>
      </c>
      <c r="N3958" s="22" t="s">
        <v>8886</v>
      </c>
      <c r="O3958" s="24">
        <f t="shared" si="247"/>
        <v>2015</v>
      </c>
      <c r="P3958" t="b">
        <v>0</v>
      </c>
      <c r="Q3958">
        <v>0</v>
      </c>
      <c r="R3958" t="b">
        <v>0</v>
      </c>
      <c r="S3958" t="s">
        <v>8271</v>
      </c>
      <c r="T3958" s="7" t="e">
        <f>F3958/Q3958</f>
        <v>#DIV/0!</v>
      </c>
      <c r="U3958" t="s">
        <v>8315</v>
      </c>
      <c r="V3958" t="s">
        <v>8316</v>
      </c>
    </row>
    <row r="3959" spans="1:22" ht="43.2">
      <c r="A3959" s="5">
        <f t="shared" si="244"/>
        <v>2.5000000000000001E-4</v>
      </c>
      <c r="B3959">
        <v>3957</v>
      </c>
      <c r="C3959" s="3" t="s">
        <v>3954</v>
      </c>
      <c r="D3959" s="3" t="s">
        <v>8064</v>
      </c>
      <c r="E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 s="22">
        <f t="shared" si="245"/>
        <v>42484.805555555555</v>
      </c>
      <c r="L3959">
        <v>1464045954</v>
      </c>
      <c r="M3959" s="22">
        <f t="shared" si="246"/>
        <v>42457.723692129628</v>
      </c>
      <c r="N3959" s="22" t="s">
        <v>8413</v>
      </c>
      <c r="O3959" s="24">
        <f t="shared" si="247"/>
        <v>2016</v>
      </c>
      <c r="P3959" t="b">
        <v>0</v>
      </c>
      <c r="Q3959">
        <v>1</v>
      </c>
      <c r="R3959" t="b">
        <v>0</v>
      </c>
      <c r="S3959" t="s">
        <v>8271</v>
      </c>
      <c r="T3959" s="7">
        <f>F3959/Q3959</f>
        <v>7</v>
      </c>
      <c r="U3959" t="s">
        <v>8315</v>
      </c>
      <c r="V3959" t="s">
        <v>8316</v>
      </c>
    </row>
    <row r="3960" spans="1:22" ht="43.2">
      <c r="A3960" s="5">
        <f t="shared" si="244"/>
        <v>0.32050000000000001</v>
      </c>
      <c r="B3960">
        <v>3958</v>
      </c>
      <c r="C3960" s="3" t="s">
        <v>3955</v>
      </c>
      <c r="D3960" s="3" t="s">
        <v>8065</v>
      </c>
      <c r="E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 s="22">
        <f t="shared" si="245"/>
        <v>42559.76798611111</v>
      </c>
      <c r="L3960">
        <v>1403822912</v>
      </c>
      <c r="M3960" s="22">
        <f t="shared" si="246"/>
        <v>42513.76798611111</v>
      </c>
      <c r="N3960" s="22" t="s">
        <v>9955</v>
      </c>
      <c r="O3960" s="24">
        <f t="shared" si="247"/>
        <v>2016</v>
      </c>
      <c r="P3960" t="b">
        <v>0</v>
      </c>
      <c r="Q3960">
        <v>16</v>
      </c>
      <c r="R3960" t="b">
        <v>0</v>
      </c>
      <c r="S3960" t="s">
        <v>8271</v>
      </c>
      <c r="T3960" s="7">
        <f>F3960/Q3960</f>
        <v>40.0625</v>
      </c>
      <c r="U3960" t="s">
        <v>8315</v>
      </c>
      <c r="V3960" t="s">
        <v>8316</v>
      </c>
    </row>
    <row r="3961" spans="1:22" ht="43.2">
      <c r="A3961" s="5">
        <f t="shared" si="244"/>
        <v>0.24333333333333335</v>
      </c>
      <c r="B3961">
        <v>3959</v>
      </c>
      <c r="C3961" s="3" t="s">
        <v>3956</v>
      </c>
      <c r="D3961" s="3" t="s">
        <v>8066</v>
      </c>
      <c r="E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 s="22">
        <f t="shared" si="245"/>
        <v>41853.375</v>
      </c>
      <c r="L3961">
        <v>1409338556</v>
      </c>
      <c r="M3961" s="22">
        <f t="shared" si="246"/>
        <v>41816.742037037031</v>
      </c>
      <c r="N3961" s="22" t="s">
        <v>9310</v>
      </c>
      <c r="O3961" s="24">
        <f t="shared" si="247"/>
        <v>2014</v>
      </c>
      <c r="P3961" t="b">
        <v>0</v>
      </c>
      <c r="Q3961">
        <v>12</v>
      </c>
      <c r="R3961" t="b">
        <v>0</v>
      </c>
      <c r="S3961" t="s">
        <v>8271</v>
      </c>
      <c r="T3961" s="7">
        <f>F3961/Q3961</f>
        <v>24.333333333333332</v>
      </c>
      <c r="U3961" t="s">
        <v>8315</v>
      </c>
      <c r="V3961" t="s">
        <v>8316</v>
      </c>
    </row>
    <row r="3962" spans="1:22" ht="43.2">
      <c r="A3962" s="5">
        <f t="shared" si="244"/>
        <v>1.4999999999999999E-2</v>
      </c>
      <c r="B3962">
        <v>3960</v>
      </c>
      <c r="C3962" s="3" t="s">
        <v>3957</v>
      </c>
      <c r="D3962" s="3" t="s">
        <v>8067</v>
      </c>
      <c r="E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 s="22">
        <f t="shared" si="245"/>
        <v>41910.580509259256</v>
      </c>
      <c r="L3962">
        <v>1449260256</v>
      </c>
      <c r="M3962" s="22">
        <f t="shared" si="246"/>
        <v>41880.580509259256</v>
      </c>
      <c r="N3962" s="22" t="s">
        <v>9790</v>
      </c>
      <c r="O3962" s="24">
        <f t="shared" si="247"/>
        <v>2014</v>
      </c>
      <c r="P3962" t="b">
        <v>0</v>
      </c>
      <c r="Q3962">
        <v>4</v>
      </c>
      <c r="R3962" t="b">
        <v>0</v>
      </c>
      <c r="S3962" t="s">
        <v>8271</v>
      </c>
      <c r="T3962" s="7">
        <f>F3962/Q3962</f>
        <v>11.25</v>
      </c>
      <c r="U3962" t="s">
        <v>8315</v>
      </c>
      <c r="V3962" t="s">
        <v>8316</v>
      </c>
    </row>
    <row r="3963" spans="1:22" ht="57.6">
      <c r="A3963" s="5">
        <f t="shared" si="244"/>
        <v>4.1999999999999997E-3</v>
      </c>
      <c r="B3963">
        <v>3961</v>
      </c>
      <c r="C3963" s="3" t="s">
        <v>3958</v>
      </c>
      <c r="D3963" s="3" t="s">
        <v>8068</v>
      </c>
      <c r="E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 s="22">
        <f t="shared" si="245"/>
        <v>42372.63722222222</v>
      </c>
      <c r="L3963">
        <v>1397683410</v>
      </c>
      <c r="M3963" s="22">
        <f t="shared" si="246"/>
        <v>42342.63722222222</v>
      </c>
      <c r="N3963" s="22" t="s">
        <v>9956</v>
      </c>
      <c r="O3963" s="24">
        <f t="shared" si="247"/>
        <v>2015</v>
      </c>
      <c r="P3963" t="b">
        <v>0</v>
      </c>
      <c r="Q3963">
        <v>2</v>
      </c>
      <c r="R3963" t="b">
        <v>0</v>
      </c>
      <c r="S3963" t="s">
        <v>8271</v>
      </c>
      <c r="T3963" s="7">
        <f>F3963/Q3963</f>
        <v>10.5</v>
      </c>
      <c r="U3963" t="s">
        <v>8315</v>
      </c>
      <c r="V3963" t="s">
        <v>8316</v>
      </c>
    </row>
    <row r="3964" spans="1:22" ht="57.6">
      <c r="A3964" s="5">
        <f t="shared" si="244"/>
        <v>3.214285714285714E-2</v>
      </c>
      <c r="B3964">
        <v>3962</v>
      </c>
      <c r="C3964" s="3" t="s">
        <v>3959</v>
      </c>
      <c r="D3964" s="3" t="s">
        <v>8069</v>
      </c>
      <c r="E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 s="22">
        <f t="shared" si="245"/>
        <v>41767.682986111111</v>
      </c>
      <c r="L3964">
        <v>1446562494</v>
      </c>
      <c r="M3964" s="22">
        <f t="shared" si="246"/>
        <v>41745.682986111111</v>
      </c>
      <c r="N3964" s="22" t="s">
        <v>8725</v>
      </c>
      <c r="O3964" s="24">
        <f t="shared" si="247"/>
        <v>2014</v>
      </c>
      <c r="P3964" t="b">
        <v>0</v>
      </c>
      <c r="Q3964">
        <v>3</v>
      </c>
      <c r="R3964" t="b">
        <v>0</v>
      </c>
      <c r="S3964" t="s">
        <v>8271</v>
      </c>
      <c r="T3964" s="7">
        <f>F3964/Q3964</f>
        <v>15</v>
      </c>
      <c r="U3964" t="s">
        <v>8315</v>
      </c>
      <c r="V3964" t="s">
        <v>8316</v>
      </c>
    </row>
    <row r="3965" spans="1:22" ht="43.2">
      <c r="A3965" s="5">
        <f t="shared" si="244"/>
        <v>0</v>
      </c>
      <c r="B3965">
        <v>3963</v>
      </c>
      <c r="C3965" s="3" t="s">
        <v>3960</v>
      </c>
      <c r="D3965" s="3" t="s">
        <v>8070</v>
      </c>
      <c r="E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 s="22">
        <f t="shared" si="245"/>
        <v>42336.413124999999</v>
      </c>
      <c r="L3965">
        <v>1445226117</v>
      </c>
      <c r="M3965" s="22">
        <f t="shared" si="246"/>
        <v>42311.413124999999</v>
      </c>
      <c r="N3965" s="22" t="s">
        <v>9365</v>
      </c>
      <c r="O3965" s="24">
        <f t="shared" si="247"/>
        <v>2015</v>
      </c>
      <c r="P3965" t="b">
        <v>0</v>
      </c>
      <c r="Q3965">
        <v>0</v>
      </c>
      <c r="R3965" t="b">
        <v>0</v>
      </c>
      <c r="S3965" t="s">
        <v>8271</v>
      </c>
      <c r="T3965" s="7" t="e">
        <f>F3965/Q3965</f>
        <v>#DIV/0!</v>
      </c>
      <c r="U3965" t="s">
        <v>8315</v>
      </c>
      <c r="V3965" t="s">
        <v>8316</v>
      </c>
    </row>
    <row r="3966" spans="1:22" ht="43.2">
      <c r="A3966" s="5">
        <f t="shared" si="244"/>
        <v>6.3E-2</v>
      </c>
      <c r="B3966">
        <v>3964</v>
      </c>
      <c r="C3966" s="3" t="s">
        <v>3961</v>
      </c>
      <c r="D3966" s="3" t="s">
        <v>8071</v>
      </c>
      <c r="E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 s="22">
        <f t="shared" si="245"/>
        <v>42325.987465277773</v>
      </c>
      <c r="L3966">
        <v>1424279986</v>
      </c>
      <c r="M3966" s="22">
        <f t="shared" si="246"/>
        <v>42295.945798611108</v>
      </c>
      <c r="N3966" s="22" t="s">
        <v>9186</v>
      </c>
      <c r="O3966" s="24">
        <f t="shared" si="247"/>
        <v>2015</v>
      </c>
      <c r="P3966" t="b">
        <v>0</v>
      </c>
      <c r="Q3966">
        <v>3</v>
      </c>
      <c r="R3966" t="b">
        <v>0</v>
      </c>
      <c r="S3966" t="s">
        <v>8271</v>
      </c>
      <c r="T3966" s="7">
        <f>F3966/Q3966</f>
        <v>42</v>
      </c>
      <c r="U3966" t="s">
        <v>8315</v>
      </c>
      <c r="V3966" t="s">
        <v>8316</v>
      </c>
    </row>
    <row r="3967" spans="1:22" ht="43.2">
      <c r="A3967" s="5">
        <f t="shared" si="244"/>
        <v>0.14249999999999999</v>
      </c>
      <c r="B3967">
        <v>3965</v>
      </c>
      <c r="C3967" s="3" t="s">
        <v>3962</v>
      </c>
      <c r="D3967" s="3" t="s">
        <v>8072</v>
      </c>
      <c r="E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 s="22">
        <f t="shared" si="245"/>
        <v>42113.47206018518</v>
      </c>
      <c r="L3967">
        <v>1455428380</v>
      </c>
      <c r="M3967" s="22">
        <f t="shared" si="246"/>
        <v>42053.513726851852</v>
      </c>
      <c r="N3967" s="22" t="s">
        <v>9863</v>
      </c>
      <c r="O3967" s="24">
        <f t="shared" si="247"/>
        <v>2015</v>
      </c>
      <c r="P3967" t="b">
        <v>0</v>
      </c>
      <c r="Q3967">
        <v>4</v>
      </c>
      <c r="R3967" t="b">
        <v>0</v>
      </c>
      <c r="S3967" t="s">
        <v>8271</v>
      </c>
      <c r="T3967" s="7">
        <f>F3967/Q3967</f>
        <v>71.25</v>
      </c>
      <c r="U3967" t="s">
        <v>8315</v>
      </c>
      <c r="V3967" t="s">
        <v>8316</v>
      </c>
    </row>
    <row r="3968" spans="1:22" ht="57.6">
      <c r="A3968" s="5">
        <f t="shared" si="244"/>
        <v>6.0000000000000001E-3</v>
      </c>
      <c r="B3968">
        <v>3966</v>
      </c>
      <c r="C3968" s="3" t="s">
        <v>3963</v>
      </c>
      <c r="D3968" s="3" t="s">
        <v>8073</v>
      </c>
      <c r="E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 s="22">
        <f t="shared" si="245"/>
        <v>42473.985879629625</v>
      </c>
      <c r="L3968">
        <v>1402506278</v>
      </c>
      <c r="M3968" s="22">
        <f t="shared" si="246"/>
        <v>42414.027546296296</v>
      </c>
      <c r="N3968" s="22" t="s">
        <v>9389</v>
      </c>
      <c r="O3968" s="24">
        <f t="shared" si="247"/>
        <v>2016</v>
      </c>
      <c r="P3968" t="b">
        <v>0</v>
      </c>
      <c r="Q3968">
        <v>2</v>
      </c>
      <c r="R3968" t="b">
        <v>0</v>
      </c>
      <c r="S3968" t="s">
        <v>8271</v>
      </c>
      <c r="T3968" s="7">
        <f>F3968/Q3968</f>
        <v>22.5</v>
      </c>
      <c r="U3968" t="s">
        <v>8315</v>
      </c>
      <c r="V3968" t="s">
        <v>8316</v>
      </c>
    </row>
    <row r="3969" spans="1:22" ht="43.2">
      <c r="A3969" s="5">
        <f t="shared" si="244"/>
        <v>0.2411764705882353</v>
      </c>
      <c r="B3969">
        <v>3967</v>
      </c>
      <c r="C3969" s="3" t="s">
        <v>3964</v>
      </c>
      <c r="D3969" s="3" t="s">
        <v>8074</v>
      </c>
      <c r="E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 s="22">
        <f t="shared" si="245"/>
        <v>41843.915972222218</v>
      </c>
      <c r="L3969">
        <v>1486191507</v>
      </c>
      <c r="M3969" s="22">
        <f t="shared" si="246"/>
        <v>41801.503217592588</v>
      </c>
      <c r="N3969" s="22" t="s">
        <v>9957</v>
      </c>
      <c r="O3969" s="24">
        <f t="shared" si="247"/>
        <v>2014</v>
      </c>
      <c r="P3969" t="b">
        <v>0</v>
      </c>
      <c r="Q3969">
        <v>10</v>
      </c>
      <c r="R3969" t="b">
        <v>0</v>
      </c>
      <c r="S3969" t="s">
        <v>8271</v>
      </c>
      <c r="T3969" s="7">
        <f>F3969/Q3969</f>
        <v>41</v>
      </c>
      <c r="U3969" t="s">
        <v>8315</v>
      </c>
      <c r="V3969" t="s">
        <v>8316</v>
      </c>
    </row>
    <row r="3970" spans="1:22" ht="43.2">
      <c r="A3970" s="5">
        <f t="shared" si="244"/>
        <v>0.10539999999999999</v>
      </c>
      <c r="B3970">
        <v>3968</v>
      </c>
      <c r="C3970" s="3" t="s">
        <v>3965</v>
      </c>
      <c r="D3970" s="3" t="s">
        <v>8075</v>
      </c>
      <c r="E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 s="22">
        <f t="shared" si="245"/>
        <v>42800.082256944443</v>
      </c>
      <c r="L3970">
        <v>1458761673</v>
      </c>
      <c r="M3970" s="22">
        <f t="shared" si="246"/>
        <v>42770.082256944443</v>
      </c>
      <c r="N3970" s="22" t="s">
        <v>9958</v>
      </c>
      <c r="O3970" s="24">
        <f t="shared" si="247"/>
        <v>2017</v>
      </c>
      <c r="P3970" t="b">
        <v>0</v>
      </c>
      <c r="Q3970">
        <v>11</v>
      </c>
      <c r="R3970" t="b">
        <v>0</v>
      </c>
      <c r="S3970" t="s">
        <v>8271</v>
      </c>
      <c r="T3970" s="7">
        <f>F3970/Q3970</f>
        <v>47.909090909090907</v>
      </c>
      <c r="U3970" t="s">
        <v>8315</v>
      </c>
      <c r="V3970" t="s">
        <v>8316</v>
      </c>
    </row>
    <row r="3971" spans="1:22" ht="57.6">
      <c r="A3971" s="5">
        <f t="shared" ref="A3971:A4034" si="248">F3971/E3971</f>
        <v>7.4690265486725665E-2</v>
      </c>
      <c r="B3971">
        <v>3969</v>
      </c>
      <c r="C3971" s="3" t="s">
        <v>3966</v>
      </c>
      <c r="D3971" s="3" t="s">
        <v>8076</v>
      </c>
      <c r="E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 s="22">
        <f t="shared" ref="K3971:K4034" si="249">(J3970/86400)+25569+(-5/24)</f>
        <v>42512.60732638889</v>
      </c>
      <c r="L3971">
        <v>1471638646</v>
      </c>
      <c r="M3971" s="22">
        <f t="shared" ref="M3971:M4034" si="250">(L3970/86400)+25569+(-5/24)</f>
        <v>42452.60732638889</v>
      </c>
      <c r="N3971" s="22" t="s">
        <v>9047</v>
      </c>
      <c r="O3971" s="24">
        <f t="shared" si="247"/>
        <v>2016</v>
      </c>
      <c r="P3971" t="b">
        <v>0</v>
      </c>
      <c r="Q3971">
        <v>6</v>
      </c>
      <c r="R3971" t="b">
        <v>0</v>
      </c>
      <c r="S3971" t="s">
        <v>8271</v>
      </c>
      <c r="T3971" s="7">
        <f>F3971/Q3971</f>
        <v>35.166666666666664</v>
      </c>
      <c r="U3971" t="s">
        <v>8315</v>
      </c>
      <c r="V3971" t="s">
        <v>8316</v>
      </c>
    </row>
    <row r="3972" spans="1:22" ht="57.6">
      <c r="A3972" s="5">
        <f t="shared" si="248"/>
        <v>7.3333333333333334E-4</v>
      </c>
      <c r="B3972">
        <v>3970</v>
      </c>
      <c r="C3972" s="3" t="s">
        <v>3967</v>
      </c>
      <c r="D3972" s="3" t="s">
        <v>8077</v>
      </c>
      <c r="E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 s="22">
        <f t="shared" si="249"/>
        <v>42610.954861111109</v>
      </c>
      <c r="L3972">
        <v>1458333811</v>
      </c>
      <c r="M3972" s="22">
        <f t="shared" si="250"/>
        <v>42601.646365740737</v>
      </c>
      <c r="N3972" s="22" t="s">
        <v>9354</v>
      </c>
      <c r="O3972" s="24">
        <f t="shared" ref="O3972:O4035" si="251">YEAR(N3972)</f>
        <v>2016</v>
      </c>
      <c r="P3972" t="b">
        <v>0</v>
      </c>
      <c r="Q3972">
        <v>2</v>
      </c>
      <c r="R3972" t="b">
        <v>0</v>
      </c>
      <c r="S3972" t="s">
        <v>8271</v>
      </c>
      <c r="T3972" s="7">
        <f>F3972/Q3972</f>
        <v>5.5</v>
      </c>
      <c r="U3972" t="s">
        <v>8315</v>
      </c>
      <c r="V3972" t="s">
        <v>8316</v>
      </c>
    </row>
    <row r="3973" spans="1:22" ht="43.2">
      <c r="A3973" s="5">
        <f t="shared" si="248"/>
        <v>9.7142857142857135E-3</v>
      </c>
      <c r="B3973">
        <v>3971</v>
      </c>
      <c r="C3973" s="3" t="s">
        <v>3968</v>
      </c>
      <c r="D3973" s="3" t="s">
        <v>8078</v>
      </c>
      <c r="E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 s="22">
        <f t="shared" si="249"/>
        <v>42477.655219907407</v>
      </c>
      <c r="L3973">
        <v>1403355126</v>
      </c>
      <c r="M3973" s="22">
        <f t="shared" si="250"/>
        <v>42447.655219907407</v>
      </c>
      <c r="N3973" s="22" t="s">
        <v>8790</v>
      </c>
      <c r="O3973" s="24">
        <f t="shared" si="251"/>
        <v>2016</v>
      </c>
      <c r="P3973" t="b">
        <v>0</v>
      </c>
      <c r="Q3973">
        <v>6</v>
      </c>
      <c r="R3973" t="b">
        <v>0</v>
      </c>
      <c r="S3973" t="s">
        <v>8271</v>
      </c>
      <c r="T3973" s="7">
        <f>F3973/Q3973</f>
        <v>22.666666666666668</v>
      </c>
      <c r="U3973" t="s">
        <v>8315</v>
      </c>
      <c r="V3973" t="s">
        <v>8316</v>
      </c>
    </row>
    <row r="3974" spans="1:22" ht="43.2">
      <c r="A3974" s="5">
        <f t="shared" si="248"/>
        <v>0.21099999999999999</v>
      </c>
      <c r="B3974">
        <v>3972</v>
      </c>
      <c r="C3974" s="3" t="s">
        <v>3969</v>
      </c>
      <c r="D3974" s="3" t="s">
        <v>8079</v>
      </c>
      <c r="E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 s="22">
        <f t="shared" si="249"/>
        <v>41841.327847222223</v>
      </c>
      <c r="L3974">
        <v>1418002634</v>
      </c>
      <c r="M3974" s="22">
        <f t="shared" si="250"/>
        <v>41811.327847222223</v>
      </c>
      <c r="N3974" s="22" t="s">
        <v>9836</v>
      </c>
      <c r="O3974" s="24">
        <f t="shared" si="251"/>
        <v>2014</v>
      </c>
      <c r="P3974" t="b">
        <v>0</v>
      </c>
      <c r="Q3974">
        <v>8</v>
      </c>
      <c r="R3974" t="b">
        <v>0</v>
      </c>
      <c r="S3974" t="s">
        <v>8271</v>
      </c>
      <c r="T3974" s="7">
        <f>F3974/Q3974</f>
        <v>26.375</v>
      </c>
      <c r="U3974" t="s">
        <v>8315</v>
      </c>
      <c r="V3974" t="s">
        <v>8316</v>
      </c>
    </row>
    <row r="3975" spans="1:22" ht="43.2">
      <c r="A3975" s="5">
        <f t="shared" si="248"/>
        <v>0.78100000000000003</v>
      </c>
      <c r="B3975">
        <v>3973</v>
      </c>
      <c r="C3975" s="3" t="s">
        <v>3970</v>
      </c>
      <c r="D3975" s="3" t="s">
        <v>8080</v>
      </c>
      <c r="E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 s="22">
        <f t="shared" si="249"/>
        <v>42040.859189814808</v>
      </c>
      <c r="L3975">
        <v>1460219110</v>
      </c>
      <c r="M3975" s="22">
        <f t="shared" si="250"/>
        <v>41980.859189814808</v>
      </c>
      <c r="N3975" s="22" t="s">
        <v>8713</v>
      </c>
      <c r="O3975" s="24">
        <f t="shared" si="251"/>
        <v>2014</v>
      </c>
      <c r="P3975" t="b">
        <v>0</v>
      </c>
      <c r="Q3975">
        <v>37</v>
      </c>
      <c r="R3975" t="b">
        <v>0</v>
      </c>
      <c r="S3975" t="s">
        <v>8271</v>
      </c>
      <c r="T3975" s="7">
        <f>F3975/Q3975</f>
        <v>105.54054054054055</v>
      </c>
      <c r="U3975" t="s">
        <v>8315</v>
      </c>
      <c r="V3975" t="s">
        <v>8316</v>
      </c>
    </row>
    <row r="3976" spans="1:22" ht="43.2">
      <c r="A3976" s="5">
        <f t="shared" si="248"/>
        <v>0.32</v>
      </c>
      <c r="B3976">
        <v>3974</v>
      </c>
      <c r="C3976" s="3" t="s">
        <v>3971</v>
      </c>
      <c r="D3976" s="3" t="s">
        <v>8081</v>
      </c>
      <c r="E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 s="22">
        <f t="shared" si="249"/>
        <v>42498.958333333336</v>
      </c>
      <c r="L3976">
        <v>1462280848</v>
      </c>
      <c r="M3976" s="22">
        <f t="shared" si="250"/>
        <v>42469.475810185184</v>
      </c>
      <c r="N3976" s="22" t="s">
        <v>9683</v>
      </c>
      <c r="O3976" s="24">
        <f t="shared" si="251"/>
        <v>2016</v>
      </c>
      <c r="P3976" t="b">
        <v>0</v>
      </c>
      <c r="Q3976">
        <v>11</v>
      </c>
      <c r="R3976" t="b">
        <v>0</v>
      </c>
      <c r="S3976" t="s">
        <v>8271</v>
      </c>
      <c r="T3976" s="7">
        <f>F3976/Q3976</f>
        <v>29.09090909090909</v>
      </c>
      <c r="U3976" t="s">
        <v>8315</v>
      </c>
      <c r="V3976" t="s">
        <v>8316</v>
      </c>
    </row>
    <row r="3977" spans="1:22" ht="43.2">
      <c r="A3977" s="5">
        <f t="shared" si="248"/>
        <v>0</v>
      </c>
      <c r="B3977">
        <v>3975</v>
      </c>
      <c r="C3977" s="3" t="s">
        <v>3972</v>
      </c>
      <c r="D3977" s="3" t="s">
        <v>8082</v>
      </c>
      <c r="E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 s="22">
        <f t="shared" si="249"/>
        <v>42523.338518518511</v>
      </c>
      <c r="L3977">
        <v>1465850898</v>
      </c>
      <c r="M3977" s="22">
        <f t="shared" si="250"/>
        <v>42493.338518518511</v>
      </c>
      <c r="N3977" s="22" t="s">
        <v>9506</v>
      </c>
      <c r="O3977" s="24">
        <f t="shared" si="251"/>
        <v>2016</v>
      </c>
      <c r="P3977" t="b">
        <v>0</v>
      </c>
      <c r="Q3977">
        <v>0</v>
      </c>
      <c r="R3977" t="b">
        <v>0</v>
      </c>
      <c r="S3977" t="s">
        <v>8271</v>
      </c>
      <c r="T3977" s="7" t="e">
        <f>F3977/Q3977</f>
        <v>#DIV/0!</v>
      </c>
      <c r="U3977" t="s">
        <v>8315</v>
      </c>
      <c r="V3977" t="s">
        <v>8316</v>
      </c>
    </row>
    <row r="3978" spans="1:22" ht="43.2">
      <c r="A3978" s="5">
        <f t="shared" si="248"/>
        <v>0.47692307692307695</v>
      </c>
      <c r="B3978">
        <v>3976</v>
      </c>
      <c r="C3978" s="3" t="s">
        <v>3973</v>
      </c>
      <c r="D3978" s="3" t="s">
        <v>8083</v>
      </c>
      <c r="E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 s="22">
        <f t="shared" si="249"/>
        <v>42564.658541666664</v>
      </c>
      <c r="L3978">
        <v>1405024561</v>
      </c>
      <c r="M3978" s="22">
        <f t="shared" si="250"/>
        <v>42534.658541666664</v>
      </c>
      <c r="N3978" s="22" t="s">
        <v>8837</v>
      </c>
      <c r="O3978" s="24">
        <f t="shared" si="251"/>
        <v>2016</v>
      </c>
      <c r="P3978" t="b">
        <v>0</v>
      </c>
      <c r="Q3978">
        <v>10</v>
      </c>
      <c r="R3978" t="b">
        <v>0</v>
      </c>
      <c r="S3978" t="s">
        <v>8271</v>
      </c>
      <c r="T3978" s="7">
        <f>F3978/Q3978</f>
        <v>62</v>
      </c>
      <c r="U3978" t="s">
        <v>8315</v>
      </c>
      <c r="V3978" t="s">
        <v>8316</v>
      </c>
    </row>
    <row r="3979" spans="1:22" ht="43.2">
      <c r="A3979" s="5">
        <f t="shared" si="248"/>
        <v>1.4500000000000001E-2</v>
      </c>
      <c r="B3979">
        <v>3977</v>
      </c>
      <c r="C3979" s="3" t="s">
        <v>3974</v>
      </c>
      <c r="D3979" s="3" t="s">
        <v>8084</v>
      </c>
      <c r="E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 s="22">
        <f t="shared" si="249"/>
        <v>41852.083333333328</v>
      </c>
      <c r="L3979">
        <v>1466621732</v>
      </c>
      <c r="M3979" s="22">
        <f t="shared" si="250"/>
        <v>41830.650011574071</v>
      </c>
      <c r="N3979" s="22" t="s">
        <v>8817</v>
      </c>
      <c r="O3979" s="24">
        <f t="shared" si="251"/>
        <v>2014</v>
      </c>
      <c r="P3979" t="b">
        <v>0</v>
      </c>
      <c r="Q3979">
        <v>6</v>
      </c>
      <c r="R3979" t="b">
        <v>0</v>
      </c>
      <c r="S3979" t="s">
        <v>8271</v>
      </c>
      <c r="T3979" s="7">
        <f>F3979/Q3979</f>
        <v>217.5</v>
      </c>
      <c r="U3979" t="s">
        <v>8315</v>
      </c>
      <c r="V3979" t="s">
        <v>8316</v>
      </c>
    </row>
    <row r="3980" spans="1:22" ht="43.2">
      <c r="A3980" s="5">
        <f t="shared" si="248"/>
        <v>0.107</v>
      </c>
      <c r="B3980">
        <v>3978</v>
      </c>
      <c r="C3980" s="3" t="s">
        <v>3975</v>
      </c>
      <c r="D3980" s="3" t="s">
        <v>8085</v>
      </c>
      <c r="E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 s="22">
        <f t="shared" si="249"/>
        <v>42573.580231481479</v>
      </c>
      <c r="L3980">
        <v>1417533953</v>
      </c>
      <c r="M3980" s="22">
        <f t="shared" si="250"/>
        <v>42543.580231481479</v>
      </c>
      <c r="N3980" s="22" t="s">
        <v>8731</v>
      </c>
      <c r="O3980" s="24">
        <f t="shared" si="251"/>
        <v>2016</v>
      </c>
      <c r="P3980" t="b">
        <v>0</v>
      </c>
      <c r="Q3980">
        <v>8</v>
      </c>
      <c r="R3980" t="b">
        <v>0</v>
      </c>
      <c r="S3980" t="s">
        <v>8271</v>
      </c>
      <c r="T3980" s="7">
        <f>F3980/Q3980</f>
        <v>26.75</v>
      </c>
      <c r="U3980" t="s">
        <v>8315</v>
      </c>
      <c r="V3980" t="s">
        <v>8316</v>
      </c>
    </row>
    <row r="3981" spans="1:22" ht="43.2">
      <c r="A3981" s="5">
        <f t="shared" si="248"/>
        <v>1.8333333333333333E-2</v>
      </c>
      <c r="B3981">
        <v>3979</v>
      </c>
      <c r="C3981" s="3" t="s">
        <v>3976</v>
      </c>
      <c r="D3981" s="3" t="s">
        <v>8086</v>
      </c>
      <c r="E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 s="22">
        <f t="shared" si="249"/>
        <v>42035.434641203705</v>
      </c>
      <c r="L3981">
        <v>1425678057</v>
      </c>
      <c r="M3981" s="22">
        <f t="shared" si="250"/>
        <v>41975.434641203705</v>
      </c>
      <c r="N3981" s="22" t="s">
        <v>8858</v>
      </c>
      <c r="O3981" s="24">
        <f t="shared" si="251"/>
        <v>2014</v>
      </c>
      <c r="P3981" t="b">
        <v>0</v>
      </c>
      <c r="Q3981">
        <v>6</v>
      </c>
      <c r="R3981" t="b">
        <v>0</v>
      </c>
      <c r="S3981" t="s">
        <v>8271</v>
      </c>
      <c r="T3981" s="7">
        <f>F3981/Q3981</f>
        <v>18.333333333333332</v>
      </c>
      <c r="U3981" t="s">
        <v>8315</v>
      </c>
      <c r="V3981" t="s">
        <v>8316</v>
      </c>
    </row>
    <row r="3982" spans="1:22" ht="57.6">
      <c r="A3982" s="5">
        <f t="shared" si="248"/>
        <v>0.18</v>
      </c>
      <c r="B3982">
        <v>3980</v>
      </c>
      <c r="C3982" s="3" t="s">
        <v>3977</v>
      </c>
      <c r="D3982" s="3" t="s">
        <v>8087</v>
      </c>
      <c r="E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 s="22">
        <f t="shared" si="249"/>
        <v>42092.624999999993</v>
      </c>
      <c r="L3982">
        <v>1401978147</v>
      </c>
      <c r="M3982" s="22">
        <f t="shared" si="250"/>
        <v>42069.695104166669</v>
      </c>
      <c r="N3982" s="22" t="s">
        <v>8534</v>
      </c>
      <c r="O3982" s="24">
        <f t="shared" si="251"/>
        <v>2015</v>
      </c>
      <c r="P3982" t="b">
        <v>0</v>
      </c>
      <c r="Q3982">
        <v>7</v>
      </c>
      <c r="R3982" t="b">
        <v>0</v>
      </c>
      <c r="S3982" t="s">
        <v>8271</v>
      </c>
      <c r="T3982" s="7">
        <f>F3982/Q3982</f>
        <v>64.285714285714292</v>
      </c>
      <c r="U3982" t="s">
        <v>8315</v>
      </c>
      <c r="V3982" t="s">
        <v>8316</v>
      </c>
    </row>
    <row r="3983" spans="1:22" ht="43.2">
      <c r="A3983" s="5">
        <f t="shared" si="248"/>
        <v>4.0833333333333333E-2</v>
      </c>
      <c r="B3983">
        <v>3981</v>
      </c>
      <c r="C3983" s="3" t="s">
        <v>3358</v>
      </c>
      <c r="D3983" s="3" t="s">
        <v>7469</v>
      </c>
      <c r="E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 s="22">
        <f t="shared" si="249"/>
        <v>41825.390590277777</v>
      </c>
      <c r="L3983">
        <v>1463545149</v>
      </c>
      <c r="M3983" s="22">
        <f t="shared" si="250"/>
        <v>41795.390590277777</v>
      </c>
      <c r="N3983" s="22" t="s">
        <v>9781</v>
      </c>
      <c r="O3983" s="24">
        <f t="shared" si="251"/>
        <v>2014</v>
      </c>
      <c r="P3983" t="b">
        <v>0</v>
      </c>
      <c r="Q3983">
        <v>7</v>
      </c>
      <c r="R3983" t="b">
        <v>0</v>
      </c>
      <c r="S3983" t="s">
        <v>8271</v>
      </c>
      <c r="T3983" s="7">
        <f>F3983/Q3983</f>
        <v>175</v>
      </c>
      <c r="U3983" t="s">
        <v>8315</v>
      </c>
      <c r="V3983" t="s">
        <v>8316</v>
      </c>
    </row>
    <row r="3984" spans="1:22" ht="57.6">
      <c r="A3984" s="5">
        <f t="shared" si="248"/>
        <v>0.2</v>
      </c>
      <c r="B3984">
        <v>3982</v>
      </c>
      <c r="C3984" s="3" t="s">
        <v>3978</v>
      </c>
      <c r="D3984" s="3" t="s">
        <v>8088</v>
      </c>
      <c r="E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 s="22">
        <f t="shared" si="249"/>
        <v>42567.971631944441</v>
      </c>
      <c r="L3984">
        <v>1431113180</v>
      </c>
      <c r="M3984" s="22">
        <f t="shared" si="250"/>
        <v>42507.971631944441</v>
      </c>
      <c r="N3984" s="22" t="s">
        <v>8669</v>
      </c>
      <c r="O3984" s="24">
        <f t="shared" si="251"/>
        <v>2016</v>
      </c>
      <c r="P3984" t="b">
        <v>0</v>
      </c>
      <c r="Q3984">
        <v>5</v>
      </c>
      <c r="R3984" t="b">
        <v>0</v>
      </c>
      <c r="S3984" t="s">
        <v>8271</v>
      </c>
      <c r="T3984" s="7">
        <f>F3984/Q3984</f>
        <v>34</v>
      </c>
      <c r="U3984" t="s">
        <v>8315</v>
      </c>
      <c r="V3984" t="s">
        <v>8316</v>
      </c>
    </row>
    <row r="3985" spans="1:22" ht="43.2">
      <c r="A3985" s="5">
        <f t="shared" si="248"/>
        <v>0.34802513464991025</v>
      </c>
      <c r="B3985">
        <v>3983</v>
      </c>
      <c r="C3985" s="3" t="s">
        <v>3979</v>
      </c>
      <c r="D3985" s="3" t="s">
        <v>8089</v>
      </c>
      <c r="E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 s="22">
        <f t="shared" si="249"/>
        <v>42192.601620370369</v>
      </c>
      <c r="L3985">
        <v>1397854356</v>
      </c>
      <c r="M3985" s="22">
        <f t="shared" si="250"/>
        <v>42132.601620370369</v>
      </c>
      <c r="N3985" s="22" t="s">
        <v>9251</v>
      </c>
      <c r="O3985" s="24">
        <f t="shared" si="251"/>
        <v>2015</v>
      </c>
      <c r="P3985" t="b">
        <v>0</v>
      </c>
      <c r="Q3985">
        <v>46</v>
      </c>
      <c r="R3985" t="b">
        <v>0</v>
      </c>
      <c r="S3985" t="s">
        <v>8271</v>
      </c>
      <c r="T3985" s="7">
        <f>F3985/Q3985</f>
        <v>84.282608695652172</v>
      </c>
      <c r="U3985" t="s">
        <v>8315</v>
      </c>
      <c r="V3985" t="s">
        <v>8316</v>
      </c>
    </row>
    <row r="3986" spans="1:22" ht="43.2">
      <c r="A3986" s="5">
        <f t="shared" si="248"/>
        <v>6.3333333333333339E-2</v>
      </c>
      <c r="B3986">
        <v>3984</v>
      </c>
      <c r="C3986" s="3" t="s">
        <v>3980</v>
      </c>
      <c r="D3986" s="3" t="s">
        <v>8090</v>
      </c>
      <c r="E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 s="22">
        <f t="shared" si="249"/>
        <v>41779.082638888889</v>
      </c>
      <c r="L3986">
        <v>1412809644</v>
      </c>
      <c r="M3986" s="22">
        <f t="shared" si="250"/>
        <v>41747.661527777775</v>
      </c>
      <c r="N3986" s="22" t="s">
        <v>9807</v>
      </c>
      <c r="O3986" s="24">
        <f t="shared" si="251"/>
        <v>2014</v>
      </c>
      <c r="P3986" t="b">
        <v>0</v>
      </c>
      <c r="Q3986">
        <v>10</v>
      </c>
      <c r="R3986" t="b">
        <v>0</v>
      </c>
      <c r="S3986" t="s">
        <v>8271</v>
      </c>
      <c r="T3986" s="7">
        <f>F3986/Q3986</f>
        <v>9.5</v>
      </c>
      <c r="U3986" t="s">
        <v>8315</v>
      </c>
      <c r="V3986" t="s">
        <v>8316</v>
      </c>
    </row>
    <row r="3987" spans="1:22" ht="57.6">
      <c r="A3987" s="5">
        <f t="shared" si="248"/>
        <v>0.32050000000000001</v>
      </c>
      <c r="B3987">
        <v>3985</v>
      </c>
      <c r="C3987" s="3" t="s">
        <v>3981</v>
      </c>
      <c r="D3987" s="3" t="s">
        <v>8091</v>
      </c>
      <c r="E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 s="22">
        <f t="shared" si="249"/>
        <v>41950.791666666664</v>
      </c>
      <c r="L3987">
        <v>1454173120</v>
      </c>
      <c r="M3987" s="22">
        <f t="shared" si="250"/>
        <v>41920.75513888889</v>
      </c>
      <c r="N3987" s="22" t="s">
        <v>9814</v>
      </c>
      <c r="O3987" s="24">
        <f t="shared" si="251"/>
        <v>2014</v>
      </c>
      <c r="P3987" t="b">
        <v>0</v>
      </c>
      <c r="Q3987">
        <v>19</v>
      </c>
      <c r="R3987" t="b">
        <v>0</v>
      </c>
      <c r="S3987" t="s">
        <v>8271</v>
      </c>
      <c r="T3987" s="7">
        <f>F3987/Q3987</f>
        <v>33.736842105263158</v>
      </c>
      <c r="U3987" t="s">
        <v>8315</v>
      </c>
      <c r="V3987" t="s">
        <v>8316</v>
      </c>
    </row>
    <row r="3988" spans="1:22" ht="57.6">
      <c r="A3988" s="5">
        <f t="shared" si="248"/>
        <v>9.7600000000000006E-2</v>
      </c>
      <c r="B3988">
        <v>3986</v>
      </c>
      <c r="C3988" s="3" t="s">
        <v>3982</v>
      </c>
      <c r="D3988" s="3" t="s">
        <v>8092</v>
      </c>
      <c r="E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 s="22">
        <f t="shared" si="249"/>
        <v>42420.670138888883</v>
      </c>
      <c r="L3988">
        <v>1460034594</v>
      </c>
      <c r="M3988" s="22">
        <f t="shared" si="250"/>
        <v>42399.499074074069</v>
      </c>
      <c r="N3988" s="22" t="s">
        <v>8813</v>
      </c>
      <c r="O3988" s="24">
        <f t="shared" si="251"/>
        <v>2016</v>
      </c>
      <c r="P3988" t="b">
        <v>0</v>
      </c>
      <c r="Q3988">
        <v>13</v>
      </c>
      <c r="R3988" t="b">
        <v>0</v>
      </c>
      <c r="S3988" t="s">
        <v>8271</v>
      </c>
      <c r="T3988" s="7">
        <f>F3988/Q3988</f>
        <v>37.53846153846154</v>
      </c>
      <c r="U3988" t="s">
        <v>8315</v>
      </c>
      <c r="V3988" t="s">
        <v>8316</v>
      </c>
    </row>
    <row r="3989" spans="1:22" ht="43.2">
      <c r="A3989" s="5">
        <f t="shared" si="248"/>
        <v>0.3775</v>
      </c>
      <c r="B3989">
        <v>3987</v>
      </c>
      <c r="C3989" s="3" t="s">
        <v>3983</v>
      </c>
      <c r="D3989" s="3" t="s">
        <v>8093</v>
      </c>
      <c r="E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 s="22">
        <f t="shared" si="249"/>
        <v>42496.336111111108</v>
      </c>
      <c r="L3989">
        <v>1399414290</v>
      </c>
      <c r="M3989" s="22">
        <f t="shared" si="250"/>
        <v>42467.340208333328</v>
      </c>
      <c r="N3989" s="22" t="s">
        <v>9615</v>
      </c>
      <c r="O3989" s="24">
        <f t="shared" si="251"/>
        <v>2016</v>
      </c>
      <c r="P3989" t="b">
        <v>0</v>
      </c>
      <c r="Q3989">
        <v>13</v>
      </c>
      <c r="R3989" t="b">
        <v>0</v>
      </c>
      <c r="S3989" t="s">
        <v>8271</v>
      </c>
      <c r="T3989" s="7">
        <f>F3989/Q3989</f>
        <v>11.615384615384615</v>
      </c>
      <c r="U3989" t="s">
        <v>8315</v>
      </c>
      <c r="V3989" t="s">
        <v>8316</v>
      </c>
    </row>
    <row r="3990" spans="1:22" ht="28.8">
      <c r="A3990" s="5">
        <f t="shared" si="248"/>
        <v>2.1333333333333333E-2</v>
      </c>
      <c r="B3990">
        <v>3988</v>
      </c>
      <c r="C3990" s="3" t="s">
        <v>3984</v>
      </c>
      <c r="D3990" s="3" t="s">
        <v>8094</v>
      </c>
      <c r="E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 s="22">
        <f t="shared" si="249"/>
        <v>41775.716319444444</v>
      </c>
      <c r="L3990">
        <v>1439517413</v>
      </c>
      <c r="M3990" s="22">
        <f t="shared" si="250"/>
        <v>41765.716319444444</v>
      </c>
      <c r="N3990" s="22" t="s">
        <v>9912</v>
      </c>
      <c r="O3990" s="24">
        <f t="shared" si="251"/>
        <v>2014</v>
      </c>
      <c r="P3990" t="b">
        <v>0</v>
      </c>
      <c r="Q3990">
        <v>4</v>
      </c>
      <c r="R3990" t="b">
        <v>0</v>
      </c>
      <c r="S3990" t="s">
        <v>8271</v>
      </c>
      <c r="T3990" s="7">
        <f>F3990/Q3990</f>
        <v>8</v>
      </c>
      <c r="U3990" t="s">
        <v>8315</v>
      </c>
      <c r="V3990" t="s">
        <v>8316</v>
      </c>
    </row>
    <row r="3991" spans="1:22" ht="43.2">
      <c r="A3991" s="5">
        <f t="shared" si="248"/>
        <v>0</v>
      </c>
      <c r="B3991">
        <v>3989</v>
      </c>
      <c r="C3991" s="3" t="s">
        <v>3985</v>
      </c>
      <c r="D3991" s="3" t="s">
        <v>8095</v>
      </c>
      <c r="E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 s="22">
        <f t="shared" si="249"/>
        <v>42244.872835648144</v>
      </c>
      <c r="L3991">
        <v>1444413581</v>
      </c>
      <c r="M3991" s="22">
        <f t="shared" si="250"/>
        <v>42229.872835648144</v>
      </c>
      <c r="N3991" s="22" t="s">
        <v>8393</v>
      </c>
      <c r="O3991" s="24">
        <f t="shared" si="251"/>
        <v>2015</v>
      </c>
      <c r="P3991" t="b">
        <v>0</v>
      </c>
      <c r="Q3991">
        <v>0</v>
      </c>
      <c r="R3991" t="b">
        <v>0</v>
      </c>
      <c r="S3991" t="s">
        <v>8271</v>
      </c>
      <c r="T3991" s="7" t="e">
        <f>F3991/Q3991</f>
        <v>#DIV/0!</v>
      </c>
      <c r="U3991" t="s">
        <v>8315</v>
      </c>
      <c r="V3991" t="s">
        <v>8316</v>
      </c>
    </row>
    <row r="3992" spans="1:22" ht="43.2">
      <c r="A3992" s="5">
        <f t="shared" si="248"/>
        <v>4.1818181818181817E-2</v>
      </c>
      <c r="B3992">
        <v>3990</v>
      </c>
      <c r="C3992" s="3" t="s">
        <v>3986</v>
      </c>
      <c r="D3992" s="3" t="s">
        <v>8096</v>
      </c>
      <c r="E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 s="22">
        <f t="shared" si="249"/>
        <v>42316.583113425928</v>
      </c>
      <c r="L3992">
        <v>1454342893</v>
      </c>
      <c r="M3992" s="22">
        <f t="shared" si="250"/>
        <v>42286.541446759256</v>
      </c>
      <c r="N3992" s="22" t="s">
        <v>8401</v>
      </c>
      <c r="O3992" s="24">
        <f t="shared" si="251"/>
        <v>2015</v>
      </c>
      <c r="P3992" t="b">
        <v>0</v>
      </c>
      <c r="Q3992">
        <v>3</v>
      </c>
      <c r="R3992" t="b">
        <v>0</v>
      </c>
      <c r="S3992" t="s">
        <v>8271</v>
      </c>
      <c r="T3992" s="7">
        <f>F3992/Q3992</f>
        <v>23</v>
      </c>
      <c r="U3992" t="s">
        <v>8315</v>
      </c>
      <c r="V3992" t="s">
        <v>8316</v>
      </c>
    </row>
    <row r="3993" spans="1:22" ht="28.8">
      <c r="A3993" s="5">
        <f t="shared" si="248"/>
        <v>0.2</v>
      </c>
      <c r="B3993">
        <v>3991</v>
      </c>
      <c r="C3993" s="3" t="s">
        <v>3987</v>
      </c>
      <c r="D3993" s="3" t="s">
        <v>8097</v>
      </c>
      <c r="E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 s="22">
        <f t="shared" si="249"/>
        <v>42431.464039351849</v>
      </c>
      <c r="L3993">
        <v>1430494082</v>
      </c>
      <c r="M3993" s="22">
        <f t="shared" si="250"/>
        <v>42401.464039351849</v>
      </c>
      <c r="N3993" s="22" t="s">
        <v>9822</v>
      </c>
      <c r="O3993" s="24">
        <f t="shared" si="251"/>
        <v>2016</v>
      </c>
      <c r="P3993" t="b">
        <v>0</v>
      </c>
      <c r="Q3993">
        <v>1</v>
      </c>
      <c r="R3993" t="b">
        <v>0</v>
      </c>
      <c r="S3993" t="s">
        <v>8271</v>
      </c>
      <c r="T3993" s="7">
        <f>F3993/Q3993</f>
        <v>100</v>
      </c>
      <c r="U3993" t="s">
        <v>8315</v>
      </c>
      <c r="V3993" t="s">
        <v>8316</v>
      </c>
    </row>
    <row r="3994" spans="1:22" ht="43.2">
      <c r="A3994" s="5">
        <f t="shared" si="248"/>
        <v>5.4100000000000002E-2</v>
      </c>
      <c r="B3994">
        <v>3992</v>
      </c>
      <c r="C3994" s="3" t="s">
        <v>3988</v>
      </c>
      <c r="D3994" s="3" t="s">
        <v>8098</v>
      </c>
      <c r="E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 s="22">
        <f t="shared" si="249"/>
        <v>42155.436134259253</v>
      </c>
      <c r="L3994">
        <v>1444689259</v>
      </c>
      <c r="M3994" s="22">
        <f t="shared" si="250"/>
        <v>42125.436134259253</v>
      </c>
      <c r="N3994" s="22" t="s">
        <v>8477</v>
      </c>
      <c r="O3994" s="24">
        <f t="shared" si="251"/>
        <v>2015</v>
      </c>
      <c r="P3994" t="b">
        <v>0</v>
      </c>
      <c r="Q3994">
        <v>9</v>
      </c>
      <c r="R3994" t="b">
        <v>0</v>
      </c>
      <c r="S3994" t="s">
        <v>8271</v>
      </c>
      <c r="T3994" s="7">
        <f>F3994/Q3994</f>
        <v>60.111111111111114</v>
      </c>
      <c r="U3994" t="s">
        <v>8315</v>
      </c>
      <c r="V3994" t="s">
        <v>8316</v>
      </c>
    </row>
    <row r="3995" spans="1:22" ht="43.2">
      <c r="A3995" s="5">
        <f t="shared" si="248"/>
        <v>6.0000000000000002E-5</v>
      </c>
      <c r="B3995">
        <v>3993</v>
      </c>
      <c r="C3995" s="3" t="s">
        <v>3989</v>
      </c>
      <c r="D3995" s="3" t="s">
        <v>8099</v>
      </c>
      <c r="E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 s="22">
        <f t="shared" si="249"/>
        <v>42349.773831018516</v>
      </c>
      <c r="L3995">
        <v>1428957912</v>
      </c>
      <c r="M3995" s="22">
        <f t="shared" si="250"/>
        <v>42289.732164351844</v>
      </c>
      <c r="N3995" s="22" t="s">
        <v>9157</v>
      </c>
      <c r="O3995" s="24">
        <f t="shared" si="251"/>
        <v>2015</v>
      </c>
      <c r="P3995" t="b">
        <v>0</v>
      </c>
      <c r="Q3995">
        <v>1</v>
      </c>
      <c r="R3995" t="b">
        <v>0</v>
      </c>
      <c r="S3995" t="s">
        <v>8271</v>
      </c>
      <c r="T3995" s="7">
        <f>F3995/Q3995</f>
        <v>3</v>
      </c>
      <c r="U3995" t="s">
        <v>8315</v>
      </c>
      <c r="V3995" t="s">
        <v>8316</v>
      </c>
    </row>
    <row r="3996" spans="1:22" ht="43.2">
      <c r="A3996" s="5">
        <f t="shared" si="248"/>
        <v>2.5000000000000001E-3</v>
      </c>
      <c r="B3996">
        <v>3994</v>
      </c>
      <c r="C3996" s="3" t="s">
        <v>3990</v>
      </c>
      <c r="D3996" s="3" t="s">
        <v>8100</v>
      </c>
      <c r="E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 s="22">
        <f t="shared" si="249"/>
        <v>42137.656388888885</v>
      </c>
      <c r="L3996">
        <v>1403169690</v>
      </c>
      <c r="M3996" s="22">
        <f t="shared" si="250"/>
        <v>42107.656388888885</v>
      </c>
      <c r="N3996" s="22" t="s">
        <v>8765</v>
      </c>
      <c r="O3996" s="24">
        <f t="shared" si="251"/>
        <v>2015</v>
      </c>
      <c r="P3996" t="b">
        <v>0</v>
      </c>
      <c r="Q3996">
        <v>1</v>
      </c>
      <c r="R3996" t="b">
        <v>0</v>
      </c>
      <c r="S3996" t="s">
        <v>8271</v>
      </c>
      <c r="T3996" s="7">
        <f>F3996/Q3996</f>
        <v>5</v>
      </c>
      <c r="U3996" t="s">
        <v>8315</v>
      </c>
      <c r="V3996" t="s">
        <v>8316</v>
      </c>
    </row>
    <row r="3997" spans="1:22" ht="43.2">
      <c r="A3997" s="5">
        <f t="shared" si="248"/>
        <v>0.35</v>
      </c>
      <c r="B3997">
        <v>3995</v>
      </c>
      <c r="C3997" s="3" t="s">
        <v>3991</v>
      </c>
      <c r="D3997" s="3" t="s">
        <v>8101</v>
      </c>
      <c r="E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 s="22">
        <f t="shared" si="249"/>
        <v>41839.181597222218</v>
      </c>
      <c r="L3997">
        <v>1421339077</v>
      </c>
      <c r="M3997" s="22">
        <f t="shared" si="250"/>
        <v>41809.181597222218</v>
      </c>
      <c r="N3997" s="22" t="s">
        <v>8937</v>
      </c>
      <c r="O3997" s="24">
        <f t="shared" si="251"/>
        <v>2014</v>
      </c>
      <c r="P3997" t="b">
        <v>0</v>
      </c>
      <c r="Q3997">
        <v>4</v>
      </c>
      <c r="R3997" t="b">
        <v>0</v>
      </c>
      <c r="S3997" t="s">
        <v>8271</v>
      </c>
      <c r="T3997" s="7">
        <f>F3997/Q3997</f>
        <v>17.5</v>
      </c>
      <c r="U3997" t="s">
        <v>8315</v>
      </c>
      <c r="V3997" t="s">
        <v>8316</v>
      </c>
    </row>
    <row r="3998" spans="1:22" ht="43.2">
      <c r="A3998" s="5">
        <f t="shared" si="248"/>
        <v>0.16566666666666666</v>
      </c>
      <c r="B3998">
        <v>3996</v>
      </c>
      <c r="C3998" s="3" t="s">
        <v>3992</v>
      </c>
      <c r="D3998" s="3" t="s">
        <v>8102</v>
      </c>
      <c r="E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 s="22">
        <f t="shared" si="249"/>
        <v>42049.268749999996</v>
      </c>
      <c r="L3998">
        <v>1415341464</v>
      </c>
      <c r="M3998" s="22">
        <f t="shared" si="250"/>
        <v>42019.475428240738</v>
      </c>
      <c r="N3998" s="22" t="s">
        <v>8978</v>
      </c>
      <c r="O3998" s="24">
        <f t="shared" si="251"/>
        <v>2015</v>
      </c>
      <c r="P3998" t="b">
        <v>0</v>
      </c>
      <c r="Q3998">
        <v>17</v>
      </c>
      <c r="R3998" t="b">
        <v>0</v>
      </c>
      <c r="S3998" t="s">
        <v>8271</v>
      </c>
      <c r="T3998" s="7">
        <f>F3998/Q3998</f>
        <v>29.235294117647058</v>
      </c>
      <c r="U3998" t="s">
        <v>8315</v>
      </c>
      <c r="V3998" t="s">
        <v>8316</v>
      </c>
    </row>
    <row r="3999" spans="1:22" ht="43.2">
      <c r="A3999" s="5">
        <f t="shared" si="248"/>
        <v>0</v>
      </c>
      <c r="B3999">
        <v>3997</v>
      </c>
      <c r="C3999" s="3" t="s">
        <v>3993</v>
      </c>
      <c r="D3999" s="3" t="s">
        <v>8103</v>
      </c>
      <c r="E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 s="22">
        <f t="shared" si="249"/>
        <v>41963.461111111108</v>
      </c>
      <c r="L3999">
        <v>1425633821</v>
      </c>
      <c r="M3999" s="22">
        <f t="shared" si="250"/>
        <v>41950.058611111112</v>
      </c>
      <c r="N3999" s="22" t="s">
        <v>8655</v>
      </c>
      <c r="O3999" s="24">
        <f t="shared" si="251"/>
        <v>2014</v>
      </c>
      <c r="P3999" t="b">
        <v>0</v>
      </c>
      <c r="Q3999">
        <v>0</v>
      </c>
      <c r="R3999" t="b">
        <v>0</v>
      </c>
      <c r="S3999" t="s">
        <v>8271</v>
      </c>
      <c r="T3999" s="7" t="e">
        <f>F3999/Q3999</f>
        <v>#DIV/0!</v>
      </c>
      <c r="U3999" t="s">
        <v>8315</v>
      </c>
      <c r="V3999" t="s">
        <v>8316</v>
      </c>
    </row>
    <row r="4000" spans="1:22" ht="43.2">
      <c r="A4000" s="5">
        <f t="shared" si="248"/>
        <v>0.57199999999999995</v>
      </c>
      <c r="B4000">
        <v>3998</v>
      </c>
      <c r="C4000" s="3" t="s">
        <v>3994</v>
      </c>
      <c r="D4000" s="3" t="s">
        <v>8104</v>
      </c>
      <c r="E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 s="22">
        <f t="shared" si="249"/>
        <v>42099.141446759262</v>
      </c>
      <c r="L4000">
        <v>1424992026</v>
      </c>
      <c r="M4000" s="22">
        <f t="shared" si="250"/>
        <v>42069.183113425919</v>
      </c>
      <c r="N4000" s="22" t="s">
        <v>8534</v>
      </c>
      <c r="O4000" s="24">
        <f t="shared" si="251"/>
        <v>2015</v>
      </c>
      <c r="P4000" t="b">
        <v>0</v>
      </c>
      <c r="Q4000">
        <v>12</v>
      </c>
      <c r="R4000" t="b">
        <v>0</v>
      </c>
      <c r="S4000" t="s">
        <v>8271</v>
      </c>
      <c r="T4000" s="7">
        <f>F4000/Q4000</f>
        <v>59.583333333333336</v>
      </c>
      <c r="U4000" t="s">
        <v>8315</v>
      </c>
      <c r="V4000" t="s">
        <v>8316</v>
      </c>
    </row>
    <row r="4001" spans="1:22" ht="43.2">
      <c r="A4001" s="5">
        <f t="shared" si="248"/>
        <v>0.16514285714285715</v>
      </c>
      <c r="B4001">
        <v>3999</v>
      </c>
      <c r="C4001" s="3" t="s">
        <v>3995</v>
      </c>
      <c r="D4001" s="3" t="s">
        <v>8105</v>
      </c>
      <c r="E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 s="22">
        <f t="shared" si="249"/>
        <v>42091.713263888887</v>
      </c>
      <c r="L4001">
        <v>1406058798</v>
      </c>
      <c r="M4001" s="22">
        <f t="shared" si="250"/>
        <v>42061.754930555551</v>
      </c>
      <c r="N4001" s="22" t="s">
        <v>9677</v>
      </c>
      <c r="O4001" s="24">
        <f t="shared" si="251"/>
        <v>2015</v>
      </c>
      <c r="P4001" t="b">
        <v>0</v>
      </c>
      <c r="Q4001">
        <v>14</v>
      </c>
      <c r="R4001" t="b">
        <v>0</v>
      </c>
      <c r="S4001" t="s">
        <v>8271</v>
      </c>
      <c r="T4001" s="7">
        <f>F4001/Q4001</f>
        <v>82.571428571428569</v>
      </c>
      <c r="U4001" t="s">
        <v>8315</v>
      </c>
      <c r="V4001" t="s">
        <v>8316</v>
      </c>
    </row>
    <row r="4002" spans="1:22" ht="28.8">
      <c r="A4002" s="5">
        <f t="shared" si="248"/>
        <v>1.25E-3</v>
      </c>
      <c r="B4002">
        <v>4000</v>
      </c>
      <c r="C4002" s="3" t="s">
        <v>3996</v>
      </c>
      <c r="D4002" s="3" t="s">
        <v>8106</v>
      </c>
      <c r="E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 s="22">
        <f t="shared" si="249"/>
        <v>41882.619317129625</v>
      </c>
      <c r="L4002">
        <v>1457450958</v>
      </c>
      <c r="M4002" s="22">
        <f t="shared" si="250"/>
        <v>41842.620347222219</v>
      </c>
      <c r="N4002" s="22" t="s">
        <v>8398</v>
      </c>
      <c r="O4002" s="24">
        <f t="shared" si="251"/>
        <v>2014</v>
      </c>
      <c r="P4002" t="b">
        <v>0</v>
      </c>
      <c r="Q4002">
        <v>1</v>
      </c>
      <c r="R4002" t="b">
        <v>0</v>
      </c>
      <c r="S4002" t="s">
        <v>8271</v>
      </c>
      <c r="T4002" s="7">
        <f>F4002/Q4002</f>
        <v>10</v>
      </c>
      <c r="U4002" t="s">
        <v>8315</v>
      </c>
      <c r="V4002" t="s">
        <v>8316</v>
      </c>
    </row>
    <row r="4003" spans="1:22" ht="57.6">
      <c r="A4003" s="5">
        <f t="shared" si="248"/>
        <v>0.3775</v>
      </c>
      <c r="B4003">
        <v>4001</v>
      </c>
      <c r="C4003" s="3" t="s">
        <v>3997</v>
      </c>
      <c r="D4003" s="3" t="s">
        <v>8107</v>
      </c>
      <c r="E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 s="22">
        <f t="shared" si="249"/>
        <v>42497.39534722222</v>
      </c>
      <c r="L4003">
        <v>1486681708</v>
      </c>
      <c r="M4003" s="22">
        <f t="shared" si="250"/>
        <v>42437.437013888884</v>
      </c>
      <c r="N4003" s="22" t="s">
        <v>8670</v>
      </c>
      <c r="O4003" s="24">
        <f t="shared" si="251"/>
        <v>2016</v>
      </c>
      <c r="P4003" t="b">
        <v>0</v>
      </c>
      <c r="Q4003">
        <v>14</v>
      </c>
      <c r="R4003" t="b">
        <v>0</v>
      </c>
      <c r="S4003" t="s">
        <v>8271</v>
      </c>
      <c r="T4003" s="7">
        <f>F4003/Q4003</f>
        <v>32.357142857142854</v>
      </c>
      <c r="U4003" t="s">
        <v>8315</v>
      </c>
      <c r="V4003" t="s">
        <v>8316</v>
      </c>
    </row>
    <row r="4004" spans="1:22" ht="43.2">
      <c r="A4004" s="5">
        <f t="shared" si="248"/>
        <v>1.84E-2</v>
      </c>
      <c r="B4004">
        <v>4002</v>
      </c>
      <c r="C4004" s="3" t="s">
        <v>3998</v>
      </c>
      <c r="D4004" s="3" t="s">
        <v>8108</v>
      </c>
      <c r="E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 s="22">
        <f t="shared" si="249"/>
        <v>42795.583333333336</v>
      </c>
      <c r="L4004">
        <v>1409187761</v>
      </c>
      <c r="M4004" s="22">
        <f t="shared" si="250"/>
        <v>42775.755879629629</v>
      </c>
      <c r="N4004" s="22" t="s">
        <v>8665</v>
      </c>
      <c r="O4004" s="24">
        <f t="shared" si="251"/>
        <v>2017</v>
      </c>
      <c r="P4004" t="b">
        <v>0</v>
      </c>
      <c r="Q4004">
        <v>4</v>
      </c>
      <c r="R4004" t="b">
        <v>0</v>
      </c>
      <c r="S4004" t="s">
        <v>8271</v>
      </c>
      <c r="T4004" s="7">
        <f>F4004/Q4004</f>
        <v>5.75</v>
      </c>
      <c r="U4004" t="s">
        <v>8315</v>
      </c>
      <c r="V4004" t="s">
        <v>8316</v>
      </c>
    </row>
    <row r="4005" spans="1:22" ht="43.2">
      <c r="A4005" s="5">
        <f t="shared" si="248"/>
        <v>0.10050000000000001</v>
      </c>
      <c r="B4005">
        <v>4003</v>
      </c>
      <c r="C4005" s="3" t="s">
        <v>3999</v>
      </c>
      <c r="D4005" s="3" t="s">
        <v>8071</v>
      </c>
      <c r="E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 s="22">
        <f t="shared" si="249"/>
        <v>41908.835196759253</v>
      </c>
      <c r="L4005">
        <v>1421417147</v>
      </c>
      <c r="M4005" s="22">
        <f t="shared" si="250"/>
        <v>41878.835196759253</v>
      </c>
      <c r="N4005" s="22" t="s">
        <v>8390</v>
      </c>
      <c r="O4005" s="24">
        <f t="shared" si="251"/>
        <v>2014</v>
      </c>
      <c r="P4005" t="b">
        <v>0</v>
      </c>
      <c r="Q4005">
        <v>2</v>
      </c>
      <c r="R4005" t="b">
        <v>0</v>
      </c>
      <c r="S4005" t="s">
        <v>8271</v>
      </c>
      <c r="T4005" s="7">
        <f>F4005/Q4005</f>
        <v>100.5</v>
      </c>
      <c r="U4005" t="s">
        <v>8315</v>
      </c>
      <c r="V4005" t="s">
        <v>8316</v>
      </c>
    </row>
    <row r="4006" spans="1:22">
      <c r="A4006" s="5">
        <f t="shared" si="248"/>
        <v>2E-3</v>
      </c>
      <c r="B4006">
        <v>4004</v>
      </c>
      <c r="C4006" s="3" t="s">
        <v>4000</v>
      </c>
      <c r="D4006" s="3" t="s">
        <v>8109</v>
      </c>
      <c r="E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 s="22">
        <f t="shared" si="249"/>
        <v>42050.379016203697</v>
      </c>
      <c r="L4006">
        <v>1410148457</v>
      </c>
      <c r="M4006" s="22">
        <f t="shared" si="250"/>
        <v>42020.379016203697</v>
      </c>
      <c r="N4006" s="22" t="s">
        <v>8870</v>
      </c>
      <c r="O4006" s="24">
        <f t="shared" si="251"/>
        <v>2015</v>
      </c>
      <c r="P4006" t="b">
        <v>0</v>
      </c>
      <c r="Q4006">
        <v>1</v>
      </c>
      <c r="R4006" t="b">
        <v>0</v>
      </c>
      <c r="S4006" t="s">
        <v>8271</v>
      </c>
      <c r="T4006" s="7">
        <f>F4006/Q4006</f>
        <v>1</v>
      </c>
      <c r="U4006" t="s">
        <v>8315</v>
      </c>
      <c r="V4006" t="s">
        <v>8316</v>
      </c>
    </row>
    <row r="4007" spans="1:22" ht="43.2">
      <c r="A4007" s="5">
        <f t="shared" si="248"/>
        <v>1.3333333333333334E-2</v>
      </c>
      <c r="B4007">
        <v>4005</v>
      </c>
      <c r="C4007" s="3" t="s">
        <v>4001</v>
      </c>
      <c r="D4007" s="3" t="s">
        <v>8110</v>
      </c>
      <c r="E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 s="22">
        <f t="shared" si="249"/>
        <v>41919.954363425924</v>
      </c>
      <c r="L4007">
        <v>1408648985</v>
      </c>
      <c r="M4007" s="22">
        <f t="shared" si="250"/>
        <v>41889.954363425924</v>
      </c>
      <c r="N4007" s="22" t="s">
        <v>8686</v>
      </c>
      <c r="O4007" s="24">
        <f t="shared" si="251"/>
        <v>2014</v>
      </c>
      <c r="P4007" t="b">
        <v>0</v>
      </c>
      <c r="Q4007">
        <v>2</v>
      </c>
      <c r="R4007" t="b">
        <v>0</v>
      </c>
      <c r="S4007" t="s">
        <v>8271</v>
      </c>
      <c r="T4007" s="7">
        <f>F4007/Q4007</f>
        <v>20</v>
      </c>
      <c r="U4007" t="s">
        <v>8315</v>
      </c>
      <c r="V4007" t="s">
        <v>8316</v>
      </c>
    </row>
    <row r="4008" spans="1:22" ht="43.2">
      <c r="A4008" s="5">
        <f t="shared" si="248"/>
        <v>6.666666666666667E-5</v>
      </c>
      <c r="B4008">
        <v>4006</v>
      </c>
      <c r="C4008" s="3" t="s">
        <v>4002</v>
      </c>
      <c r="D4008" s="3" t="s">
        <v>8111</v>
      </c>
      <c r="E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 s="22">
        <f t="shared" si="249"/>
        <v>41932.599363425921</v>
      </c>
      <c r="L4008">
        <v>1453487587</v>
      </c>
      <c r="M4008" s="22">
        <f t="shared" si="250"/>
        <v>41872.599363425921</v>
      </c>
      <c r="N4008" s="22" t="s">
        <v>9803</v>
      </c>
      <c r="O4008" s="24">
        <f t="shared" si="251"/>
        <v>2014</v>
      </c>
      <c r="P4008" t="b">
        <v>0</v>
      </c>
      <c r="Q4008">
        <v>1</v>
      </c>
      <c r="R4008" t="b">
        <v>0</v>
      </c>
      <c r="S4008" t="s">
        <v>8271</v>
      </c>
      <c r="T4008" s="7">
        <f>F4008/Q4008</f>
        <v>2</v>
      </c>
      <c r="U4008" t="s">
        <v>8315</v>
      </c>
      <c r="V4008" t="s">
        <v>8316</v>
      </c>
    </row>
    <row r="4009" spans="1:22" ht="43.2">
      <c r="A4009" s="5">
        <f t="shared" si="248"/>
        <v>2.5000000000000001E-3</v>
      </c>
      <c r="B4009">
        <v>4007</v>
      </c>
      <c r="C4009" s="3" t="s">
        <v>4003</v>
      </c>
      <c r="D4009" s="3" t="s">
        <v>8112</v>
      </c>
      <c r="E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 s="22">
        <f t="shared" si="249"/>
        <v>42416.564664351848</v>
      </c>
      <c r="L4009">
        <v>1406572381</v>
      </c>
      <c r="M4009" s="22">
        <f t="shared" si="250"/>
        <v>42391.564664351848</v>
      </c>
      <c r="N4009" s="22" t="s">
        <v>9136</v>
      </c>
      <c r="O4009" s="24">
        <f t="shared" si="251"/>
        <v>2016</v>
      </c>
      <c r="P4009" t="b">
        <v>0</v>
      </c>
      <c r="Q4009">
        <v>1</v>
      </c>
      <c r="R4009" t="b">
        <v>0</v>
      </c>
      <c r="S4009" t="s">
        <v>8271</v>
      </c>
      <c r="T4009" s="7">
        <f>F4009/Q4009</f>
        <v>5</v>
      </c>
      <c r="U4009" t="s">
        <v>8315</v>
      </c>
      <c r="V4009" t="s">
        <v>8316</v>
      </c>
    </row>
    <row r="4010" spans="1:22" ht="43.2">
      <c r="A4010" s="5">
        <f t="shared" si="248"/>
        <v>0.06</v>
      </c>
      <c r="B4010">
        <v>4008</v>
      </c>
      <c r="C4010" s="3" t="s">
        <v>4004</v>
      </c>
      <c r="D4010" s="3" t="s">
        <v>8113</v>
      </c>
      <c r="E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 s="22">
        <f t="shared" si="249"/>
        <v>41877.477777777771</v>
      </c>
      <c r="L4010">
        <v>1435014507</v>
      </c>
      <c r="M4010" s="22">
        <f t="shared" si="250"/>
        <v>41848.564594907402</v>
      </c>
      <c r="N4010" s="22" t="s">
        <v>8881</v>
      </c>
      <c r="O4010" s="24">
        <f t="shared" si="251"/>
        <v>2014</v>
      </c>
      <c r="P4010" t="b">
        <v>0</v>
      </c>
      <c r="Q4010">
        <v>4</v>
      </c>
      <c r="R4010" t="b">
        <v>0</v>
      </c>
      <c r="S4010" t="s">
        <v>8271</v>
      </c>
      <c r="T4010" s="7">
        <f>F4010/Q4010</f>
        <v>15</v>
      </c>
      <c r="U4010" t="s">
        <v>8315</v>
      </c>
      <c r="V4010" t="s">
        <v>8316</v>
      </c>
    </row>
    <row r="4011" spans="1:22" ht="43.2">
      <c r="A4011" s="5">
        <f t="shared" si="248"/>
        <v>3.8860103626943004E-2</v>
      </c>
      <c r="B4011">
        <v>4009</v>
      </c>
      <c r="C4011" s="3" t="s">
        <v>4005</v>
      </c>
      <c r="D4011" s="3" t="s">
        <v>8114</v>
      </c>
      <c r="E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 s="22">
        <f t="shared" si="249"/>
        <v>42207.755868055552</v>
      </c>
      <c r="L4011">
        <v>1406825360</v>
      </c>
      <c r="M4011" s="22">
        <f t="shared" si="250"/>
        <v>42177.755868055552</v>
      </c>
      <c r="N4011" s="22" t="s">
        <v>8739</v>
      </c>
      <c r="O4011" s="24">
        <f t="shared" si="251"/>
        <v>2015</v>
      </c>
      <c r="P4011" t="b">
        <v>0</v>
      </c>
      <c r="Q4011">
        <v>3</v>
      </c>
      <c r="R4011" t="b">
        <v>0</v>
      </c>
      <c r="S4011" t="s">
        <v>8271</v>
      </c>
      <c r="T4011" s="7">
        <f>F4011/Q4011</f>
        <v>25</v>
      </c>
      <c r="U4011" t="s">
        <v>8315</v>
      </c>
      <c r="V4011" t="s">
        <v>8316</v>
      </c>
    </row>
    <row r="4012" spans="1:22" ht="43.2">
      <c r="A4012" s="5">
        <f t="shared" si="248"/>
        <v>0.24194444444444443</v>
      </c>
      <c r="B4012">
        <v>4010</v>
      </c>
      <c r="C4012" s="3" t="s">
        <v>4006</v>
      </c>
      <c r="D4012" s="3" t="s">
        <v>8115</v>
      </c>
      <c r="E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 s="22">
        <f t="shared" si="249"/>
        <v>41891.492592592593</v>
      </c>
      <c r="L4012">
        <v>1412879366</v>
      </c>
      <c r="M4012" s="22">
        <f t="shared" si="250"/>
        <v>41851.492592592593</v>
      </c>
      <c r="N4012" s="22" t="s">
        <v>9169</v>
      </c>
      <c r="O4012" s="24">
        <f t="shared" si="251"/>
        <v>2014</v>
      </c>
      <c r="P4012" t="b">
        <v>0</v>
      </c>
      <c r="Q4012">
        <v>38</v>
      </c>
      <c r="R4012" t="b">
        <v>0</v>
      </c>
      <c r="S4012" t="s">
        <v>8271</v>
      </c>
      <c r="T4012" s="7">
        <f>F4012/Q4012</f>
        <v>45.842105263157897</v>
      </c>
      <c r="U4012" t="s">
        <v>8315</v>
      </c>
      <c r="V4012" t="s">
        <v>8316</v>
      </c>
    </row>
    <row r="4013" spans="1:22" ht="43.2">
      <c r="A4013" s="5">
        <f t="shared" si="248"/>
        <v>7.5999999999999998E-2</v>
      </c>
      <c r="B4013">
        <v>4011</v>
      </c>
      <c r="C4013" s="3" t="s">
        <v>4007</v>
      </c>
      <c r="D4013" s="3" t="s">
        <v>8116</v>
      </c>
      <c r="E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 s="22">
        <f t="shared" si="249"/>
        <v>41938.562106481477</v>
      </c>
      <c r="L4013">
        <v>1419858278</v>
      </c>
      <c r="M4013" s="22">
        <f t="shared" si="250"/>
        <v>41921.562106481477</v>
      </c>
      <c r="N4013" s="22" t="s">
        <v>9145</v>
      </c>
      <c r="O4013" s="24">
        <f t="shared" si="251"/>
        <v>2014</v>
      </c>
      <c r="P4013" t="b">
        <v>0</v>
      </c>
      <c r="Q4013">
        <v>4</v>
      </c>
      <c r="R4013" t="b">
        <v>0</v>
      </c>
      <c r="S4013" t="s">
        <v>8271</v>
      </c>
      <c r="T4013" s="7">
        <f>F4013/Q4013</f>
        <v>4.75</v>
      </c>
      <c r="U4013" t="s">
        <v>8315</v>
      </c>
      <c r="V4013" t="s">
        <v>8316</v>
      </c>
    </row>
    <row r="4014" spans="1:22" ht="57.6">
      <c r="A4014" s="5">
        <f t="shared" si="248"/>
        <v>0</v>
      </c>
      <c r="B4014">
        <v>4012</v>
      </c>
      <c r="C4014" s="3" t="s">
        <v>4008</v>
      </c>
      <c r="D4014" s="3" t="s">
        <v>8117</v>
      </c>
      <c r="E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 s="22">
        <f t="shared" si="249"/>
        <v>42032.336550925924</v>
      </c>
      <c r="L4014">
        <v>1427979849</v>
      </c>
      <c r="M4014" s="22">
        <f t="shared" si="250"/>
        <v>42002.336550925924</v>
      </c>
      <c r="N4014" s="22" t="s">
        <v>9192</v>
      </c>
      <c r="O4014" s="24">
        <f t="shared" si="251"/>
        <v>2014</v>
      </c>
      <c r="P4014" t="b">
        <v>0</v>
      </c>
      <c r="Q4014">
        <v>0</v>
      </c>
      <c r="R4014" t="b">
        <v>0</v>
      </c>
      <c r="S4014" t="s">
        <v>8271</v>
      </c>
      <c r="T4014" s="7" t="e">
        <f>F4014/Q4014</f>
        <v>#DIV/0!</v>
      </c>
      <c r="U4014" t="s">
        <v>8315</v>
      </c>
      <c r="V4014" t="s">
        <v>8316</v>
      </c>
    </row>
    <row r="4015" spans="1:22" ht="57.6">
      <c r="A4015" s="5">
        <f t="shared" si="248"/>
        <v>1.2999999999999999E-2</v>
      </c>
      <c r="B4015">
        <v>4013</v>
      </c>
      <c r="C4015" s="3" t="s">
        <v>4009</v>
      </c>
      <c r="D4015" s="3" t="s">
        <v>8118</v>
      </c>
      <c r="E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 s="22">
        <f t="shared" si="249"/>
        <v>42126.336215277777</v>
      </c>
      <c r="L4015">
        <v>1421478823</v>
      </c>
      <c r="M4015" s="22">
        <f t="shared" si="250"/>
        <v>42096.336215277777</v>
      </c>
      <c r="N4015" s="22" t="s">
        <v>8487</v>
      </c>
      <c r="O4015" s="24">
        <f t="shared" si="251"/>
        <v>2015</v>
      </c>
      <c r="P4015" t="b">
        <v>0</v>
      </c>
      <c r="Q4015">
        <v>2</v>
      </c>
      <c r="R4015" t="b">
        <v>0</v>
      </c>
      <c r="S4015" t="s">
        <v>8271</v>
      </c>
      <c r="T4015" s="7">
        <f>F4015/Q4015</f>
        <v>13</v>
      </c>
      <c r="U4015" t="s">
        <v>8315</v>
      </c>
      <c r="V4015" t="s">
        <v>8316</v>
      </c>
    </row>
    <row r="4016" spans="1:22" ht="43.2">
      <c r="A4016" s="5">
        <f t="shared" si="248"/>
        <v>0</v>
      </c>
      <c r="B4016">
        <v>4014</v>
      </c>
      <c r="C4016" s="3" t="s">
        <v>4010</v>
      </c>
      <c r="D4016" s="3" t="s">
        <v>8119</v>
      </c>
      <c r="E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 s="22">
        <f t="shared" si="249"/>
        <v>42051.092858796292</v>
      </c>
      <c r="L4016">
        <v>1455861269</v>
      </c>
      <c r="M4016" s="22">
        <f t="shared" si="250"/>
        <v>42021.092858796292</v>
      </c>
      <c r="N4016" s="22" t="s">
        <v>8855</v>
      </c>
      <c r="O4016" s="24">
        <f t="shared" si="251"/>
        <v>2015</v>
      </c>
      <c r="P4016" t="b">
        <v>0</v>
      </c>
      <c r="Q4016">
        <v>0</v>
      </c>
      <c r="R4016" t="b">
        <v>0</v>
      </c>
      <c r="S4016" t="s">
        <v>8271</v>
      </c>
      <c r="T4016" s="7" t="e">
        <f>F4016/Q4016</f>
        <v>#DIV/0!</v>
      </c>
      <c r="U4016" t="s">
        <v>8315</v>
      </c>
      <c r="V4016" t="s">
        <v>8316</v>
      </c>
    </row>
    <row r="4017" spans="1:22" ht="43.2">
      <c r="A4017" s="5">
        <f t="shared" si="248"/>
        <v>1.4285714285714287E-4</v>
      </c>
      <c r="B4017">
        <v>4015</v>
      </c>
      <c r="C4017" s="3" t="s">
        <v>4011</v>
      </c>
      <c r="D4017" s="3" t="s">
        <v>8120</v>
      </c>
      <c r="E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 s="22">
        <f t="shared" si="249"/>
        <v>42434.037835648145</v>
      </c>
      <c r="L4017">
        <v>1434739463</v>
      </c>
      <c r="M4017" s="22">
        <f t="shared" si="250"/>
        <v>42419.037835648145</v>
      </c>
      <c r="N4017" s="22" t="s">
        <v>9243</v>
      </c>
      <c r="O4017" s="24">
        <f t="shared" si="251"/>
        <v>2016</v>
      </c>
      <c r="P4017" t="b">
        <v>0</v>
      </c>
      <c r="Q4017">
        <v>1</v>
      </c>
      <c r="R4017" t="b">
        <v>0</v>
      </c>
      <c r="S4017" t="s">
        <v>8271</v>
      </c>
      <c r="T4017" s="7">
        <f>F4017/Q4017</f>
        <v>1</v>
      </c>
      <c r="U4017" t="s">
        <v>8315</v>
      </c>
      <c r="V4017" t="s">
        <v>8316</v>
      </c>
    </row>
    <row r="4018" spans="1:22" ht="43.2">
      <c r="A4018" s="5">
        <f t="shared" si="248"/>
        <v>0.14000000000000001</v>
      </c>
      <c r="B4018">
        <v>4016</v>
      </c>
      <c r="C4018" s="3" t="s">
        <v>4012</v>
      </c>
      <c r="D4018" s="3" t="s">
        <v>8121</v>
      </c>
      <c r="E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 s="22">
        <f t="shared" si="249"/>
        <v>42204.572488425925</v>
      </c>
      <c r="L4018">
        <v>1408395400</v>
      </c>
      <c r="M4018" s="22">
        <f t="shared" si="250"/>
        <v>42174.572488425925</v>
      </c>
      <c r="N4018" s="22" t="s">
        <v>9959</v>
      </c>
      <c r="O4018" s="24">
        <f t="shared" si="251"/>
        <v>2015</v>
      </c>
      <c r="P4018" t="b">
        <v>0</v>
      </c>
      <c r="Q4018">
        <v>7</v>
      </c>
      <c r="R4018" t="b">
        <v>0</v>
      </c>
      <c r="S4018" t="s">
        <v>8271</v>
      </c>
      <c r="T4018" s="7">
        <f>F4018/Q4018</f>
        <v>10</v>
      </c>
      <c r="U4018" t="s">
        <v>8315</v>
      </c>
      <c r="V4018" t="s">
        <v>8316</v>
      </c>
    </row>
    <row r="4019" spans="1:22" ht="43.2">
      <c r="A4019" s="5">
        <f t="shared" si="248"/>
        <v>1.0500000000000001E-2</v>
      </c>
      <c r="B4019">
        <v>4017</v>
      </c>
      <c r="C4019" s="3" t="s">
        <v>4013</v>
      </c>
      <c r="D4019" s="3" t="s">
        <v>8122</v>
      </c>
      <c r="E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 s="22">
        <f t="shared" si="249"/>
        <v>41899.664351851847</v>
      </c>
      <c r="L4019">
        <v>1407254874</v>
      </c>
      <c r="M4019" s="22">
        <f t="shared" si="250"/>
        <v>41869.664351851847</v>
      </c>
      <c r="N4019" s="22" t="s">
        <v>8387</v>
      </c>
      <c r="O4019" s="24">
        <f t="shared" si="251"/>
        <v>2014</v>
      </c>
      <c r="P4019" t="b">
        <v>0</v>
      </c>
      <c r="Q4019">
        <v>2</v>
      </c>
      <c r="R4019" t="b">
        <v>0</v>
      </c>
      <c r="S4019" t="s">
        <v>8271</v>
      </c>
      <c r="T4019" s="7">
        <f>F4019/Q4019</f>
        <v>52.5</v>
      </c>
      <c r="U4019" t="s">
        <v>8315</v>
      </c>
      <c r="V4019" t="s">
        <v>8316</v>
      </c>
    </row>
    <row r="4020" spans="1:22" ht="28.8">
      <c r="A4020" s="5">
        <f t="shared" si="248"/>
        <v>8.666666666666667E-2</v>
      </c>
      <c r="B4020">
        <v>4018</v>
      </c>
      <c r="C4020" s="3" t="s">
        <v>4014</v>
      </c>
      <c r="D4020" s="3" t="s">
        <v>8123</v>
      </c>
      <c r="E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 s="22">
        <f t="shared" si="249"/>
        <v>41886.463819444441</v>
      </c>
      <c r="L4020">
        <v>1473285108</v>
      </c>
      <c r="M4020" s="22">
        <f t="shared" si="250"/>
        <v>41856.463819444441</v>
      </c>
      <c r="N4020" s="22" t="s">
        <v>8544</v>
      </c>
      <c r="O4020" s="24">
        <f t="shared" si="251"/>
        <v>2014</v>
      </c>
      <c r="P4020" t="b">
        <v>0</v>
      </c>
      <c r="Q4020">
        <v>4</v>
      </c>
      <c r="R4020" t="b">
        <v>0</v>
      </c>
      <c r="S4020" t="s">
        <v>8271</v>
      </c>
      <c r="T4020" s="7">
        <f>F4020/Q4020</f>
        <v>32.5</v>
      </c>
      <c r="U4020" t="s">
        <v>8315</v>
      </c>
      <c r="V4020" t="s">
        <v>8316</v>
      </c>
    </row>
    <row r="4021" spans="1:22" ht="43.2">
      <c r="A4021" s="5">
        <f t="shared" si="248"/>
        <v>8.2857142857142851E-3</v>
      </c>
      <c r="B4021">
        <v>4019</v>
      </c>
      <c r="C4021" s="3" t="s">
        <v>4015</v>
      </c>
      <c r="D4021" s="3" t="s">
        <v>8124</v>
      </c>
      <c r="E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 s="22">
        <f t="shared" si="249"/>
        <v>42650.702638888884</v>
      </c>
      <c r="L4021">
        <v>1455725596</v>
      </c>
      <c r="M4021" s="22">
        <f t="shared" si="250"/>
        <v>42620.702638888884</v>
      </c>
      <c r="N4021" s="22" t="s">
        <v>9960</v>
      </c>
      <c r="O4021" s="24">
        <f t="shared" si="251"/>
        <v>2016</v>
      </c>
      <c r="P4021" t="b">
        <v>0</v>
      </c>
      <c r="Q4021">
        <v>4</v>
      </c>
      <c r="R4021" t="b">
        <v>0</v>
      </c>
      <c r="S4021" t="s">
        <v>8271</v>
      </c>
      <c r="T4021" s="7">
        <f>F4021/Q4021</f>
        <v>7.25</v>
      </c>
      <c r="U4021" t="s">
        <v>8315</v>
      </c>
      <c r="V4021" t="s">
        <v>8316</v>
      </c>
    </row>
    <row r="4022" spans="1:22" ht="43.2">
      <c r="A4022" s="5">
        <f t="shared" si="248"/>
        <v>0.16666666666666666</v>
      </c>
      <c r="B4022">
        <v>4020</v>
      </c>
      <c r="C4022" s="3" t="s">
        <v>4016</v>
      </c>
      <c r="D4022" s="3" t="s">
        <v>8125</v>
      </c>
      <c r="E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 s="22">
        <f t="shared" si="249"/>
        <v>42475.477777777771</v>
      </c>
      <c r="L4022">
        <v>1424579699</v>
      </c>
      <c r="M4022" s="22">
        <f t="shared" si="250"/>
        <v>42417.467546296299</v>
      </c>
      <c r="N4022" s="22" t="s">
        <v>8720</v>
      </c>
      <c r="O4022" s="24">
        <f t="shared" si="251"/>
        <v>2016</v>
      </c>
      <c r="P4022" t="b">
        <v>0</v>
      </c>
      <c r="Q4022">
        <v>3</v>
      </c>
      <c r="R4022" t="b">
        <v>0</v>
      </c>
      <c r="S4022" t="s">
        <v>8271</v>
      </c>
      <c r="T4022" s="7">
        <f>F4022/Q4022</f>
        <v>33.333333333333336</v>
      </c>
      <c r="U4022" t="s">
        <v>8315</v>
      </c>
      <c r="V4022" t="s">
        <v>8316</v>
      </c>
    </row>
    <row r="4023" spans="1:22" ht="43.2">
      <c r="A4023" s="5">
        <f t="shared" si="248"/>
        <v>8.3333333333333332E-3</v>
      </c>
      <c r="B4023">
        <v>4021</v>
      </c>
      <c r="C4023" s="3" t="s">
        <v>4017</v>
      </c>
      <c r="D4023" s="3" t="s">
        <v>8126</v>
      </c>
      <c r="E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 s="22">
        <f t="shared" si="249"/>
        <v>42086.940960648142</v>
      </c>
      <c r="L4023">
        <v>1409176358</v>
      </c>
      <c r="M4023" s="22">
        <f t="shared" si="250"/>
        <v>42056.982627314814</v>
      </c>
      <c r="N4023" s="22" t="s">
        <v>9906</v>
      </c>
      <c r="O4023" s="24">
        <f t="shared" si="251"/>
        <v>2015</v>
      </c>
      <c r="P4023" t="b">
        <v>0</v>
      </c>
      <c r="Q4023">
        <v>2</v>
      </c>
      <c r="R4023" t="b">
        <v>0</v>
      </c>
      <c r="S4023" t="s">
        <v>8271</v>
      </c>
      <c r="T4023" s="7">
        <f>F4023/Q4023</f>
        <v>62.5</v>
      </c>
      <c r="U4023" t="s">
        <v>8315</v>
      </c>
      <c r="V4023" t="s">
        <v>8316</v>
      </c>
    </row>
    <row r="4024" spans="1:22" ht="28.8">
      <c r="A4024" s="5">
        <f t="shared" si="248"/>
        <v>0.69561111111111107</v>
      </c>
      <c r="B4024">
        <v>4022</v>
      </c>
      <c r="C4024" s="3" t="s">
        <v>4018</v>
      </c>
      <c r="D4024" s="3" t="s">
        <v>8127</v>
      </c>
      <c r="E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 s="22">
        <f t="shared" si="249"/>
        <v>41938.703217592592</v>
      </c>
      <c r="L4024">
        <v>1418824867</v>
      </c>
      <c r="M4024" s="22">
        <f t="shared" si="250"/>
        <v>41878.703217592592</v>
      </c>
      <c r="N4024" s="22" t="s">
        <v>8390</v>
      </c>
      <c r="O4024" s="24">
        <f t="shared" si="251"/>
        <v>2014</v>
      </c>
      <c r="P4024" t="b">
        <v>0</v>
      </c>
      <c r="Q4024">
        <v>197</v>
      </c>
      <c r="R4024" t="b">
        <v>0</v>
      </c>
      <c r="S4024" t="s">
        <v>8271</v>
      </c>
      <c r="T4024" s="7">
        <f>F4024/Q4024</f>
        <v>63.558375634517766</v>
      </c>
      <c r="U4024" t="s">
        <v>8315</v>
      </c>
      <c r="V4024" t="s">
        <v>8316</v>
      </c>
    </row>
    <row r="4025" spans="1:22" ht="43.2">
      <c r="A4025" s="5">
        <f t="shared" si="248"/>
        <v>0</v>
      </c>
      <c r="B4025">
        <v>4023</v>
      </c>
      <c r="C4025" s="3" t="s">
        <v>4019</v>
      </c>
      <c r="D4025" s="3" t="s">
        <v>8128</v>
      </c>
      <c r="E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 s="22">
        <f t="shared" si="249"/>
        <v>42035.912499999999</v>
      </c>
      <c r="L4025">
        <v>1454975963</v>
      </c>
      <c r="M4025" s="22">
        <f t="shared" si="250"/>
        <v>41990.375775462962</v>
      </c>
      <c r="N4025" s="22" t="s">
        <v>8924</v>
      </c>
      <c r="O4025" s="24">
        <f t="shared" si="251"/>
        <v>2014</v>
      </c>
      <c r="P4025" t="b">
        <v>0</v>
      </c>
      <c r="Q4025">
        <v>0</v>
      </c>
      <c r="R4025" t="b">
        <v>0</v>
      </c>
      <c r="S4025" t="s">
        <v>8271</v>
      </c>
      <c r="T4025" s="7" t="e">
        <f>F4025/Q4025</f>
        <v>#DIV/0!</v>
      </c>
      <c r="U4025" t="s">
        <v>8315</v>
      </c>
      <c r="V4025" t="s">
        <v>8316</v>
      </c>
    </row>
    <row r="4026" spans="1:22" ht="43.2">
      <c r="A4026" s="5">
        <f t="shared" si="248"/>
        <v>1.2500000000000001E-2</v>
      </c>
      <c r="B4026">
        <v>4024</v>
      </c>
      <c r="C4026" s="3" t="s">
        <v>4020</v>
      </c>
      <c r="D4026" s="3" t="s">
        <v>8129</v>
      </c>
      <c r="E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 s="22">
        <f t="shared" si="249"/>
        <v>42453.749571759261</v>
      </c>
      <c r="L4026">
        <v>1438445097</v>
      </c>
      <c r="M4026" s="22">
        <f t="shared" si="250"/>
        <v>42408.791238425925</v>
      </c>
      <c r="N4026" s="22" t="s">
        <v>8954</v>
      </c>
      <c r="O4026" s="24">
        <f t="shared" si="251"/>
        <v>2016</v>
      </c>
      <c r="P4026" t="b">
        <v>0</v>
      </c>
      <c r="Q4026">
        <v>1</v>
      </c>
      <c r="R4026" t="b">
        <v>0</v>
      </c>
      <c r="S4026" t="s">
        <v>8271</v>
      </c>
      <c r="T4026" s="7">
        <f>F4026/Q4026</f>
        <v>10</v>
      </c>
      <c r="U4026" t="s">
        <v>8315</v>
      </c>
      <c r="V4026" t="s">
        <v>8316</v>
      </c>
    </row>
    <row r="4027" spans="1:22" ht="57.6">
      <c r="A4027" s="5">
        <f t="shared" si="248"/>
        <v>0.05</v>
      </c>
      <c r="B4027">
        <v>4025</v>
      </c>
      <c r="C4027" s="3" t="s">
        <v>4021</v>
      </c>
      <c r="D4027" s="3" t="s">
        <v>8130</v>
      </c>
      <c r="E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 s="22">
        <f t="shared" si="249"/>
        <v>42247.461770833332</v>
      </c>
      <c r="L4027">
        <v>1432705336</v>
      </c>
      <c r="M4027" s="22">
        <f t="shared" si="250"/>
        <v>42217.461770833332</v>
      </c>
      <c r="N4027" s="22" t="s">
        <v>9758</v>
      </c>
      <c r="O4027" s="24">
        <f t="shared" si="251"/>
        <v>2015</v>
      </c>
      <c r="P4027" t="b">
        <v>0</v>
      </c>
      <c r="Q4027">
        <v>4</v>
      </c>
      <c r="R4027" t="b">
        <v>0</v>
      </c>
      <c r="S4027" t="s">
        <v>8271</v>
      </c>
      <c r="T4027" s="7">
        <f>F4027/Q4027</f>
        <v>62.5</v>
      </c>
      <c r="U4027" t="s">
        <v>8315</v>
      </c>
      <c r="V4027" t="s">
        <v>8316</v>
      </c>
    </row>
    <row r="4028" spans="1:22" ht="43.2">
      <c r="A4028" s="5">
        <f t="shared" si="248"/>
        <v>0</v>
      </c>
      <c r="B4028">
        <v>4026</v>
      </c>
      <c r="C4028" s="3" t="s">
        <v>4022</v>
      </c>
      <c r="D4028" s="3" t="s">
        <v>8131</v>
      </c>
      <c r="E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 s="22">
        <f t="shared" si="249"/>
        <v>42211.029351851852</v>
      </c>
      <c r="L4028">
        <v>1444059839</v>
      </c>
      <c r="M4028" s="22">
        <f t="shared" si="250"/>
        <v>42151.029351851852</v>
      </c>
      <c r="N4028" s="22" t="s">
        <v>9427</v>
      </c>
      <c r="O4028" s="24">
        <f t="shared" si="251"/>
        <v>2015</v>
      </c>
      <c r="P4028" t="b">
        <v>0</v>
      </c>
      <c r="Q4028">
        <v>0</v>
      </c>
      <c r="R4028" t="b">
        <v>0</v>
      </c>
      <c r="S4028" t="s">
        <v>8271</v>
      </c>
      <c r="T4028" s="7" t="e">
        <f>F4028/Q4028</f>
        <v>#DIV/0!</v>
      </c>
      <c r="U4028" t="s">
        <v>8315</v>
      </c>
      <c r="V4028" t="s">
        <v>8316</v>
      </c>
    </row>
    <row r="4029" spans="1:22" ht="43.2">
      <c r="A4029" s="5">
        <f t="shared" si="248"/>
        <v>7.166666666666667E-2</v>
      </c>
      <c r="B4029">
        <v>4027</v>
      </c>
      <c r="C4029" s="3" t="s">
        <v>4023</v>
      </c>
      <c r="D4029" s="3" t="s">
        <v>8132</v>
      </c>
      <c r="E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 s="22">
        <f t="shared" si="249"/>
        <v>42342.488877314812</v>
      </c>
      <c r="L4029">
        <v>1486077481</v>
      </c>
      <c r="M4029" s="22">
        <f t="shared" si="250"/>
        <v>42282.447210648148</v>
      </c>
      <c r="N4029" s="22" t="s">
        <v>8836</v>
      </c>
      <c r="O4029" s="24">
        <f t="shared" si="251"/>
        <v>2015</v>
      </c>
      <c r="P4029" t="b">
        <v>0</v>
      </c>
      <c r="Q4029">
        <v>7</v>
      </c>
      <c r="R4029" t="b">
        <v>0</v>
      </c>
      <c r="S4029" t="s">
        <v>8271</v>
      </c>
      <c r="T4029" s="7">
        <f>F4029/Q4029</f>
        <v>30.714285714285715</v>
      </c>
      <c r="U4029" t="s">
        <v>8315</v>
      </c>
      <c r="V4029" t="s">
        <v>8316</v>
      </c>
    </row>
    <row r="4030" spans="1:22" ht="43.2">
      <c r="A4030" s="5">
        <f t="shared" si="248"/>
        <v>0.28050000000000003</v>
      </c>
      <c r="B4030">
        <v>4028</v>
      </c>
      <c r="C4030" s="3" t="s">
        <v>4024</v>
      </c>
      <c r="D4030" s="3" t="s">
        <v>8133</v>
      </c>
      <c r="E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 s="22">
        <f t="shared" si="249"/>
        <v>42788.833333333336</v>
      </c>
      <c r="L4030">
        <v>1399415500</v>
      </c>
      <c r="M4030" s="22">
        <f t="shared" si="250"/>
        <v>42768.762511574074</v>
      </c>
      <c r="N4030" s="22" t="s">
        <v>9660</v>
      </c>
      <c r="O4030" s="24">
        <f t="shared" si="251"/>
        <v>2017</v>
      </c>
      <c r="P4030" t="b">
        <v>0</v>
      </c>
      <c r="Q4030">
        <v>11</v>
      </c>
      <c r="R4030" t="b">
        <v>0</v>
      </c>
      <c r="S4030" t="s">
        <v>8271</v>
      </c>
      <c r="T4030" s="7">
        <f>F4030/Q4030</f>
        <v>51</v>
      </c>
      <c r="U4030" t="s">
        <v>8315</v>
      </c>
      <c r="V4030" t="s">
        <v>8316</v>
      </c>
    </row>
    <row r="4031" spans="1:22" ht="43.2">
      <c r="A4031" s="5">
        <f t="shared" si="248"/>
        <v>0</v>
      </c>
      <c r="B4031">
        <v>4029</v>
      </c>
      <c r="C4031" s="3" t="s">
        <v>4025</v>
      </c>
      <c r="D4031" s="3" t="s">
        <v>8134</v>
      </c>
      <c r="E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 s="22">
        <f t="shared" si="249"/>
        <v>41795.730324074073</v>
      </c>
      <c r="L4031">
        <v>1447461370</v>
      </c>
      <c r="M4031" s="22">
        <f t="shared" si="250"/>
        <v>41765.730324074073</v>
      </c>
      <c r="N4031" s="22" t="s">
        <v>9912</v>
      </c>
      <c r="O4031" s="24">
        <f t="shared" si="251"/>
        <v>2014</v>
      </c>
      <c r="P4031" t="b">
        <v>0</v>
      </c>
      <c r="Q4031">
        <v>0</v>
      </c>
      <c r="R4031" t="b">
        <v>0</v>
      </c>
      <c r="S4031" t="s">
        <v>8271</v>
      </c>
      <c r="T4031" s="7" t="e">
        <f>F4031/Q4031</f>
        <v>#DIV/0!</v>
      </c>
      <c r="U4031" t="s">
        <v>8315</v>
      </c>
      <c r="V4031" t="s">
        <v>8316</v>
      </c>
    </row>
    <row r="4032" spans="1:22" ht="57.6">
      <c r="A4032" s="5">
        <f t="shared" si="248"/>
        <v>0.16</v>
      </c>
      <c r="B4032">
        <v>4030</v>
      </c>
      <c r="C4032" s="3" t="s">
        <v>4026</v>
      </c>
      <c r="D4032" s="3" t="s">
        <v>8135</v>
      </c>
      <c r="E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 s="22">
        <f t="shared" si="249"/>
        <v>42351.816782407404</v>
      </c>
      <c r="L4032">
        <v>1452008599</v>
      </c>
      <c r="M4032" s="22">
        <f t="shared" si="250"/>
        <v>42321.816782407404</v>
      </c>
      <c r="N4032" s="22" t="s">
        <v>8852</v>
      </c>
      <c r="O4032" s="24">
        <f t="shared" si="251"/>
        <v>2015</v>
      </c>
      <c r="P4032" t="b">
        <v>0</v>
      </c>
      <c r="Q4032">
        <v>6</v>
      </c>
      <c r="R4032" t="b">
        <v>0</v>
      </c>
      <c r="S4032" t="s">
        <v>8271</v>
      </c>
      <c r="T4032" s="7">
        <f>F4032/Q4032</f>
        <v>66.666666666666671</v>
      </c>
      <c r="U4032" t="s">
        <v>8315</v>
      </c>
      <c r="V4032" t="s">
        <v>8316</v>
      </c>
    </row>
    <row r="4033" spans="1:22" ht="43.2">
      <c r="A4033" s="5">
        <f t="shared" si="248"/>
        <v>0</v>
      </c>
      <c r="B4033">
        <v>4031</v>
      </c>
      <c r="C4033" s="3" t="s">
        <v>4027</v>
      </c>
      <c r="D4033" s="3" t="s">
        <v>8136</v>
      </c>
      <c r="E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 s="22">
        <f t="shared" si="249"/>
        <v>42403.575694444444</v>
      </c>
      <c r="L4033">
        <v>1414591364</v>
      </c>
      <c r="M4033" s="22">
        <f t="shared" si="250"/>
        <v>42374.446747685179</v>
      </c>
      <c r="N4033" s="22" t="s">
        <v>9608</v>
      </c>
      <c r="O4033" s="24">
        <f t="shared" si="251"/>
        <v>2016</v>
      </c>
      <c r="P4033" t="b">
        <v>0</v>
      </c>
      <c r="Q4033">
        <v>0</v>
      </c>
      <c r="R4033" t="b">
        <v>0</v>
      </c>
      <c r="S4033" t="s">
        <v>8271</v>
      </c>
      <c r="T4033" s="7" t="e">
        <f>F4033/Q4033</f>
        <v>#DIV/0!</v>
      </c>
      <c r="U4033" t="s">
        <v>8315</v>
      </c>
      <c r="V4033" t="s">
        <v>8316</v>
      </c>
    </row>
    <row r="4034" spans="1:22" ht="43.2">
      <c r="A4034" s="5">
        <f t="shared" si="248"/>
        <v>6.8287037037037035E-2</v>
      </c>
      <c r="B4034">
        <v>4032</v>
      </c>
      <c r="C4034" s="3" t="s">
        <v>4028</v>
      </c>
      <c r="D4034" s="3" t="s">
        <v>8137</v>
      </c>
      <c r="E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 s="22">
        <f t="shared" si="249"/>
        <v>41991.418564814812</v>
      </c>
      <c r="L4034">
        <v>1445023516</v>
      </c>
      <c r="M4034" s="22">
        <f t="shared" si="250"/>
        <v>41941.376898148148</v>
      </c>
      <c r="N4034" s="22" t="s">
        <v>9348</v>
      </c>
      <c r="O4034" s="24">
        <f t="shared" si="251"/>
        <v>2014</v>
      </c>
      <c r="P4034" t="b">
        <v>0</v>
      </c>
      <c r="Q4034">
        <v>7</v>
      </c>
      <c r="R4034" t="b">
        <v>0</v>
      </c>
      <c r="S4034" t="s">
        <v>8271</v>
      </c>
      <c r="T4034" s="7">
        <f>F4034/Q4034</f>
        <v>59</v>
      </c>
      <c r="U4034" t="s">
        <v>8315</v>
      </c>
      <c r="V4034" t="s">
        <v>8316</v>
      </c>
    </row>
    <row r="4035" spans="1:22" ht="43.2">
      <c r="A4035" s="5">
        <f t="shared" ref="A4035:A4098" si="252">F4035/E4035</f>
        <v>0.25698702928870293</v>
      </c>
      <c r="B4035">
        <v>4033</v>
      </c>
      <c r="C4035" s="3" t="s">
        <v>4029</v>
      </c>
      <c r="D4035" s="3" t="s">
        <v>8138</v>
      </c>
      <c r="E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 s="22">
        <f t="shared" ref="K4035:K4098" si="253">(J4034/86400)+25569+(-5/24)</f>
        <v>42353.642546296294</v>
      </c>
      <c r="L4035">
        <v>1472711224</v>
      </c>
      <c r="M4035" s="22">
        <f t="shared" ref="M4035:M4098" si="254">(L4034/86400)+25569+(-5/24)</f>
        <v>42293.60087962963</v>
      </c>
      <c r="N4035" s="22" t="s">
        <v>9871</v>
      </c>
      <c r="O4035" s="24">
        <f t="shared" si="251"/>
        <v>2015</v>
      </c>
      <c r="P4035" t="b">
        <v>0</v>
      </c>
      <c r="Q4035">
        <v>94</v>
      </c>
      <c r="R4035" t="b">
        <v>0</v>
      </c>
      <c r="S4035" t="s">
        <v>8271</v>
      </c>
      <c r="T4035" s="7">
        <f>F4035/Q4035</f>
        <v>65.340319148936175</v>
      </c>
      <c r="U4035" t="s">
        <v>8315</v>
      </c>
      <c r="V4035" t="s">
        <v>8316</v>
      </c>
    </row>
    <row r="4036" spans="1:22" ht="43.2">
      <c r="A4036" s="5">
        <f t="shared" si="252"/>
        <v>1.4814814814814815E-2</v>
      </c>
      <c r="B4036">
        <v>4034</v>
      </c>
      <c r="C4036" s="3" t="s">
        <v>4030</v>
      </c>
      <c r="D4036" s="3" t="s">
        <v>8139</v>
      </c>
      <c r="E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 s="22">
        <f t="shared" si="253"/>
        <v>42645.166666666664</v>
      </c>
      <c r="L4036">
        <v>1425509050</v>
      </c>
      <c r="M4036" s="22">
        <f t="shared" si="254"/>
        <v>42614.06046296296</v>
      </c>
      <c r="N4036" s="22" t="s">
        <v>9141</v>
      </c>
      <c r="O4036" s="24">
        <f t="shared" ref="O4036:O4099" si="255">YEAR(N4036)</f>
        <v>2016</v>
      </c>
      <c r="P4036" t="b">
        <v>0</v>
      </c>
      <c r="Q4036">
        <v>2</v>
      </c>
      <c r="R4036" t="b">
        <v>0</v>
      </c>
      <c r="S4036" t="s">
        <v>8271</v>
      </c>
      <c r="T4036" s="7">
        <f>F4036/Q4036</f>
        <v>100</v>
      </c>
      <c r="U4036" t="s">
        <v>8315</v>
      </c>
      <c r="V4036" t="s">
        <v>8316</v>
      </c>
    </row>
    <row r="4037" spans="1:22" ht="28.8">
      <c r="A4037" s="5">
        <f t="shared" si="252"/>
        <v>0.36849999999999999</v>
      </c>
      <c r="B4037">
        <v>4035</v>
      </c>
      <c r="C4037" s="3" t="s">
        <v>4031</v>
      </c>
      <c r="D4037" s="3" t="s">
        <v>8140</v>
      </c>
      <c r="E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 s="22">
        <f t="shared" si="253"/>
        <v>42097.697337962956</v>
      </c>
      <c r="L4037">
        <v>1411333887</v>
      </c>
      <c r="M4037" s="22">
        <f t="shared" si="254"/>
        <v>42067.739004629628</v>
      </c>
      <c r="N4037" s="22" t="s">
        <v>8493</v>
      </c>
      <c r="O4037" s="24">
        <f t="shared" si="255"/>
        <v>2015</v>
      </c>
      <c r="P4037" t="b">
        <v>0</v>
      </c>
      <c r="Q4037">
        <v>25</v>
      </c>
      <c r="R4037" t="b">
        <v>0</v>
      </c>
      <c r="S4037" t="s">
        <v>8271</v>
      </c>
      <c r="T4037" s="7">
        <f>F4037/Q4037</f>
        <v>147.4</v>
      </c>
      <c r="U4037" t="s">
        <v>8315</v>
      </c>
      <c r="V4037" t="s">
        <v>8316</v>
      </c>
    </row>
    <row r="4038" spans="1:22" ht="43.2">
      <c r="A4038" s="5">
        <f t="shared" si="252"/>
        <v>0.47049999999999997</v>
      </c>
      <c r="B4038">
        <v>4036</v>
      </c>
      <c r="C4038" s="3" t="s">
        <v>4032</v>
      </c>
      <c r="D4038" s="3" t="s">
        <v>7438</v>
      </c>
      <c r="E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 s="22">
        <f t="shared" si="253"/>
        <v>41933.674618055556</v>
      </c>
      <c r="L4038">
        <v>1402784964</v>
      </c>
      <c r="M4038" s="22">
        <f t="shared" si="254"/>
        <v>41903.674618055556</v>
      </c>
      <c r="N4038" s="22" t="s">
        <v>8520</v>
      </c>
      <c r="O4038" s="24">
        <f t="shared" si="255"/>
        <v>2014</v>
      </c>
      <c r="P4038" t="b">
        <v>0</v>
      </c>
      <c r="Q4038">
        <v>17</v>
      </c>
      <c r="R4038" t="b">
        <v>0</v>
      </c>
      <c r="S4038" t="s">
        <v>8271</v>
      </c>
      <c r="T4038" s="7">
        <f>F4038/Q4038</f>
        <v>166.05882352941177</v>
      </c>
      <c r="U4038" t="s">
        <v>8315</v>
      </c>
      <c r="V4038" t="s">
        <v>8316</v>
      </c>
    </row>
    <row r="4039" spans="1:22" ht="57.6">
      <c r="A4039" s="5">
        <f t="shared" si="252"/>
        <v>0.11428571428571428</v>
      </c>
      <c r="B4039">
        <v>4037</v>
      </c>
      <c r="C4039" s="3" t="s">
        <v>4033</v>
      </c>
      <c r="D4039" s="3" t="s">
        <v>8141</v>
      </c>
      <c r="E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 s="22">
        <f t="shared" si="253"/>
        <v>41821.729166666664</v>
      </c>
      <c r="L4039">
        <v>1462585315</v>
      </c>
      <c r="M4039" s="22">
        <f t="shared" si="254"/>
        <v>41804.728750000002</v>
      </c>
      <c r="N4039" s="22" t="s">
        <v>9961</v>
      </c>
      <c r="O4039" s="24">
        <f t="shared" si="255"/>
        <v>2014</v>
      </c>
      <c r="P4039" t="b">
        <v>0</v>
      </c>
      <c r="Q4039">
        <v>2</v>
      </c>
      <c r="R4039" t="b">
        <v>0</v>
      </c>
      <c r="S4039" t="s">
        <v>8271</v>
      </c>
      <c r="T4039" s="7">
        <f>F4039/Q4039</f>
        <v>40</v>
      </c>
      <c r="U4039" t="s">
        <v>8315</v>
      </c>
      <c r="V4039" t="s">
        <v>8316</v>
      </c>
    </row>
    <row r="4040" spans="1:22" ht="43.2">
      <c r="A4040" s="5">
        <f t="shared" si="252"/>
        <v>0.12039999999999999</v>
      </c>
      <c r="B4040">
        <v>4038</v>
      </c>
      <c r="C4040" s="3" t="s">
        <v>4034</v>
      </c>
      <c r="D4040" s="3" t="s">
        <v>8142</v>
      </c>
      <c r="E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 s="22">
        <f t="shared" si="253"/>
        <v>42514.392361111109</v>
      </c>
      <c r="L4040">
        <v>1408389010</v>
      </c>
      <c r="M4040" s="22">
        <f t="shared" si="254"/>
        <v>42496.862442129626</v>
      </c>
      <c r="N4040" s="22" t="s">
        <v>8422</v>
      </c>
      <c r="O4040" s="24">
        <f t="shared" si="255"/>
        <v>2016</v>
      </c>
      <c r="P4040" t="b">
        <v>0</v>
      </c>
      <c r="Q4040">
        <v>4</v>
      </c>
      <c r="R4040" t="b">
        <v>0</v>
      </c>
      <c r="S4040" t="s">
        <v>8271</v>
      </c>
      <c r="T4040" s="7">
        <f>F4040/Q4040</f>
        <v>75.25</v>
      </c>
      <c r="U4040" t="s">
        <v>8315</v>
      </c>
      <c r="V4040" t="s">
        <v>8316</v>
      </c>
    </row>
    <row r="4041" spans="1:22" ht="43.2">
      <c r="A4041" s="5">
        <f t="shared" si="252"/>
        <v>0.6</v>
      </c>
      <c r="B4041">
        <v>4039</v>
      </c>
      <c r="C4041" s="3" t="s">
        <v>4035</v>
      </c>
      <c r="D4041" s="3" t="s">
        <v>8143</v>
      </c>
      <c r="E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 s="22">
        <f t="shared" si="253"/>
        <v>41929.590393518512</v>
      </c>
      <c r="L4041">
        <v>1446048367</v>
      </c>
      <c r="M4041" s="22">
        <f t="shared" si="254"/>
        <v>41869.590393518512</v>
      </c>
      <c r="N4041" s="22" t="s">
        <v>8387</v>
      </c>
      <c r="O4041" s="24">
        <f t="shared" si="255"/>
        <v>2014</v>
      </c>
      <c r="P4041" t="b">
        <v>0</v>
      </c>
      <c r="Q4041">
        <v>5</v>
      </c>
      <c r="R4041" t="b">
        <v>0</v>
      </c>
      <c r="S4041" t="s">
        <v>8271</v>
      </c>
      <c r="T4041" s="7">
        <f>F4041/Q4041</f>
        <v>60</v>
      </c>
      <c r="U4041" t="s">
        <v>8315</v>
      </c>
      <c r="V4041" t="s">
        <v>8316</v>
      </c>
    </row>
    <row r="4042" spans="1:22" ht="43.2">
      <c r="A4042" s="5">
        <f t="shared" si="252"/>
        <v>0.3125</v>
      </c>
      <c r="B4042">
        <v>4040</v>
      </c>
      <c r="C4042" s="3" t="s">
        <v>4036</v>
      </c>
      <c r="D4042" s="3" t="s">
        <v>8144</v>
      </c>
      <c r="E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 s="22">
        <f t="shared" si="253"/>
        <v>42339.040972222218</v>
      </c>
      <c r="L4042">
        <v>1432100004</v>
      </c>
      <c r="M4042" s="22">
        <f t="shared" si="254"/>
        <v>42305.462581018517</v>
      </c>
      <c r="N4042" s="22" t="s">
        <v>9962</v>
      </c>
      <c r="O4042" s="24">
        <f t="shared" si="255"/>
        <v>2015</v>
      </c>
      <c r="P4042" t="b">
        <v>0</v>
      </c>
      <c r="Q4042">
        <v>2</v>
      </c>
      <c r="R4042" t="b">
        <v>0</v>
      </c>
      <c r="S4042" t="s">
        <v>8271</v>
      </c>
      <c r="T4042" s="7">
        <f>F4042/Q4042</f>
        <v>1250</v>
      </c>
      <c r="U4042" t="s">
        <v>8315</v>
      </c>
      <c r="V4042" t="s">
        <v>8316</v>
      </c>
    </row>
    <row r="4043" spans="1:22" ht="28.8">
      <c r="A4043" s="5">
        <f t="shared" si="252"/>
        <v>4.1999999999999997E-3</v>
      </c>
      <c r="B4043">
        <v>4041</v>
      </c>
      <c r="C4043" s="3" t="s">
        <v>4037</v>
      </c>
      <c r="D4043" s="3" t="s">
        <v>8145</v>
      </c>
      <c r="E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 s="22">
        <f t="shared" si="253"/>
        <v>42202.916666666664</v>
      </c>
      <c r="L4043">
        <v>1467976954</v>
      </c>
      <c r="M4043" s="22">
        <f t="shared" si="254"/>
        <v>42144.023194444446</v>
      </c>
      <c r="N4043" s="22" t="s">
        <v>9415</v>
      </c>
      <c r="O4043" s="24">
        <f t="shared" si="255"/>
        <v>2015</v>
      </c>
      <c r="P4043" t="b">
        <v>0</v>
      </c>
      <c r="Q4043">
        <v>2</v>
      </c>
      <c r="R4043" t="b">
        <v>0</v>
      </c>
      <c r="S4043" t="s">
        <v>8271</v>
      </c>
      <c r="T4043" s="7">
        <f>F4043/Q4043</f>
        <v>10.5</v>
      </c>
      <c r="U4043" t="s">
        <v>8315</v>
      </c>
      <c r="V4043" t="s">
        <v>8316</v>
      </c>
    </row>
    <row r="4044" spans="1:22" ht="43.2">
      <c r="A4044" s="5">
        <f t="shared" si="252"/>
        <v>2.0999999999999999E-3</v>
      </c>
      <c r="B4044">
        <v>4042</v>
      </c>
      <c r="C4044" s="3" t="s">
        <v>4038</v>
      </c>
      <c r="D4044" s="3" t="s">
        <v>8146</v>
      </c>
      <c r="E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 s="22">
        <f t="shared" si="253"/>
        <v>42619.265671296293</v>
      </c>
      <c r="L4044">
        <v>1419213664</v>
      </c>
      <c r="M4044" s="22">
        <f t="shared" si="254"/>
        <v>42559.265671296293</v>
      </c>
      <c r="N4044" s="22" t="s">
        <v>8673</v>
      </c>
      <c r="O4044" s="24">
        <f t="shared" si="255"/>
        <v>2016</v>
      </c>
      <c r="P4044" t="b">
        <v>0</v>
      </c>
      <c r="Q4044">
        <v>3</v>
      </c>
      <c r="R4044" t="b">
        <v>0</v>
      </c>
      <c r="S4044" t="s">
        <v>8271</v>
      </c>
      <c r="T4044" s="7">
        <f>F4044/Q4044</f>
        <v>7</v>
      </c>
      <c r="U4044" t="s">
        <v>8315</v>
      </c>
      <c r="V4044" t="s">
        <v>8316</v>
      </c>
    </row>
    <row r="4045" spans="1:22" ht="43.2">
      <c r="A4045" s="5">
        <f t="shared" si="252"/>
        <v>0</v>
      </c>
      <c r="B4045">
        <v>4043</v>
      </c>
      <c r="C4045" s="3" t="s">
        <v>4039</v>
      </c>
      <c r="D4045" s="3" t="s">
        <v>8147</v>
      </c>
      <c r="E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 s="22">
        <f t="shared" si="253"/>
        <v>42024.594444444439</v>
      </c>
      <c r="L4045">
        <v>1415228325</v>
      </c>
      <c r="M4045" s="22">
        <f t="shared" si="254"/>
        <v>41994.875740740739</v>
      </c>
      <c r="N4045" s="22" t="s">
        <v>9963</v>
      </c>
      <c r="O4045" s="24">
        <f t="shared" si="255"/>
        <v>2014</v>
      </c>
      <c r="P4045" t="b">
        <v>0</v>
      </c>
      <c r="Q4045">
        <v>0</v>
      </c>
      <c r="R4045" t="b">
        <v>0</v>
      </c>
      <c r="S4045" t="s">
        <v>8271</v>
      </c>
      <c r="T4045" s="7" t="e">
        <f>F4045/Q4045</f>
        <v>#DIV/0!</v>
      </c>
      <c r="U4045" t="s">
        <v>8315</v>
      </c>
      <c r="V4045" t="s">
        <v>8316</v>
      </c>
    </row>
    <row r="4046" spans="1:22" ht="43.2">
      <c r="A4046" s="5">
        <f t="shared" si="252"/>
        <v>0.375</v>
      </c>
      <c r="B4046">
        <v>4044</v>
      </c>
      <c r="C4046" s="3" t="s">
        <v>4040</v>
      </c>
      <c r="D4046" s="3" t="s">
        <v>8148</v>
      </c>
      <c r="E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 s="22">
        <f t="shared" si="253"/>
        <v>41963.749131944445</v>
      </c>
      <c r="L4046">
        <v>1426050982</v>
      </c>
      <c r="M4046" s="22">
        <f t="shared" si="254"/>
        <v>41948.749131944445</v>
      </c>
      <c r="N4046" s="22" t="s">
        <v>9394</v>
      </c>
      <c r="O4046" s="24">
        <f t="shared" si="255"/>
        <v>2014</v>
      </c>
      <c r="P4046" t="b">
        <v>0</v>
      </c>
      <c r="Q4046">
        <v>4</v>
      </c>
      <c r="R4046" t="b">
        <v>0</v>
      </c>
      <c r="S4046" t="s">
        <v>8271</v>
      </c>
      <c r="T4046" s="7">
        <f>F4046/Q4046</f>
        <v>56.25</v>
      </c>
      <c r="U4046" t="s">
        <v>8315</v>
      </c>
      <c r="V4046" t="s">
        <v>8316</v>
      </c>
    </row>
    <row r="4047" spans="1:22" ht="57.6">
      <c r="A4047" s="5">
        <f t="shared" si="252"/>
        <v>2.0000000000000001E-4</v>
      </c>
      <c r="B4047">
        <v>4045</v>
      </c>
      <c r="C4047" s="3" t="s">
        <v>4041</v>
      </c>
      <c r="D4047" s="3" t="s">
        <v>8149</v>
      </c>
      <c r="E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 s="22">
        <f t="shared" si="253"/>
        <v>42103.999999999993</v>
      </c>
      <c r="L4047">
        <v>1406004589</v>
      </c>
      <c r="M4047" s="22">
        <f t="shared" si="254"/>
        <v>42074.011365740742</v>
      </c>
      <c r="N4047" s="22" t="s">
        <v>9658</v>
      </c>
      <c r="O4047" s="24">
        <f t="shared" si="255"/>
        <v>2015</v>
      </c>
      <c r="P4047" t="b">
        <v>0</v>
      </c>
      <c r="Q4047">
        <v>1</v>
      </c>
      <c r="R4047" t="b">
        <v>0</v>
      </c>
      <c r="S4047" t="s">
        <v>8271</v>
      </c>
      <c r="T4047" s="7">
        <f>F4047/Q4047</f>
        <v>1</v>
      </c>
      <c r="U4047" t="s">
        <v>8315</v>
      </c>
      <c r="V4047" t="s">
        <v>8316</v>
      </c>
    </row>
    <row r="4048" spans="1:22" ht="57.6">
      <c r="A4048" s="5">
        <f t="shared" si="252"/>
        <v>8.2142857142857142E-2</v>
      </c>
      <c r="B4048">
        <v>4046</v>
      </c>
      <c r="C4048" s="3" t="s">
        <v>4042</v>
      </c>
      <c r="D4048" s="3" t="s">
        <v>8150</v>
      </c>
      <c r="E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 s="22">
        <f t="shared" si="253"/>
        <v>41871.992928240739</v>
      </c>
      <c r="L4048">
        <v>1411400210</v>
      </c>
      <c r="M4048" s="22">
        <f t="shared" si="254"/>
        <v>41841.992928240739</v>
      </c>
      <c r="N4048" s="22" t="s">
        <v>8402</v>
      </c>
      <c r="O4048" s="24">
        <f t="shared" si="255"/>
        <v>2014</v>
      </c>
      <c r="P4048" t="b">
        <v>0</v>
      </c>
      <c r="Q4048">
        <v>12</v>
      </c>
      <c r="R4048" t="b">
        <v>0</v>
      </c>
      <c r="S4048" t="s">
        <v>8271</v>
      </c>
      <c r="T4048" s="7">
        <f>F4048/Q4048</f>
        <v>38.333333333333336</v>
      </c>
      <c r="U4048" t="s">
        <v>8315</v>
      </c>
      <c r="V4048" t="s">
        <v>8316</v>
      </c>
    </row>
    <row r="4049" spans="1:22" ht="43.2">
      <c r="A4049" s="5">
        <f t="shared" si="252"/>
        <v>2.1999999999999999E-2</v>
      </c>
      <c r="B4049">
        <v>4047</v>
      </c>
      <c r="C4049" s="3" t="s">
        <v>4043</v>
      </c>
      <c r="D4049" s="3" t="s">
        <v>8151</v>
      </c>
      <c r="E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 s="22">
        <f t="shared" si="253"/>
        <v>41934.442245370366</v>
      </c>
      <c r="L4049">
        <v>1418862743</v>
      </c>
      <c r="M4049" s="22">
        <f t="shared" si="254"/>
        <v>41904.442245370366</v>
      </c>
      <c r="N4049" s="22" t="s">
        <v>8489</v>
      </c>
      <c r="O4049" s="24">
        <f t="shared" si="255"/>
        <v>2014</v>
      </c>
      <c r="P4049" t="b">
        <v>0</v>
      </c>
      <c r="Q4049">
        <v>4</v>
      </c>
      <c r="R4049" t="b">
        <v>0</v>
      </c>
      <c r="S4049" t="s">
        <v>8271</v>
      </c>
      <c r="T4049" s="7">
        <f>F4049/Q4049</f>
        <v>27.5</v>
      </c>
      <c r="U4049" t="s">
        <v>8315</v>
      </c>
      <c r="V4049" t="s">
        <v>8316</v>
      </c>
    </row>
    <row r="4050" spans="1:22" ht="43.2">
      <c r="A4050" s="5">
        <f t="shared" si="252"/>
        <v>0.17652941176470588</v>
      </c>
      <c r="B4050">
        <v>4048</v>
      </c>
      <c r="C4050" s="3" t="s">
        <v>4044</v>
      </c>
      <c r="D4050" s="3" t="s">
        <v>8152</v>
      </c>
      <c r="E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 s="22">
        <f t="shared" si="253"/>
        <v>42014.833333333336</v>
      </c>
      <c r="L4050">
        <v>1457352787</v>
      </c>
      <c r="M4050" s="22">
        <f t="shared" si="254"/>
        <v>41990.814155092587</v>
      </c>
      <c r="N4050" s="22" t="s">
        <v>8924</v>
      </c>
      <c r="O4050" s="24">
        <f t="shared" si="255"/>
        <v>2014</v>
      </c>
      <c r="P4050" t="b">
        <v>0</v>
      </c>
      <c r="Q4050">
        <v>91</v>
      </c>
      <c r="R4050" t="b">
        <v>0</v>
      </c>
      <c r="S4050" t="s">
        <v>8271</v>
      </c>
      <c r="T4050" s="7">
        <f>F4050/Q4050</f>
        <v>32.978021978021978</v>
      </c>
      <c r="U4050" t="s">
        <v>8315</v>
      </c>
      <c r="V4050" t="s">
        <v>8316</v>
      </c>
    </row>
    <row r="4051" spans="1:22" ht="43.2">
      <c r="A4051" s="5">
        <f t="shared" si="252"/>
        <v>8.0000000000000004E-4</v>
      </c>
      <c r="B4051">
        <v>4049</v>
      </c>
      <c r="C4051" s="3" t="s">
        <v>4045</v>
      </c>
      <c r="D4051" s="3" t="s">
        <v>8153</v>
      </c>
      <c r="E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 s="22">
        <f t="shared" si="253"/>
        <v>42471.259108796294</v>
      </c>
      <c r="L4051">
        <v>1434322815</v>
      </c>
      <c r="M4051" s="22">
        <f t="shared" si="254"/>
        <v>42436.300775462958</v>
      </c>
      <c r="N4051" s="22" t="s">
        <v>9795</v>
      </c>
      <c r="O4051" s="24">
        <f t="shared" si="255"/>
        <v>2016</v>
      </c>
      <c r="P4051" t="b">
        <v>0</v>
      </c>
      <c r="Q4051">
        <v>1</v>
      </c>
      <c r="R4051" t="b">
        <v>0</v>
      </c>
      <c r="S4051" t="s">
        <v>8271</v>
      </c>
      <c r="T4051" s="7">
        <f>F4051/Q4051</f>
        <v>16</v>
      </c>
      <c r="U4051" t="s">
        <v>8315</v>
      </c>
      <c r="V4051" t="s">
        <v>8316</v>
      </c>
    </row>
    <row r="4052" spans="1:22" ht="43.2">
      <c r="A4052" s="5">
        <f t="shared" si="252"/>
        <v>6.6666666666666664E-4</v>
      </c>
      <c r="B4052">
        <v>4050</v>
      </c>
      <c r="C4052" s="3" t="s">
        <v>4046</v>
      </c>
      <c r="D4052" s="3" t="s">
        <v>8154</v>
      </c>
      <c r="E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 s="22">
        <f t="shared" si="253"/>
        <v>42199.750173611108</v>
      </c>
      <c r="L4052">
        <v>1411485391</v>
      </c>
      <c r="M4052" s="22">
        <f t="shared" si="254"/>
        <v>42169.750173611108</v>
      </c>
      <c r="N4052" s="22" t="s">
        <v>9304</v>
      </c>
      <c r="O4052" s="24">
        <f t="shared" si="255"/>
        <v>2015</v>
      </c>
      <c r="P4052" t="b">
        <v>0</v>
      </c>
      <c r="Q4052">
        <v>1</v>
      </c>
      <c r="R4052" t="b">
        <v>0</v>
      </c>
      <c r="S4052" t="s">
        <v>8271</v>
      </c>
      <c r="T4052" s="7">
        <f>F4052/Q4052</f>
        <v>1</v>
      </c>
      <c r="U4052" t="s">
        <v>8315</v>
      </c>
      <c r="V4052" t="s">
        <v>8316</v>
      </c>
    </row>
    <row r="4053" spans="1:22" ht="43.2">
      <c r="A4053" s="5">
        <f t="shared" si="252"/>
        <v>0</v>
      </c>
      <c r="B4053">
        <v>4051</v>
      </c>
      <c r="C4053" s="3" t="s">
        <v>4047</v>
      </c>
      <c r="D4053" s="3" t="s">
        <v>8155</v>
      </c>
      <c r="E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 s="22">
        <f t="shared" si="253"/>
        <v>41935.428136574068</v>
      </c>
      <c r="L4053">
        <v>1399058797</v>
      </c>
      <c r="M4053" s="22">
        <f t="shared" si="254"/>
        <v>41905.428136574068</v>
      </c>
      <c r="N4053" s="22" t="s">
        <v>8498</v>
      </c>
      <c r="O4053" s="24">
        <f t="shared" si="255"/>
        <v>2014</v>
      </c>
      <c r="P4053" t="b">
        <v>0</v>
      </c>
      <c r="Q4053">
        <v>0</v>
      </c>
      <c r="R4053" t="b">
        <v>0</v>
      </c>
      <c r="S4053" t="s">
        <v>8271</v>
      </c>
      <c r="T4053" s="7" t="e">
        <f>F4053/Q4053</f>
        <v>#DIV/0!</v>
      </c>
      <c r="U4053" t="s">
        <v>8315</v>
      </c>
      <c r="V4053" t="s">
        <v>8316</v>
      </c>
    </row>
    <row r="4054" spans="1:22" ht="57.6">
      <c r="A4054" s="5">
        <f t="shared" si="252"/>
        <v>0.37533333333333335</v>
      </c>
      <c r="B4054">
        <v>4052</v>
      </c>
      <c r="C4054" s="3" t="s">
        <v>4048</v>
      </c>
      <c r="D4054" s="3" t="s">
        <v>8156</v>
      </c>
      <c r="E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 s="22">
        <f t="shared" si="253"/>
        <v>41768.078472222223</v>
      </c>
      <c r="L4054">
        <v>1408050316</v>
      </c>
      <c r="M4054" s="22">
        <f t="shared" si="254"/>
        <v>41761.601817129624</v>
      </c>
      <c r="N4054" s="22" t="s">
        <v>8794</v>
      </c>
      <c r="O4054" s="24">
        <f t="shared" si="255"/>
        <v>2014</v>
      </c>
      <c r="P4054" t="b">
        <v>0</v>
      </c>
      <c r="Q4054">
        <v>13</v>
      </c>
      <c r="R4054" t="b">
        <v>0</v>
      </c>
      <c r="S4054" t="s">
        <v>8271</v>
      </c>
      <c r="T4054" s="7">
        <f>F4054/Q4054</f>
        <v>86.615384615384613</v>
      </c>
      <c r="U4054" t="s">
        <v>8315</v>
      </c>
      <c r="V4054" t="s">
        <v>8316</v>
      </c>
    </row>
    <row r="4055" spans="1:22" ht="43.2">
      <c r="A4055" s="5">
        <f t="shared" si="252"/>
        <v>0.22</v>
      </c>
      <c r="B4055">
        <v>4053</v>
      </c>
      <c r="C4055" s="3" t="s">
        <v>4049</v>
      </c>
      <c r="D4055" s="3" t="s">
        <v>8157</v>
      </c>
      <c r="E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 s="22">
        <f t="shared" si="253"/>
        <v>41925.670324074068</v>
      </c>
      <c r="L4055">
        <v>1413477228</v>
      </c>
      <c r="M4055" s="22">
        <f t="shared" si="254"/>
        <v>41865.670324074068</v>
      </c>
      <c r="N4055" s="22" t="s">
        <v>8910</v>
      </c>
      <c r="O4055" s="24">
        <f t="shared" si="255"/>
        <v>2014</v>
      </c>
      <c r="P4055" t="b">
        <v>0</v>
      </c>
      <c r="Q4055">
        <v>2</v>
      </c>
      <c r="R4055" t="b">
        <v>0</v>
      </c>
      <c r="S4055" t="s">
        <v>8271</v>
      </c>
      <c r="T4055" s="7">
        <f>F4055/Q4055</f>
        <v>55</v>
      </c>
      <c r="U4055" t="s">
        <v>8315</v>
      </c>
      <c r="V4055" t="s">
        <v>8316</v>
      </c>
    </row>
    <row r="4056" spans="1:22" ht="43.2">
      <c r="A4056" s="5">
        <f t="shared" si="252"/>
        <v>0</v>
      </c>
      <c r="B4056">
        <v>4054</v>
      </c>
      <c r="C4056" s="3" t="s">
        <v>4050</v>
      </c>
      <c r="D4056" s="3" t="s">
        <v>8158</v>
      </c>
      <c r="E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 s="22">
        <f t="shared" si="253"/>
        <v>41958.624999999993</v>
      </c>
      <c r="L4056">
        <v>1472674285</v>
      </c>
      <c r="M4056" s="22">
        <f t="shared" si="254"/>
        <v>41928.481805555552</v>
      </c>
      <c r="N4056" s="22" t="s">
        <v>8395</v>
      </c>
      <c r="O4056" s="24">
        <f t="shared" si="255"/>
        <v>2014</v>
      </c>
      <c r="P4056" t="b">
        <v>0</v>
      </c>
      <c r="Q4056">
        <v>0</v>
      </c>
      <c r="R4056" t="b">
        <v>0</v>
      </c>
      <c r="S4056" t="s">
        <v>8271</v>
      </c>
      <c r="T4056" s="7" t="e">
        <f>F4056/Q4056</f>
        <v>#DIV/0!</v>
      </c>
      <c r="U4056" t="s">
        <v>8315</v>
      </c>
      <c r="V4056" t="s">
        <v>8316</v>
      </c>
    </row>
    <row r="4057" spans="1:22" ht="43.2">
      <c r="A4057" s="5">
        <f t="shared" si="252"/>
        <v>0.1762</v>
      </c>
      <c r="B4057">
        <v>4055</v>
      </c>
      <c r="C4057" s="3" t="s">
        <v>4051</v>
      </c>
      <c r="D4057" s="3" t="s">
        <v>8159</v>
      </c>
      <c r="E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 s="22">
        <f t="shared" si="253"/>
        <v>42643.958333333336</v>
      </c>
      <c r="L4057">
        <v>1400600031</v>
      </c>
      <c r="M4057" s="22">
        <f t="shared" si="254"/>
        <v>42613.632928240739</v>
      </c>
      <c r="N4057" s="22" t="s">
        <v>9964</v>
      </c>
      <c r="O4057" s="24">
        <f t="shared" si="255"/>
        <v>2016</v>
      </c>
      <c r="P4057" t="b">
        <v>0</v>
      </c>
      <c r="Q4057">
        <v>21</v>
      </c>
      <c r="R4057" t="b">
        <v>0</v>
      </c>
      <c r="S4057" t="s">
        <v>8271</v>
      </c>
      <c r="T4057" s="7">
        <f>F4057/Q4057</f>
        <v>41.952380952380949</v>
      </c>
      <c r="U4057" t="s">
        <v>8315</v>
      </c>
      <c r="V4057" t="s">
        <v>8316</v>
      </c>
    </row>
    <row r="4058" spans="1:22" ht="43.2">
      <c r="A4058" s="5">
        <f t="shared" si="252"/>
        <v>0.53</v>
      </c>
      <c r="B4058">
        <v>4056</v>
      </c>
      <c r="C4058" s="3" t="s">
        <v>4052</v>
      </c>
      <c r="D4058" s="3" t="s">
        <v>8160</v>
      </c>
      <c r="E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 s="22">
        <f t="shared" si="253"/>
        <v>41809.44017361111</v>
      </c>
      <c r="L4058">
        <v>1465856639</v>
      </c>
      <c r="M4058" s="22">
        <f t="shared" si="254"/>
        <v>41779.44017361111</v>
      </c>
      <c r="N4058" s="22" t="s">
        <v>8379</v>
      </c>
      <c r="O4058" s="24">
        <f t="shared" si="255"/>
        <v>2014</v>
      </c>
      <c r="P4058" t="b">
        <v>0</v>
      </c>
      <c r="Q4058">
        <v>9</v>
      </c>
      <c r="R4058" t="b">
        <v>0</v>
      </c>
      <c r="S4058" t="s">
        <v>8271</v>
      </c>
      <c r="T4058" s="7">
        <f>F4058/Q4058</f>
        <v>88.333333333333329</v>
      </c>
      <c r="U4058" t="s">
        <v>8315</v>
      </c>
      <c r="V4058" t="s">
        <v>8316</v>
      </c>
    </row>
    <row r="4059" spans="1:22" ht="57.6">
      <c r="A4059" s="5">
        <f t="shared" si="252"/>
        <v>0.22142857142857142</v>
      </c>
      <c r="B4059">
        <v>4057</v>
      </c>
      <c r="C4059" s="3" t="s">
        <v>4053</v>
      </c>
      <c r="D4059" s="3" t="s">
        <v>8161</v>
      </c>
      <c r="E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 s="22">
        <f t="shared" si="253"/>
        <v>42554.624305555553</v>
      </c>
      <c r="L4059">
        <v>1446506080</v>
      </c>
      <c r="M4059" s="22">
        <f t="shared" si="254"/>
        <v>42534.724988425922</v>
      </c>
      <c r="N4059" s="22" t="s">
        <v>8837</v>
      </c>
      <c r="O4059" s="24">
        <f t="shared" si="255"/>
        <v>2016</v>
      </c>
      <c r="P4059" t="b">
        <v>0</v>
      </c>
      <c r="Q4059">
        <v>6</v>
      </c>
      <c r="R4059" t="b">
        <v>0</v>
      </c>
      <c r="S4059" t="s">
        <v>8271</v>
      </c>
      <c r="T4059" s="7">
        <f>F4059/Q4059</f>
        <v>129.16666666666666</v>
      </c>
      <c r="U4059" t="s">
        <v>8315</v>
      </c>
      <c r="V4059" t="s">
        <v>8316</v>
      </c>
    </row>
    <row r="4060" spans="1:22" ht="43.2">
      <c r="A4060" s="5">
        <f t="shared" si="252"/>
        <v>2.5333333333333333E-2</v>
      </c>
      <c r="B4060">
        <v>4058</v>
      </c>
      <c r="C4060" s="3" t="s">
        <v>4054</v>
      </c>
      <c r="D4060" s="3" t="s">
        <v>8162</v>
      </c>
      <c r="E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 s="22">
        <f t="shared" si="253"/>
        <v>42333.749999999993</v>
      </c>
      <c r="L4060">
        <v>1458178044</v>
      </c>
      <c r="M4060" s="22">
        <f t="shared" si="254"/>
        <v>42310.760185185187</v>
      </c>
      <c r="N4060" s="22" t="s">
        <v>9965</v>
      </c>
      <c r="O4060" s="24">
        <f t="shared" si="255"/>
        <v>2015</v>
      </c>
      <c r="P4060" t="b">
        <v>0</v>
      </c>
      <c r="Q4060">
        <v>4</v>
      </c>
      <c r="R4060" t="b">
        <v>0</v>
      </c>
      <c r="S4060" t="s">
        <v>8271</v>
      </c>
      <c r="T4060" s="7">
        <f>F4060/Q4060</f>
        <v>23.75</v>
      </c>
      <c r="U4060" t="s">
        <v>8315</v>
      </c>
      <c r="V4060" t="s">
        <v>8316</v>
      </c>
    </row>
    <row r="4061" spans="1:22" ht="43.2">
      <c r="A4061" s="5">
        <f t="shared" si="252"/>
        <v>2.5000000000000001E-2</v>
      </c>
      <c r="B4061">
        <v>4059</v>
      </c>
      <c r="C4061" s="3" t="s">
        <v>4055</v>
      </c>
      <c r="D4061" s="3" t="s">
        <v>8163</v>
      </c>
      <c r="E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 s="22">
        <f t="shared" si="253"/>
        <v>42460.957638888889</v>
      </c>
      <c r="L4061">
        <v>1408116152</v>
      </c>
      <c r="M4061" s="22">
        <f t="shared" si="254"/>
        <v>42445.852361111109</v>
      </c>
      <c r="N4061" s="22" t="s">
        <v>9287</v>
      </c>
      <c r="O4061" s="24">
        <f t="shared" si="255"/>
        <v>2016</v>
      </c>
      <c r="P4061" t="b">
        <v>0</v>
      </c>
      <c r="Q4061">
        <v>7</v>
      </c>
      <c r="R4061" t="b">
        <v>0</v>
      </c>
      <c r="S4061" t="s">
        <v>8271</v>
      </c>
      <c r="T4061" s="7">
        <f>F4061/Q4061</f>
        <v>35.714285714285715</v>
      </c>
      <c r="U4061" t="s">
        <v>8315</v>
      </c>
      <c r="V4061" t="s">
        <v>8316</v>
      </c>
    </row>
    <row r="4062" spans="1:22" ht="57.6">
      <c r="A4062" s="5">
        <f t="shared" si="252"/>
        <v>2.8500000000000001E-2</v>
      </c>
      <c r="B4062">
        <v>4060</v>
      </c>
      <c r="C4062" s="3" t="s">
        <v>4056</v>
      </c>
      <c r="D4062" s="3" t="s">
        <v>8164</v>
      </c>
      <c r="E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 s="22">
        <f t="shared" si="253"/>
        <v>41897.916666666664</v>
      </c>
      <c r="L4062">
        <v>1400604056</v>
      </c>
      <c r="M4062" s="22">
        <f t="shared" si="254"/>
        <v>41866.432314814811</v>
      </c>
      <c r="N4062" s="22" t="s">
        <v>8553</v>
      </c>
      <c r="O4062" s="24">
        <f t="shared" si="255"/>
        <v>2014</v>
      </c>
      <c r="P4062" t="b">
        <v>0</v>
      </c>
      <c r="Q4062">
        <v>5</v>
      </c>
      <c r="R4062" t="b">
        <v>0</v>
      </c>
      <c r="S4062" t="s">
        <v>8271</v>
      </c>
      <c r="T4062" s="7">
        <f>F4062/Q4062</f>
        <v>57</v>
      </c>
      <c r="U4062" t="s">
        <v>8315</v>
      </c>
      <c r="V4062" t="s">
        <v>8316</v>
      </c>
    </row>
    <row r="4063" spans="1:22" ht="43.2">
      <c r="A4063" s="5">
        <f t="shared" si="252"/>
        <v>0</v>
      </c>
      <c r="B4063">
        <v>4061</v>
      </c>
      <c r="C4063" s="3" t="s">
        <v>4057</v>
      </c>
      <c r="D4063" s="3" t="s">
        <v>8165</v>
      </c>
      <c r="E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 s="22">
        <f t="shared" si="253"/>
        <v>41813.458333333328</v>
      </c>
      <c r="L4063">
        <v>1456025023</v>
      </c>
      <c r="M4063" s="22">
        <f t="shared" si="254"/>
        <v>41779.486759259256</v>
      </c>
      <c r="N4063" s="22" t="s">
        <v>8379</v>
      </c>
      <c r="O4063" s="24">
        <f t="shared" si="255"/>
        <v>2014</v>
      </c>
      <c r="P4063" t="b">
        <v>0</v>
      </c>
      <c r="Q4063">
        <v>0</v>
      </c>
      <c r="R4063" t="b">
        <v>0</v>
      </c>
      <c r="S4063" t="s">
        <v>8271</v>
      </c>
      <c r="T4063" s="7" t="e">
        <f>F4063/Q4063</f>
        <v>#DIV/0!</v>
      </c>
      <c r="U4063" t="s">
        <v>8315</v>
      </c>
      <c r="V4063" t="s">
        <v>8316</v>
      </c>
    </row>
    <row r="4064" spans="1:22" ht="43.2">
      <c r="A4064" s="5">
        <f t="shared" si="252"/>
        <v>2.4500000000000001E-2</v>
      </c>
      <c r="B4064">
        <v>4062</v>
      </c>
      <c r="C4064" s="3" t="s">
        <v>4058</v>
      </c>
      <c r="D4064" s="3" t="s">
        <v>8166</v>
      </c>
      <c r="E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 s="22">
        <f t="shared" si="253"/>
        <v>42480.891469907401</v>
      </c>
      <c r="L4064">
        <v>1464889468</v>
      </c>
      <c r="M4064" s="22">
        <f t="shared" si="254"/>
        <v>42420.933136574073</v>
      </c>
      <c r="N4064" s="22" t="s">
        <v>9499</v>
      </c>
      <c r="O4064" s="24">
        <f t="shared" si="255"/>
        <v>2016</v>
      </c>
      <c r="P4064" t="b">
        <v>0</v>
      </c>
      <c r="Q4064">
        <v>3</v>
      </c>
      <c r="R4064" t="b">
        <v>0</v>
      </c>
      <c r="S4064" t="s">
        <v>8271</v>
      </c>
      <c r="T4064" s="7">
        <f>F4064/Q4064</f>
        <v>163.33333333333334</v>
      </c>
      <c r="U4064" t="s">
        <v>8315</v>
      </c>
      <c r="V4064" t="s">
        <v>8316</v>
      </c>
    </row>
    <row r="4065" spans="1:22" ht="43.2">
      <c r="A4065" s="5">
        <f t="shared" si="252"/>
        <v>1.4210526315789474E-2</v>
      </c>
      <c r="B4065">
        <v>4063</v>
      </c>
      <c r="C4065" s="3" t="s">
        <v>4059</v>
      </c>
      <c r="D4065" s="3" t="s">
        <v>8167</v>
      </c>
      <c r="E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 s="22">
        <f t="shared" si="253"/>
        <v>42553.530879629623</v>
      </c>
      <c r="L4065">
        <v>1401294084</v>
      </c>
      <c r="M4065" s="22">
        <f t="shared" si="254"/>
        <v>42523.530879629623</v>
      </c>
      <c r="N4065" s="22" t="s">
        <v>9527</v>
      </c>
      <c r="O4065" s="24">
        <f t="shared" si="255"/>
        <v>2016</v>
      </c>
      <c r="P4065" t="b">
        <v>0</v>
      </c>
      <c r="Q4065">
        <v>9</v>
      </c>
      <c r="R4065" t="b">
        <v>0</v>
      </c>
      <c r="S4065" t="s">
        <v>8271</v>
      </c>
      <c r="T4065" s="7">
        <f>F4065/Q4065</f>
        <v>15</v>
      </c>
      <c r="U4065" t="s">
        <v>8315</v>
      </c>
      <c r="V4065" t="s">
        <v>8316</v>
      </c>
    </row>
    <row r="4066" spans="1:22" ht="43.2">
      <c r="A4066" s="5">
        <f t="shared" si="252"/>
        <v>0.1925</v>
      </c>
      <c r="B4066">
        <v>4064</v>
      </c>
      <c r="C4066" s="3" t="s">
        <v>4060</v>
      </c>
      <c r="D4066" s="3" t="s">
        <v>8168</v>
      </c>
      <c r="E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 s="22">
        <f t="shared" si="253"/>
        <v>41817.473194444443</v>
      </c>
      <c r="L4066">
        <v>1427724426</v>
      </c>
      <c r="M4066" s="22">
        <f t="shared" si="254"/>
        <v>41787.473194444443</v>
      </c>
      <c r="N4066" s="22" t="s">
        <v>9797</v>
      </c>
      <c r="O4066" s="24">
        <f t="shared" si="255"/>
        <v>2014</v>
      </c>
      <c r="P4066" t="b">
        <v>0</v>
      </c>
      <c r="Q4066">
        <v>6</v>
      </c>
      <c r="R4066" t="b">
        <v>0</v>
      </c>
      <c r="S4066" t="s">
        <v>8271</v>
      </c>
      <c r="T4066" s="7">
        <f>F4066/Q4066</f>
        <v>64.166666666666671</v>
      </c>
      <c r="U4066" t="s">
        <v>8315</v>
      </c>
      <c r="V4066" t="s">
        <v>8316</v>
      </c>
    </row>
    <row r="4067" spans="1:22" ht="28.8">
      <c r="A4067" s="5">
        <f t="shared" si="252"/>
        <v>6.7499999999999999E-3</v>
      </c>
      <c r="B4067">
        <v>4065</v>
      </c>
      <c r="C4067" s="3" t="s">
        <v>4061</v>
      </c>
      <c r="D4067" s="3" t="s">
        <v>8169</v>
      </c>
      <c r="E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 s="22">
        <f t="shared" si="253"/>
        <v>42123.379930555551</v>
      </c>
      <c r="L4067">
        <v>1405291811</v>
      </c>
      <c r="M4067" s="22">
        <f t="shared" si="254"/>
        <v>42093.379930555551</v>
      </c>
      <c r="N4067" s="22" t="s">
        <v>8674</v>
      </c>
      <c r="O4067" s="24">
        <f t="shared" si="255"/>
        <v>2015</v>
      </c>
      <c r="P4067" t="b">
        <v>0</v>
      </c>
      <c r="Q4067">
        <v>4</v>
      </c>
      <c r="R4067" t="b">
        <v>0</v>
      </c>
      <c r="S4067" t="s">
        <v>8271</v>
      </c>
      <c r="T4067" s="7">
        <f>F4067/Q4067</f>
        <v>6.75</v>
      </c>
      <c r="U4067" t="s">
        <v>8315</v>
      </c>
      <c r="V4067" t="s">
        <v>8316</v>
      </c>
    </row>
    <row r="4068" spans="1:22" ht="57.6">
      <c r="A4068" s="5">
        <f t="shared" si="252"/>
        <v>1.6666666666666668E-3</v>
      </c>
      <c r="B4068">
        <v>4066</v>
      </c>
      <c r="C4068" s="3" t="s">
        <v>4062</v>
      </c>
      <c r="D4068" s="3" t="s">
        <v>8170</v>
      </c>
      <c r="E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 s="22">
        <f t="shared" si="253"/>
        <v>41863.74318287037</v>
      </c>
      <c r="L4068">
        <v>1461027388</v>
      </c>
      <c r="M4068" s="22">
        <f t="shared" si="254"/>
        <v>41833.74318287037</v>
      </c>
      <c r="N4068" s="22" t="s">
        <v>9456</v>
      </c>
      <c r="O4068" s="24">
        <f t="shared" si="255"/>
        <v>2014</v>
      </c>
      <c r="P4068" t="b">
        <v>0</v>
      </c>
      <c r="Q4068">
        <v>1</v>
      </c>
      <c r="R4068" t="b">
        <v>0</v>
      </c>
      <c r="S4068" t="s">
        <v>8271</v>
      </c>
      <c r="T4068" s="7">
        <f>F4068/Q4068</f>
        <v>25</v>
      </c>
      <c r="U4068" t="s">
        <v>8315</v>
      </c>
      <c r="V4068" t="s">
        <v>8316</v>
      </c>
    </row>
    <row r="4069" spans="1:22" ht="43.2">
      <c r="A4069" s="5">
        <f t="shared" si="252"/>
        <v>0.60899999999999999</v>
      </c>
      <c r="B4069">
        <v>4067</v>
      </c>
      <c r="C4069" s="3" t="s">
        <v>4063</v>
      </c>
      <c r="D4069" s="3" t="s">
        <v>7998</v>
      </c>
      <c r="E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 s="22">
        <f t="shared" si="253"/>
        <v>42508.830879629626</v>
      </c>
      <c r="L4069">
        <v>1439952550</v>
      </c>
      <c r="M4069" s="22">
        <f t="shared" si="254"/>
        <v>42478.830879629626</v>
      </c>
      <c r="N4069" s="22" t="s">
        <v>9966</v>
      </c>
      <c r="O4069" s="24">
        <f t="shared" si="255"/>
        <v>2016</v>
      </c>
      <c r="P4069" t="b">
        <v>0</v>
      </c>
      <c r="Q4069">
        <v>17</v>
      </c>
      <c r="R4069" t="b">
        <v>0</v>
      </c>
      <c r="S4069" t="s">
        <v>8271</v>
      </c>
      <c r="T4069" s="7">
        <f>F4069/Q4069</f>
        <v>179.11764705882354</v>
      </c>
      <c r="U4069" t="s">
        <v>8315</v>
      </c>
      <c r="V4069" t="s">
        <v>8316</v>
      </c>
    </row>
    <row r="4070" spans="1:22" ht="43.2">
      <c r="A4070" s="5">
        <f t="shared" si="252"/>
        <v>0.01</v>
      </c>
      <c r="B4070">
        <v>4068</v>
      </c>
      <c r="C4070" s="3" t="s">
        <v>4064</v>
      </c>
      <c r="D4070" s="3" t="s">
        <v>8171</v>
      </c>
      <c r="E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 s="22">
        <f t="shared" si="253"/>
        <v>42274.909143518518</v>
      </c>
      <c r="L4070">
        <v>1481756855</v>
      </c>
      <c r="M4070" s="22">
        <f t="shared" si="254"/>
        <v>42234.909143518518</v>
      </c>
      <c r="N4070" s="22" t="s">
        <v>9393</v>
      </c>
      <c r="O4070" s="24">
        <f t="shared" si="255"/>
        <v>2015</v>
      </c>
      <c r="P4070" t="b">
        <v>0</v>
      </c>
      <c r="Q4070">
        <v>1</v>
      </c>
      <c r="R4070" t="b">
        <v>0</v>
      </c>
      <c r="S4070" t="s">
        <v>8271</v>
      </c>
      <c r="T4070" s="7">
        <f>F4070/Q4070</f>
        <v>34.950000000000003</v>
      </c>
      <c r="U4070" t="s">
        <v>8315</v>
      </c>
      <c r="V4070" t="s">
        <v>8316</v>
      </c>
    </row>
    <row r="4071" spans="1:22" ht="43.2">
      <c r="A4071" s="5">
        <f t="shared" si="252"/>
        <v>0.34399999999999997</v>
      </c>
      <c r="B4071">
        <v>4069</v>
      </c>
      <c r="C4071" s="3" t="s">
        <v>4065</v>
      </c>
      <c r="D4071" s="3" t="s">
        <v>8172</v>
      </c>
      <c r="E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 s="22">
        <f t="shared" si="253"/>
        <v>42748.753472222219</v>
      </c>
      <c r="L4071">
        <v>1421596356</v>
      </c>
      <c r="M4071" s="22">
        <f t="shared" si="254"/>
        <v>42718.755266203698</v>
      </c>
      <c r="N4071" s="22" t="s">
        <v>9967</v>
      </c>
      <c r="O4071" s="24">
        <f t="shared" si="255"/>
        <v>2016</v>
      </c>
      <c r="P4071" t="b">
        <v>0</v>
      </c>
      <c r="Q4071">
        <v>13</v>
      </c>
      <c r="R4071" t="b">
        <v>0</v>
      </c>
      <c r="S4071" t="s">
        <v>8271</v>
      </c>
      <c r="T4071" s="7">
        <f>F4071/Q4071</f>
        <v>33.07692307692308</v>
      </c>
      <c r="U4071" t="s">
        <v>8315</v>
      </c>
      <c r="V4071" t="s">
        <v>8316</v>
      </c>
    </row>
    <row r="4072" spans="1:22" ht="43.2">
      <c r="A4072" s="5">
        <f t="shared" si="252"/>
        <v>0.16500000000000001</v>
      </c>
      <c r="B4072">
        <v>4070</v>
      </c>
      <c r="C4072" s="3" t="s">
        <v>4066</v>
      </c>
      <c r="D4072" s="3" t="s">
        <v>8173</v>
      </c>
      <c r="E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 s="22">
        <f t="shared" si="253"/>
        <v>42063.291666666664</v>
      </c>
      <c r="L4072">
        <v>1422374420</v>
      </c>
      <c r="M4072" s="22">
        <f t="shared" si="254"/>
        <v>42022.453194444439</v>
      </c>
      <c r="N4072" s="22" t="s">
        <v>9585</v>
      </c>
      <c r="O4072" s="24">
        <f t="shared" si="255"/>
        <v>2015</v>
      </c>
      <c r="P4072" t="b">
        <v>0</v>
      </c>
      <c r="Q4072">
        <v>6</v>
      </c>
      <c r="R4072" t="b">
        <v>0</v>
      </c>
      <c r="S4072" t="s">
        <v>8271</v>
      </c>
      <c r="T4072" s="7">
        <f>F4072/Q4072</f>
        <v>27.5</v>
      </c>
      <c r="U4072" t="s">
        <v>8315</v>
      </c>
      <c r="V4072" t="s">
        <v>8316</v>
      </c>
    </row>
    <row r="4073" spans="1:22" ht="57.6">
      <c r="A4073" s="5">
        <f t="shared" si="252"/>
        <v>0</v>
      </c>
      <c r="B4073">
        <v>4071</v>
      </c>
      <c r="C4073" s="3" t="s">
        <v>4067</v>
      </c>
      <c r="D4073" s="3" t="s">
        <v>8174</v>
      </c>
      <c r="E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 s="22">
        <f t="shared" si="253"/>
        <v>42063.916666666664</v>
      </c>
      <c r="L4073">
        <v>1480187931</v>
      </c>
      <c r="M4073" s="22">
        <f t="shared" si="254"/>
        <v>42031.458564814813</v>
      </c>
      <c r="N4073" s="22" t="s">
        <v>8571</v>
      </c>
      <c r="O4073" s="24">
        <f t="shared" si="255"/>
        <v>2015</v>
      </c>
      <c r="P4073" t="b">
        <v>0</v>
      </c>
      <c r="Q4073">
        <v>0</v>
      </c>
      <c r="R4073" t="b">
        <v>0</v>
      </c>
      <c r="S4073" t="s">
        <v>8271</v>
      </c>
      <c r="T4073" s="7" t="e">
        <f>F4073/Q4073</f>
        <v>#DIV/0!</v>
      </c>
      <c r="U4073" t="s">
        <v>8315</v>
      </c>
      <c r="V4073" t="s">
        <v>8316</v>
      </c>
    </row>
    <row r="4074" spans="1:22" ht="57.6">
      <c r="A4074" s="5">
        <f t="shared" si="252"/>
        <v>4.0000000000000001E-3</v>
      </c>
      <c r="B4074">
        <v>4072</v>
      </c>
      <c r="C4074" s="3" t="s">
        <v>4068</v>
      </c>
      <c r="D4074" s="3" t="s">
        <v>8175</v>
      </c>
      <c r="E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 s="22">
        <f t="shared" si="253"/>
        <v>42730.59642361111</v>
      </c>
      <c r="L4074">
        <v>1403462111</v>
      </c>
      <c r="M4074" s="22">
        <f t="shared" si="254"/>
        <v>42700.59642361111</v>
      </c>
      <c r="N4074" s="22" t="s">
        <v>9933</v>
      </c>
      <c r="O4074" s="24">
        <f t="shared" si="255"/>
        <v>2016</v>
      </c>
      <c r="P4074" t="b">
        <v>0</v>
      </c>
      <c r="Q4074">
        <v>2</v>
      </c>
      <c r="R4074" t="b">
        <v>0</v>
      </c>
      <c r="S4074" t="s">
        <v>8271</v>
      </c>
      <c r="T4074" s="7">
        <f>F4074/Q4074</f>
        <v>2</v>
      </c>
      <c r="U4074" t="s">
        <v>8315</v>
      </c>
      <c r="V4074" t="s">
        <v>8316</v>
      </c>
    </row>
    <row r="4075" spans="1:22" ht="43.2">
      <c r="A4075" s="5">
        <f t="shared" si="252"/>
        <v>1.0571428571428572E-2</v>
      </c>
      <c r="B4075">
        <v>4073</v>
      </c>
      <c r="C4075" s="3" t="s">
        <v>4069</v>
      </c>
      <c r="D4075" s="3" t="s">
        <v>8176</v>
      </c>
      <c r="E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 s="22">
        <f t="shared" si="253"/>
        <v>41872.566099537034</v>
      </c>
      <c r="L4075">
        <v>1426407426</v>
      </c>
      <c r="M4075" s="22">
        <f t="shared" si="254"/>
        <v>41812.566099537034</v>
      </c>
      <c r="N4075" s="22" t="s">
        <v>8397</v>
      </c>
      <c r="O4075" s="24">
        <f t="shared" si="255"/>
        <v>2014</v>
      </c>
      <c r="P4075" t="b">
        <v>0</v>
      </c>
      <c r="Q4075">
        <v>2</v>
      </c>
      <c r="R4075" t="b">
        <v>0</v>
      </c>
      <c r="S4075" t="s">
        <v>8271</v>
      </c>
      <c r="T4075" s="7">
        <f>F4075/Q4075</f>
        <v>18.5</v>
      </c>
      <c r="U4075" t="s">
        <v>8315</v>
      </c>
      <c r="V4075" t="s">
        <v>8316</v>
      </c>
    </row>
    <row r="4076" spans="1:22" ht="43.2">
      <c r="A4076" s="5">
        <f t="shared" si="252"/>
        <v>0.26727272727272727</v>
      </c>
      <c r="B4076">
        <v>4074</v>
      </c>
      <c r="C4076" s="3" t="s">
        <v>4070</v>
      </c>
      <c r="D4076" s="3" t="s">
        <v>8177</v>
      </c>
      <c r="E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 s="22">
        <f t="shared" si="253"/>
        <v>42132.958333333336</v>
      </c>
      <c r="L4076">
        <v>1444137375</v>
      </c>
      <c r="M4076" s="22">
        <f t="shared" si="254"/>
        <v>42078.136874999997</v>
      </c>
      <c r="N4076" s="22" t="s">
        <v>8690</v>
      </c>
      <c r="O4076" s="24">
        <f t="shared" si="255"/>
        <v>2015</v>
      </c>
      <c r="P4076" t="b">
        <v>0</v>
      </c>
      <c r="Q4076">
        <v>21</v>
      </c>
      <c r="R4076" t="b">
        <v>0</v>
      </c>
      <c r="S4076" t="s">
        <v>8271</v>
      </c>
      <c r="T4076" s="7">
        <f>F4076/Q4076</f>
        <v>35</v>
      </c>
      <c r="U4076" t="s">
        <v>8315</v>
      </c>
      <c r="V4076" t="s">
        <v>8316</v>
      </c>
    </row>
    <row r="4077" spans="1:22" ht="43.2">
      <c r="A4077" s="5">
        <f t="shared" si="252"/>
        <v>0.28799999999999998</v>
      </c>
      <c r="B4077">
        <v>4075</v>
      </c>
      <c r="C4077" s="3" t="s">
        <v>4071</v>
      </c>
      <c r="D4077" s="3" t="s">
        <v>8178</v>
      </c>
      <c r="E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 s="22">
        <f t="shared" si="253"/>
        <v>42313.386284722219</v>
      </c>
      <c r="L4077">
        <v>1400547969</v>
      </c>
      <c r="M4077" s="22">
        <f t="shared" si="254"/>
        <v>42283.344618055555</v>
      </c>
      <c r="N4077" s="22" t="s">
        <v>8841</v>
      </c>
      <c r="O4077" s="24">
        <f t="shared" si="255"/>
        <v>2015</v>
      </c>
      <c r="P4077" t="b">
        <v>0</v>
      </c>
      <c r="Q4077">
        <v>13</v>
      </c>
      <c r="R4077" t="b">
        <v>0</v>
      </c>
      <c r="S4077" t="s">
        <v>8271</v>
      </c>
      <c r="T4077" s="7">
        <f>F4077/Q4077</f>
        <v>44.307692307692307</v>
      </c>
      <c r="U4077" t="s">
        <v>8315</v>
      </c>
      <c r="V4077" t="s">
        <v>8316</v>
      </c>
    </row>
    <row r="4078" spans="1:22" ht="43.2">
      <c r="A4078" s="5">
        <f t="shared" si="252"/>
        <v>0</v>
      </c>
      <c r="B4078">
        <v>4076</v>
      </c>
      <c r="C4078" s="3" t="s">
        <v>4072</v>
      </c>
      <c r="D4078" s="3" t="s">
        <v>8179</v>
      </c>
      <c r="E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 s="22">
        <f t="shared" si="253"/>
        <v>41820.519444444442</v>
      </c>
      <c r="L4078">
        <v>1411499149</v>
      </c>
      <c r="M4078" s="22">
        <f t="shared" si="254"/>
        <v>41778.837604166663</v>
      </c>
      <c r="N4078" s="22" t="s">
        <v>8496</v>
      </c>
      <c r="O4078" s="24">
        <f t="shared" si="255"/>
        <v>2014</v>
      </c>
      <c r="P4078" t="b">
        <v>0</v>
      </c>
      <c r="Q4078">
        <v>0</v>
      </c>
      <c r="R4078" t="b">
        <v>0</v>
      </c>
      <c r="S4078" t="s">
        <v>8271</v>
      </c>
      <c r="T4078" s="7" t="e">
        <f>F4078/Q4078</f>
        <v>#DIV/0!</v>
      </c>
      <c r="U4078" t="s">
        <v>8315</v>
      </c>
      <c r="V4078" t="s">
        <v>8316</v>
      </c>
    </row>
    <row r="4079" spans="1:22" ht="43.2">
      <c r="A4079" s="5">
        <f t="shared" si="252"/>
        <v>8.8999999999999996E-2</v>
      </c>
      <c r="B4079">
        <v>4077</v>
      </c>
      <c r="C4079" s="3" t="s">
        <v>4073</v>
      </c>
      <c r="D4079" s="3" t="s">
        <v>8180</v>
      </c>
      <c r="E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 s="22">
        <f t="shared" si="253"/>
        <v>41933.618750000001</v>
      </c>
      <c r="L4079">
        <v>1479747794</v>
      </c>
      <c r="M4079" s="22">
        <f t="shared" si="254"/>
        <v>41905.587372685179</v>
      </c>
      <c r="N4079" s="22" t="s">
        <v>8498</v>
      </c>
      <c r="O4079" s="24">
        <f t="shared" si="255"/>
        <v>2014</v>
      </c>
      <c r="P4079" t="b">
        <v>0</v>
      </c>
      <c r="Q4079">
        <v>6</v>
      </c>
      <c r="R4079" t="b">
        <v>0</v>
      </c>
      <c r="S4079" t="s">
        <v>8271</v>
      </c>
      <c r="T4079" s="7">
        <f>F4079/Q4079</f>
        <v>222.5</v>
      </c>
      <c r="U4079" t="s">
        <v>8315</v>
      </c>
      <c r="V4079" t="s">
        <v>8316</v>
      </c>
    </row>
    <row r="4080" spans="1:22" ht="43.2">
      <c r="A4080" s="5">
        <f t="shared" si="252"/>
        <v>0</v>
      </c>
      <c r="B4080">
        <v>4078</v>
      </c>
      <c r="C4080" s="3" t="s">
        <v>4074</v>
      </c>
      <c r="D4080" s="3" t="s">
        <v>8181</v>
      </c>
      <c r="E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 s="22">
        <f t="shared" si="253"/>
        <v>42725.502245370364</v>
      </c>
      <c r="L4080">
        <v>1482951242</v>
      </c>
      <c r="M4080" s="22">
        <f t="shared" si="254"/>
        <v>42695.502245370364</v>
      </c>
      <c r="N4080" s="22" t="s">
        <v>9043</v>
      </c>
      <c r="O4080" s="24">
        <f t="shared" si="255"/>
        <v>2016</v>
      </c>
      <c r="P4080" t="b">
        <v>0</v>
      </c>
      <c r="Q4080">
        <v>0</v>
      </c>
      <c r="R4080" t="b">
        <v>0</v>
      </c>
      <c r="S4080" t="s">
        <v>8271</v>
      </c>
      <c r="T4080" s="7" t="e">
        <f>F4080/Q4080</f>
        <v>#DIV/0!</v>
      </c>
      <c r="U4080" t="s">
        <v>8315</v>
      </c>
      <c r="V4080" t="s">
        <v>8316</v>
      </c>
    </row>
    <row r="4081" spans="1:22" ht="43.2">
      <c r="A4081" s="5">
        <f t="shared" si="252"/>
        <v>1.6666666666666668E-3</v>
      </c>
      <c r="B4081">
        <v>4079</v>
      </c>
      <c r="C4081" s="3" t="s">
        <v>4075</v>
      </c>
      <c r="D4081" s="3" t="s">
        <v>8182</v>
      </c>
      <c r="E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 s="22">
        <f t="shared" si="253"/>
        <v>42762.579189814809</v>
      </c>
      <c r="L4081">
        <v>1463783521</v>
      </c>
      <c r="M4081" s="22">
        <f t="shared" si="254"/>
        <v>42732.579189814809</v>
      </c>
      <c r="N4081" s="22" t="s">
        <v>9116</v>
      </c>
      <c r="O4081" s="24">
        <f t="shared" si="255"/>
        <v>2016</v>
      </c>
      <c r="P4081" t="b">
        <v>0</v>
      </c>
      <c r="Q4081">
        <v>1</v>
      </c>
      <c r="R4081" t="b">
        <v>0</v>
      </c>
      <c r="S4081" t="s">
        <v>8271</v>
      </c>
      <c r="T4081" s="7">
        <f>F4081/Q4081</f>
        <v>5</v>
      </c>
      <c r="U4081" t="s">
        <v>8315</v>
      </c>
      <c r="V4081" t="s">
        <v>8316</v>
      </c>
    </row>
    <row r="4082" spans="1:22" ht="43.2">
      <c r="A4082" s="5">
        <f t="shared" si="252"/>
        <v>0</v>
      </c>
      <c r="B4082">
        <v>4080</v>
      </c>
      <c r="C4082" s="3" t="s">
        <v>4076</v>
      </c>
      <c r="D4082" s="3" t="s">
        <v>8183</v>
      </c>
      <c r="E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 s="22">
        <f t="shared" si="253"/>
        <v>42540.730567129627</v>
      </c>
      <c r="L4082">
        <v>1463849116</v>
      </c>
      <c r="M4082" s="22">
        <f t="shared" si="254"/>
        <v>42510.730567129627</v>
      </c>
      <c r="N4082" s="22" t="s">
        <v>9152</v>
      </c>
      <c r="O4082" s="24">
        <f t="shared" si="255"/>
        <v>2016</v>
      </c>
      <c r="P4082" t="b">
        <v>0</v>
      </c>
      <c r="Q4082">
        <v>0</v>
      </c>
      <c r="R4082" t="b">
        <v>0</v>
      </c>
      <c r="S4082" t="s">
        <v>8271</v>
      </c>
      <c r="T4082" s="7" t="e">
        <f>F4082/Q4082</f>
        <v>#DIV/0!</v>
      </c>
      <c r="U4082" t="s">
        <v>8315</v>
      </c>
      <c r="V4082" t="s">
        <v>8316</v>
      </c>
    </row>
    <row r="4083" spans="1:22" ht="43.2">
      <c r="A4083" s="5">
        <f t="shared" si="252"/>
        <v>0.15737410071942445</v>
      </c>
      <c r="B4083">
        <v>4081</v>
      </c>
      <c r="C4083" s="3" t="s">
        <v>4077</v>
      </c>
      <c r="D4083" s="3" t="s">
        <v>8184</v>
      </c>
      <c r="E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 s="22">
        <f t="shared" si="253"/>
        <v>42535.579166666663</v>
      </c>
      <c r="L4083">
        <v>1423231025</v>
      </c>
      <c r="M4083" s="22">
        <f t="shared" si="254"/>
        <v>42511.489768518521</v>
      </c>
      <c r="N4083" s="22" t="s">
        <v>9853</v>
      </c>
      <c r="O4083" s="24">
        <f t="shared" si="255"/>
        <v>2016</v>
      </c>
      <c r="P4083" t="b">
        <v>0</v>
      </c>
      <c r="Q4083">
        <v>12</v>
      </c>
      <c r="R4083" t="b">
        <v>0</v>
      </c>
      <c r="S4083" t="s">
        <v>8271</v>
      </c>
      <c r="T4083" s="7">
        <f>F4083/Q4083</f>
        <v>29.166666666666668</v>
      </c>
      <c r="U4083" t="s">
        <v>8315</v>
      </c>
      <c r="V4083" t="s">
        <v>8316</v>
      </c>
    </row>
    <row r="4084" spans="1:22" ht="43.2">
      <c r="A4084" s="5">
        <f t="shared" si="252"/>
        <v>0.02</v>
      </c>
      <c r="B4084">
        <v>4082</v>
      </c>
      <c r="C4084" s="3" t="s">
        <v>4078</v>
      </c>
      <c r="D4084" s="3" t="s">
        <v>8185</v>
      </c>
      <c r="E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 s="22">
        <f t="shared" si="253"/>
        <v>42071.331307870372</v>
      </c>
      <c r="L4084">
        <v>1446179553</v>
      </c>
      <c r="M4084" s="22">
        <f t="shared" si="254"/>
        <v>42041.372974537029</v>
      </c>
      <c r="N4084" s="22" t="s">
        <v>9721</v>
      </c>
      <c r="O4084" s="24">
        <f t="shared" si="255"/>
        <v>2015</v>
      </c>
      <c r="P4084" t="b">
        <v>0</v>
      </c>
      <c r="Q4084">
        <v>2</v>
      </c>
      <c r="R4084" t="b">
        <v>0</v>
      </c>
      <c r="S4084" t="s">
        <v>8271</v>
      </c>
      <c r="T4084" s="7">
        <f>F4084/Q4084</f>
        <v>1.5</v>
      </c>
      <c r="U4084" t="s">
        <v>8315</v>
      </c>
      <c r="V4084" t="s">
        <v>8316</v>
      </c>
    </row>
    <row r="4085" spans="1:22" ht="43.2">
      <c r="A4085" s="5">
        <f t="shared" si="252"/>
        <v>0.21685714285714286</v>
      </c>
      <c r="B4085">
        <v>4083</v>
      </c>
      <c r="C4085" s="3" t="s">
        <v>4079</v>
      </c>
      <c r="D4085" s="3" t="s">
        <v>8186</v>
      </c>
      <c r="E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 s="22">
        <f t="shared" si="253"/>
        <v>42322.749999999993</v>
      </c>
      <c r="L4085">
        <v>1450203416</v>
      </c>
      <c r="M4085" s="22">
        <f t="shared" si="254"/>
        <v>42306.980937499997</v>
      </c>
      <c r="N4085" s="22" t="s">
        <v>8886</v>
      </c>
      <c r="O4085" s="24">
        <f t="shared" si="255"/>
        <v>2015</v>
      </c>
      <c r="P4085" t="b">
        <v>0</v>
      </c>
      <c r="Q4085">
        <v>6</v>
      </c>
      <c r="R4085" t="b">
        <v>0</v>
      </c>
      <c r="S4085" t="s">
        <v>8271</v>
      </c>
      <c r="T4085" s="7">
        <f>F4085/Q4085</f>
        <v>126.5</v>
      </c>
      <c r="U4085" t="s">
        <v>8315</v>
      </c>
      <c r="V4085" t="s">
        <v>8316</v>
      </c>
    </row>
    <row r="4086" spans="1:22" ht="57.6">
      <c r="A4086" s="5">
        <f t="shared" si="252"/>
        <v>3.3333333333333335E-3</v>
      </c>
      <c r="B4086">
        <v>4084</v>
      </c>
      <c r="C4086" s="3" t="s">
        <v>4080</v>
      </c>
      <c r="D4086" s="3" t="s">
        <v>8187</v>
      </c>
      <c r="E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 s="22">
        <f t="shared" si="253"/>
        <v>42383.553425925922</v>
      </c>
      <c r="L4086">
        <v>1473416906</v>
      </c>
      <c r="M4086" s="22">
        <f t="shared" si="254"/>
        <v>42353.553425925922</v>
      </c>
      <c r="N4086" s="22" t="s">
        <v>9840</v>
      </c>
      <c r="O4086" s="24">
        <f t="shared" si="255"/>
        <v>2015</v>
      </c>
      <c r="P4086" t="b">
        <v>0</v>
      </c>
      <c r="Q4086">
        <v>1</v>
      </c>
      <c r="R4086" t="b">
        <v>0</v>
      </c>
      <c r="S4086" t="s">
        <v>8271</v>
      </c>
      <c r="T4086" s="7">
        <f>F4086/Q4086</f>
        <v>10</v>
      </c>
      <c r="U4086" t="s">
        <v>8315</v>
      </c>
      <c r="V4086" t="s">
        <v>8316</v>
      </c>
    </row>
    <row r="4087" spans="1:22" ht="43.2">
      <c r="A4087" s="5">
        <f t="shared" si="252"/>
        <v>2.8571428571428571E-3</v>
      </c>
      <c r="B4087">
        <v>4085</v>
      </c>
      <c r="C4087" s="3" t="s">
        <v>4081</v>
      </c>
      <c r="D4087" s="3" t="s">
        <v>8188</v>
      </c>
      <c r="E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 s="22">
        <f t="shared" si="253"/>
        <v>42652.228078703702</v>
      </c>
      <c r="L4087">
        <v>1424701775</v>
      </c>
      <c r="M4087" s="22">
        <f t="shared" si="254"/>
        <v>42622.228078703702</v>
      </c>
      <c r="N4087" s="22" t="s">
        <v>9350</v>
      </c>
      <c r="O4087" s="24">
        <f t="shared" si="255"/>
        <v>2016</v>
      </c>
      <c r="P4087" t="b">
        <v>0</v>
      </c>
      <c r="Q4087">
        <v>1</v>
      </c>
      <c r="R4087" t="b">
        <v>0</v>
      </c>
      <c r="S4087" t="s">
        <v>8271</v>
      </c>
      <c r="T4087" s="7">
        <f>F4087/Q4087</f>
        <v>10</v>
      </c>
      <c r="U4087" t="s">
        <v>8315</v>
      </c>
      <c r="V4087" t="s">
        <v>8316</v>
      </c>
    </row>
    <row r="4088" spans="1:22" ht="43.2">
      <c r="A4088" s="5">
        <f t="shared" si="252"/>
        <v>4.7E-2</v>
      </c>
      <c r="B4088">
        <v>4086</v>
      </c>
      <c r="C4088" s="3" t="s">
        <v>4082</v>
      </c>
      <c r="D4088" s="3" t="s">
        <v>8189</v>
      </c>
      <c r="E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 s="22">
        <f t="shared" si="253"/>
        <v>42086.957638888889</v>
      </c>
      <c r="L4088">
        <v>1445985299</v>
      </c>
      <c r="M4088" s="22">
        <f t="shared" si="254"/>
        <v>42058.395543981482</v>
      </c>
      <c r="N4088" s="22" t="s">
        <v>8666</v>
      </c>
      <c r="O4088" s="24">
        <f t="shared" si="255"/>
        <v>2015</v>
      </c>
      <c r="P4088" t="b">
        <v>0</v>
      </c>
      <c r="Q4088">
        <v>5</v>
      </c>
      <c r="R4088" t="b">
        <v>0</v>
      </c>
      <c r="S4088" t="s">
        <v>8271</v>
      </c>
      <c r="T4088" s="7">
        <f>F4088/Q4088</f>
        <v>9.4</v>
      </c>
      <c r="U4088" t="s">
        <v>8315</v>
      </c>
      <c r="V4088" t="s">
        <v>8316</v>
      </c>
    </row>
    <row r="4089" spans="1:22">
      <c r="A4089" s="5">
        <f t="shared" si="252"/>
        <v>0</v>
      </c>
      <c r="B4089">
        <v>4087</v>
      </c>
      <c r="C4089" s="3" t="s">
        <v>4083</v>
      </c>
      <c r="D4089" s="3" t="s">
        <v>8190</v>
      </c>
      <c r="E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 s="22">
        <f t="shared" si="253"/>
        <v>42328.958333333336</v>
      </c>
      <c r="L4089">
        <v>1466185786</v>
      </c>
      <c r="M4089" s="22">
        <f t="shared" si="254"/>
        <v>42304.732627314814</v>
      </c>
      <c r="N4089" s="22" t="s">
        <v>8535</v>
      </c>
      <c r="O4089" s="24">
        <f t="shared" si="255"/>
        <v>2015</v>
      </c>
      <c r="P4089" t="b">
        <v>0</v>
      </c>
      <c r="Q4089">
        <v>0</v>
      </c>
      <c r="R4089" t="b">
        <v>0</v>
      </c>
      <c r="S4089" t="s">
        <v>8271</v>
      </c>
      <c r="T4089" s="7" t="e">
        <f>F4089/Q4089</f>
        <v>#DIV/0!</v>
      </c>
      <c r="U4089" t="s">
        <v>8315</v>
      </c>
      <c r="V4089" t="s">
        <v>8316</v>
      </c>
    </row>
    <row r="4090" spans="1:22" ht="43.2">
      <c r="A4090" s="5">
        <f t="shared" si="252"/>
        <v>0.108</v>
      </c>
      <c r="B4090">
        <v>4088</v>
      </c>
      <c r="C4090" s="3" t="s">
        <v>4084</v>
      </c>
      <c r="D4090" s="3" t="s">
        <v>8191</v>
      </c>
      <c r="E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 s="22">
        <f t="shared" si="253"/>
        <v>42568.53456018518</v>
      </c>
      <c r="L4090">
        <v>1418827324</v>
      </c>
      <c r="M4090" s="22">
        <f t="shared" si="254"/>
        <v>42538.53456018518</v>
      </c>
      <c r="N4090" s="22" t="s">
        <v>9143</v>
      </c>
      <c r="O4090" s="24">
        <f t="shared" si="255"/>
        <v>2016</v>
      </c>
      <c r="P4090" t="b">
        <v>0</v>
      </c>
      <c r="Q4090">
        <v>3</v>
      </c>
      <c r="R4090" t="b">
        <v>0</v>
      </c>
      <c r="S4090" t="s">
        <v>8271</v>
      </c>
      <c r="T4090" s="7">
        <f>F4090/Q4090</f>
        <v>72</v>
      </c>
      <c r="U4090" t="s">
        <v>8315</v>
      </c>
      <c r="V4090" t="s">
        <v>8316</v>
      </c>
    </row>
    <row r="4091" spans="1:22" ht="57.6">
      <c r="A4091" s="5">
        <f t="shared" si="252"/>
        <v>4.8000000000000001E-2</v>
      </c>
      <c r="B4091">
        <v>4089</v>
      </c>
      <c r="C4091" s="3" t="s">
        <v>4085</v>
      </c>
      <c r="D4091" s="3" t="s">
        <v>8192</v>
      </c>
      <c r="E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 s="22">
        <f t="shared" si="253"/>
        <v>42020.226388888885</v>
      </c>
      <c r="L4091">
        <v>1430242488</v>
      </c>
      <c r="M4091" s="22">
        <f t="shared" si="254"/>
        <v>41990.40421296296</v>
      </c>
      <c r="N4091" s="22" t="s">
        <v>8924</v>
      </c>
      <c r="O4091" s="24">
        <f t="shared" si="255"/>
        <v>2014</v>
      </c>
      <c r="P4091" t="b">
        <v>0</v>
      </c>
      <c r="Q4091">
        <v>8</v>
      </c>
      <c r="R4091" t="b">
        <v>0</v>
      </c>
      <c r="S4091" t="s">
        <v>8271</v>
      </c>
      <c r="T4091" s="7">
        <f>F4091/Q4091</f>
        <v>30</v>
      </c>
      <c r="U4091" t="s">
        <v>8315</v>
      </c>
      <c r="V4091" t="s">
        <v>8316</v>
      </c>
    </row>
    <row r="4092" spans="1:22" ht="43.2">
      <c r="A4092" s="5">
        <f t="shared" si="252"/>
        <v>3.2000000000000001E-2</v>
      </c>
      <c r="B4092">
        <v>4090</v>
      </c>
      <c r="C4092" s="3" t="s">
        <v>4086</v>
      </c>
      <c r="D4092" s="3" t="s">
        <v>8193</v>
      </c>
      <c r="E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 s="22">
        <f t="shared" si="253"/>
        <v>42155.524305555555</v>
      </c>
      <c r="L4092">
        <v>1437754137</v>
      </c>
      <c r="M4092" s="22">
        <f t="shared" si="254"/>
        <v>42122.524166666662</v>
      </c>
      <c r="N4092" s="22" t="s">
        <v>9199</v>
      </c>
      <c r="O4092" s="24">
        <f t="shared" si="255"/>
        <v>2015</v>
      </c>
      <c r="P4092" t="b">
        <v>0</v>
      </c>
      <c r="Q4092">
        <v>3</v>
      </c>
      <c r="R4092" t="b">
        <v>0</v>
      </c>
      <c r="S4092" t="s">
        <v>8271</v>
      </c>
      <c r="T4092" s="7">
        <f>F4092/Q4092</f>
        <v>10.666666666666666</v>
      </c>
      <c r="U4092" t="s">
        <v>8315</v>
      </c>
      <c r="V4092" t="s">
        <v>8316</v>
      </c>
    </row>
    <row r="4093" spans="1:22" ht="43.2">
      <c r="A4093" s="5">
        <f t="shared" si="252"/>
        <v>0.1275</v>
      </c>
      <c r="B4093">
        <v>4091</v>
      </c>
      <c r="C4093" s="3" t="s">
        <v>4087</v>
      </c>
      <c r="D4093" s="3" t="s">
        <v>8194</v>
      </c>
      <c r="E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 s="22">
        <f t="shared" si="253"/>
        <v>42223.416666666664</v>
      </c>
      <c r="L4093">
        <v>1418818151</v>
      </c>
      <c r="M4093" s="22">
        <f t="shared" si="254"/>
        <v>42209.464548611104</v>
      </c>
      <c r="N4093" s="22" t="s">
        <v>8921</v>
      </c>
      <c r="O4093" s="24">
        <f t="shared" si="255"/>
        <v>2015</v>
      </c>
      <c r="P4093" t="b">
        <v>0</v>
      </c>
      <c r="Q4093">
        <v>8</v>
      </c>
      <c r="R4093" t="b">
        <v>0</v>
      </c>
      <c r="S4093" t="s">
        <v>8271</v>
      </c>
      <c r="T4093" s="7">
        <f>F4093/Q4093</f>
        <v>25.5</v>
      </c>
      <c r="U4093" t="s">
        <v>8315</v>
      </c>
      <c r="V4093" t="s">
        <v>8316</v>
      </c>
    </row>
    <row r="4094" spans="1:22" ht="43.2">
      <c r="A4094" s="5">
        <f t="shared" si="252"/>
        <v>1.8181818181818181E-4</v>
      </c>
      <c r="B4094">
        <v>4092</v>
      </c>
      <c r="C4094" s="3" t="s">
        <v>4088</v>
      </c>
      <c r="D4094" s="3" t="s">
        <v>8195</v>
      </c>
      <c r="E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 s="22">
        <f t="shared" si="253"/>
        <v>42020.298043981478</v>
      </c>
      <c r="L4094">
        <v>1423024847</v>
      </c>
      <c r="M4094" s="22">
        <f t="shared" si="254"/>
        <v>41990.298043981478</v>
      </c>
      <c r="N4094" s="22" t="s">
        <v>8924</v>
      </c>
      <c r="O4094" s="24">
        <f t="shared" si="255"/>
        <v>2014</v>
      </c>
      <c r="P4094" t="b">
        <v>0</v>
      </c>
      <c r="Q4094">
        <v>1</v>
      </c>
      <c r="R4094" t="b">
        <v>0</v>
      </c>
      <c r="S4094" t="s">
        <v>8271</v>
      </c>
      <c r="T4094" s="7">
        <f>F4094/Q4094</f>
        <v>20</v>
      </c>
      <c r="U4094" t="s">
        <v>8315</v>
      </c>
      <c r="V4094" t="s">
        <v>8316</v>
      </c>
    </row>
    <row r="4095" spans="1:22" ht="43.2">
      <c r="A4095" s="5">
        <f t="shared" si="252"/>
        <v>2.4E-2</v>
      </c>
      <c r="B4095">
        <v>4093</v>
      </c>
      <c r="C4095" s="3" t="s">
        <v>4089</v>
      </c>
      <c r="D4095" s="3" t="s">
        <v>8196</v>
      </c>
      <c r="E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 s="22">
        <f t="shared" si="253"/>
        <v>42098.944988425923</v>
      </c>
      <c r="L4095">
        <v>1435088093</v>
      </c>
      <c r="M4095" s="22">
        <f t="shared" si="254"/>
        <v>42038.986655092587</v>
      </c>
      <c r="N4095" s="22" t="s">
        <v>8766</v>
      </c>
      <c r="O4095" s="24">
        <f t="shared" si="255"/>
        <v>2015</v>
      </c>
      <c r="P4095" t="b">
        <v>0</v>
      </c>
      <c r="Q4095">
        <v>4</v>
      </c>
      <c r="R4095" t="b">
        <v>0</v>
      </c>
      <c r="S4095" t="s">
        <v>8271</v>
      </c>
      <c r="T4095" s="7">
        <f>F4095/Q4095</f>
        <v>15</v>
      </c>
      <c r="U4095" t="s">
        <v>8315</v>
      </c>
      <c r="V4095" t="s">
        <v>8316</v>
      </c>
    </row>
    <row r="4096" spans="1:22" ht="43.2">
      <c r="A4096" s="5">
        <f t="shared" si="252"/>
        <v>0.36499999999999999</v>
      </c>
      <c r="B4096">
        <v>4094</v>
      </c>
      <c r="C4096" s="3" t="s">
        <v>4090</v>
      </c>
      <c r="D4096" s="3" t="s">
        <v>8197</v>
      </c>
      <c r="E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 s="22">
        <f t="shared" si="253"/>
        <v>42238.607557870368</v>
      </c>
      <c r="L4096">
        <v>1410141900</v>
      </c>
      <c r="M4096" s="22">
        <f t="shared" si="254"/>
        <v>42178.607557870368</v>
      </c>
      <c r="N4096" s="22" t="s">
        <v>8737</v>
      </c>
      <c r="O4096" s="24">
        <f t="shared" si="255"/>
        <v>2015</v>
      </c>
      <c r="P4096" t="b">
        <v>0</v>
      </c>
      <c r="Q4096">
        <v>8</v>
      </c>
      <c r="R4096" t="b">
        <v>0</v>
      </c>
      <c r="S4096" t="s">
        <v>8271</v>
      </c>
      <c r="T4096" s="7">
        <f>F4096/Q4096</f>
        <v>91.25</v>
      </c>
      <c r="U4096" t="s">
        <v>8315</v>
      </c>
      <c r="V4096" t="s">
        <v>8316</v>
      </c>
    </row>
    <row r="4097" spans="1:22" ht="43.2">
      <c r="A4097" s="5">
        <f t="shared" si="252"/>
        <v>2.6666666666666668E-2</v>
      </c>
      <c r="B4097">
        <v>4095</v>
      </c>
      <c r="C4097" s="3" t="s">
        <v>4091</v>
      </c>
      <c r="D4097" s="3" t="s">
        <v>8198</v>
      </c>
      <c r="E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 s="22">
        <f t="shared" si="253"/>
        <v>41933.999305555553</v>
      </c>
      <c r="L4097">
        <v>1479516350</v>
      </c>
      <c r="M4097" s="22">
        <f t="shared" si="254"/>
        <v>41889.878472222219</v>
      </c>
      <c r="N4097" s="22" t="s">
        <v>8686</v>
      </c>
      <c r="O4097" s="24">
        <f t="shared" si="255"/>
        <v>2014</v>
      </c>
      <c r="P4097" t="b">
        <v>0</v>
      </c>
      <c r="Q4097">
        <v>1</v>
      </c>
      <c r="R4097" t="b">
        <v>0</v>
      </c>
      <c r="S4097" t="s">
        <v>8271</v>
      </c>
      <c r="T4097" s="7">
        <f>F4097/Q4097</f>
        <v>800</v>
      </c>
      <c r="U4097" t="s">
        <v>8315</v>
      </c>
      <c r="V4097" t="s">
        <v>8316</v>
      </c>
    </row>
    <row r="4098" spans="1:22" ht="43.2">
      <c r="A4098" s="5">
        <f t="shared" si="252"/>
        <v>0.11428571428571428</v>
      </c>
      <c r="B4098">
        <v>4096</v>
      </c>
      <c r="C4098" s="3" t="s">
        <v>4092</v>
      </c>
      <c r="D4098" s="3" t="s">
        <v>8199</v>
      </c>
      <c r="E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 s="22">
        <f t="shared" si="253"/>
        <v>42722.823495370372</v>
      </c>
      <c r="L4098">
        <v>1484484219</v>
      </c>
      <c r="M4098" s="22">
        <f t="shared" si="254"/>
        <v>42692.823495370372</v>
      </c>
      <c r="N4098" s="22" t="s">
        <v>8510</v>
      </c>
      <c r="O4098" s="24">
        <f t="shared" si="255"/>
        <v>2016</v>
      </c>
      <c r="P4098" t="b">
        <v>0</v>
      </c>
      <c r="Q4098">
        <v>5</v>
      </c>
      <c r="R4098" t="b">
        <v>0</v>
      </c>
      <c r="S4098" t="s">
        <v>8271</v>
      </c>
      <c r="T4098" s="7">
        <f>F4098/Q4098</f>
        <v>80</v>
      </c>
      <c r="U4098" t="s">
        <v>8315</v>
      </c>
      <c r="V4098" t="s">
        <v>8316</v>
      </c>
    </row>
    <row r="4099" spans="1:22" ht="43.2">
      <c r="A4099" s="5">
        <f t="shared" ref="A4099:A4115" si="256">F4099/E4099</f>
        <v>0</v>
      </c>
      <c r="B4099">
        <v>4097</v>
      </c>
      <c r="C4099" s="3" t="s">
        <v>4093</v>
      </c>
      <c r="D4099" s="3" t="s">
        <v>8200</v>
      </c>
      <c r="E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 s="22">
        <f t="shared" ref="K4099:K4115" si="257">(J4098/86400)+25569+(-5/24)</f>
        <v>42794.160416666666</v>
      </c>
      <c r="L4099">
        <v>1449431237</v>
      </c>
      <c r="M4099" s="22">
        <f t="shared" ref="M4099:M4115" si="258">(L4098/86400)+25569+(-5/24)</f>
        <v>42750.321979166663</v>
      </c>
      <c r="N4099" s="22" t="s">
        <v>9968</v>
      </c>
      <c r="O4099" s="24">
        <f t="shared" si="255"/>
        <v>2017</v>
      </c>
      <c r="P4099" t="b">
        <v>0</v>
      </c>
      <c r="Q4099">
        <v>0</v>
      </c>
      <c r="R4099" t="b">
        <v>0</v>
      </c>
      <c r="S4099" t="s">
        <v>8271</v>
      </c>
      <c r="T4099" s="7" t="e">
        <f>F4099/Q4099</f>
        <v>#DIV/0!</v>
      </c>
      <c r="U4099" t="s">
        <v>8315</v>
      </c>
      <c r="V4099" t="s">
        <v>8316</v>
      </c>
    </row>
    <row r="4100" spans="1:22" ht="43.2">
      <c r="A4100" s="5">
        <f t="shared" si="256"/>
        <v>0</v>
      </c>
      <c r="B4100">
        <v>4098</v>
      </c>
      <c r="C4100" s="3" t="s">
        <v>4094</v>
      </c>
      <c r="D4100" s="3" t="s">
        <v>8201</v>
      </c>
      <c r="E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 s="22">
        <f t="shared" si="257"/>
        <v>42400.788194444445</v>
      </c>
      <c r="L4100">
        <v>1462468797</v>
      </c>
      <c r="M4100" s="22">
        <f t="shared" si="258"/>
        <v>42344.616168981483</v>
      </c>
      <c r="N4100" s="22" t="s">
        <v>9511</v>
      </c>
      <c r="O4100" s="24">
        <f t="shared" ref="O4100:O4115" si="259">YEAR(N4100)</f>
        <v>2015</v>
      </c>
      <c r="P4100" t="b">
        <v>0</v>
      </c>
      <c r="Q4100">
        <v>0</v>
      </c>
      <c r="R4100" t="b">
        <v>0</v>
      </c>
      <c r="S4100" t="s">
        <v>8271</v>
      </c>
      <c r="T4100" s="7" t="e">
        <f>F4100/Q4100</f>
        <v>#DIV/0!</v>
      </c>
      <c r="U4100" t="s">
        <v>8315</v>
      </c>
      <c r="V4100" t="s">
        <v>8316</v>
      </c>
    </row>
    <row r="4101" spans="1:22" ht="57.6">
      <c r="A4101" s="5">
        <f t="shared" si="256"/>
        <v>1.1111111111111112E-2</v>
      </c>
      <c r="B4101">
        <v>4099</v>
      </c>
      <c r="C4101" s="3" t="s">
        <v>4095</v>
      </c>
      <c r="D4101" s="3" t="s">
        <v>8202</v>
      </c>
      <c r="E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 s="22">
        <f t="shared" si="257"/>
        <v>42525.51385416666</v>
      </c>
      <c r="L4101">
        <v>1468959873</v>
      </c>
      <c r="M4101" s="22">
        <f t="shared" si="258"/>
        <v>42495.51385416666</v>
      </c>
      <c r="N4101" s="22" t="s">
        <v>9726</v>
      </c>
      <c r="O4101" s="24">
        <f t="shared" si="259"/>
        <v>2016</v>
      </c>
      <c r="P4101" t="b">
        <v>0</v>
      </c>
      <c r="Q4101">
        <v>1</v>
      </c>
      <c r="R4101" t="b">
        <v>0</v>
      </c>
      <c r="S4101" t="s">
        <v>8271</v>
      </c>
      <c r="T4101" s="7">
        <f>F4101/Q4101</f>
        <v>50</v>
      </c>
      <c r="U4101" t="s">
        <v>8315</v>
      </c>
      <c r="V4101" t="s">
        <v>8316</v>
      </c>
    </row>
    <row r="4102" spans="1:22" ht="43.2">
      <c r="A4102" s="5">
        <f t="shared" si="256"/>
        <v>0</v>
      </c>
      <c r="B4102">
        <v>4100</v>
      </c>
      <c r="C4102" s="3" t="s">
        <v>4096</v>
      </c>
      <c r="D4102" s="3" t="s">
        <v>8203</v>
      </c>
      <c r="E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 s="22">
        <f t="shared" si="257"/>
        <v>42615.642048611109</v>
      </c>
      <c r="L4102">
        <v>1413341990</v>
      </c>
      <c r="M4102" s="22">
        <f t="shared" si="258"/>
        <v>42570.642048611109</v>
      </c>
      <c r="N4102" s="22" t="s">
        <v>8541</v>
      </c>
      <c r="O4102" s="24">
        <f t="shared" si="259"/>
        <v>2016</v>
      </c>
      <c r="P4102" t="b">
        <v>0</v>
      </c>
      <c r="Q4102">
        <v>0</v>
      </c>
      <c r="R4102" t="b">
        <v>0</v>
      </c>
      <c r="S4102" t="s">
        <v>8271</v>
      </c>
      <c r="T4102" s="7" t="e">
        <f>F4102/Q4102</f>
        <v>#DIV/0!</v>
      </c>
      <c r="U4102" t="s">
        <v>8315</v>
      </c>
      <c r="V4102" t="s">
        <v>8316</v>
      </c>
    </row>
    <row r="4103" spans="1:22" ht="43.2">
      <c r="A4103" s="5">
        <f t="shared" si="256"/>
        <v>0</v>
      </c>
      <c r="B4103">
        <v>4101</v>
      </c>
      <c r="C4103" s="3" t="s">
        <v>4097</v>
      </c>
      <c r="D4103" s="3" t="s">
        <v>8204</v>
      </c>
      <c r="E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 s="22">
        <f t="shared" si="257"/>
        <v>41936.916550925926</v>
      </c>
      <c r="L4103">
        <v>1482788482</v>
      </c>
      <c r="M4103" s="22">
        <f t="shared" si="258"/>
        <v>41926.916550925926</v>
      </c>
      <c r="N4103" s="22" t="s">
        <v>8678</v>
      </c>
      <c r="O4103" s="24">
        <f t="shared" si="259"/>
        <v>2014</v>
      </c>
      <c r="P4103" t="b">
        <v>0</v>
      </c>
      <c r="Q4103">
        <v>0</v>
      </c>
      <c r="R4103" t="b">
        <v>0</v>
      </c>
      <c r="S4103" t="s">
        <v>8271</v>
      </c>
      <c r="T4103" s="7" t="e">
        <f>F4103/Q4103</f>
        <v>#DIV/0!</v>
      </c>
      <c r="U4103" t="s">
        <v>8315</v>
      </c>
      <c r="V4103" t="s">
        <v>8316</v>
      </c>
    </row>
    <row r="4104" spans="1:22" ht="43.2">
      <c r="A4104" s="5">
        <f t="shared" si="256"/>
        <v>0.27400000000000002</v>
      </c>
      <c r="B4104">
        <v>4102</v>
      </c>
      <c r="C4104" s="3" t="s">
        <v>4098</v>
      </c>
      <c r="D4104" s="3" t="s">
        <v>8205</v>
      </c>
      <c r="E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 s="22">
        <f t="shared" si="257"/>
        <v>42760.695393518516</v>
      </c>
      <c r="L4104">
        <v>1460751673</v>
      </c>
      <c r="M4104" s="22">
        <f t="shared" si="258"/>
        <v>42730.695393518516</v>
      </c>
      <c r="N4104" s="22" t="s">
        <v>9969</v>
      </c>
      <c r="O4104" s="24">
        <f t="shared" si="259"/>
        <v>2016</v>
      </c>
      <c r="P4104" t="b">
        <v>0</v>
      </c>
      <c r="Q4104">
        <v>6</v>
      </c>
      <c r="R4104" t="b">
        <v>0</v>
      </c>
      <c r="S4104" t="s">
        <v>8271</v>
      </c>
      <c r="T4104" s="7">
        <f>F4104/Q4104</f>
        <v>22.833333333333332</v>
      </c>
      <c r="U4104" t="s">
        <v>8315</v>
      </c>
      <c r="V4104" t="s">
        <v>8316</v>
      </c>
    </row>
    <row r="4105" spans="1:22" ht="43.2">
      <c r="A4105" s="5">
        <f t="shared" si="256"/>
        <v>0.1</v>
      </c>
      <c r="B4105">
        <v>4103</v>
      </c>
      <c r="C4105" s="3" t="s">
        <v>4099</v>
      </c>
      <c r="D4105" s="3" t="s">
        <v>8206</v>
      </c>
      <c r="E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 s="22">
        <f t="shared" si="257"/>
        <v>42505.639733796292</v>
      </c>
      <c r="L4105">
        <v>1435953566</v>
      </c>
      <c r="M4105" s="22">
        <f t="shared" si="258"/>
        <v>42475.639733796292</v>
      </c>
      <c r="N4105" s="22" t="s">
        <v>9970</v>
      </c>
      <c r="O4105" s="24">
        <f t="shared" si="259"/>
        <v>2016</v>
      </c>
      <c r="P4105" t="b">
        <v>0</v>
      </c>
      <c r="Q4105">
        <v>6</v>
      </c>
      <c r="R4105" t="b">
        <v>0</v>
      </c>
      <c r="S4105" t="s">
        <v>8271</v>
      </c>
      <c r="T4105" s="7">
        <f>F4105/Q4105</f>
        <v>16.666666666666668</v>
      </c>
      <c r="U4105" t="s">
        <v>8315</v>
      </c>
      <c r="V4105" t="s">
        <v>8316</v>
      </c>
    </row>
    <row r="4106" spans="1:22" ht="43.2">
      <c r="A4106" s="5">
        <f t="shared" si="256"/>
        <v>0.21366666666666667</v>
      </c>
      <c r="B4106">
        <v>4104</v>
      </c>
      <c r="C4106" s="3" t="s">
        <v>4100</v>
      </c>
      <c r="D4106" s="3" t="s">
        <v>8207</v>
      </c>
      <c r="E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 s="22">
        <f t="shared" si="257"/>
        <v>42242.563888888886</v>
      </c>
      <c r="L4106">
        <v>1474958434</v>
      </c>
      <c r="M4106" s="22">
        <f t="shared" si="258"/>
        <v>42188.624606481484</v>
      </c>
      <c r="N4106" s="22" t="s">
        <v>9318</v>
      </c>
      <c r="O4106" s="24">
        <f t="shared" si="259"/>
        <v>2015</v>
      </c>
      <c r="P4106" t="b">
        <v>0</v>
      </c>
      <c r="Q4106">
        <v>14</v>
      </c>
      <c r="R4106" t="b">
        <v>0</v>
      </c>
      <c r="S4106" t="s">
        <v>8271</v>
      </c>
      <c r="T4106" s="7">
        <f>F4106/Q4106</f>
        <v>45.785714285714285</v>
      </c>
      <c r="U4106" t="s">
        <v>8315</v>
      </c>
      <c r="V4106" t="s">
        <v>8316</v>
      </c>
    </row>
    <row r="4107" spans="1:22" ht="57.6">
      <c r="A4107" s="5">
        <f t="shared" si="256"/>
        <v>6.9696969696969702E-2</v>
      </c>
      <c r="B4107">
        <v>4105</v>
      </c>
      <c r="C4107" s="3" t="s">
        <v>4101</v>
      </c>
      <c r="D4107" s="3" t="s">
        <v>8208</v>
      </c>
      <c r="E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 s="22">
        <f t="shared" si="257"/>
        <v>42670.069837962961</v>
      </c>
      <c r="L4107">
        <v>1479860109</v>
      </c>
      <c r="M4107" s="22">
        <f t="shared" si="258"/>
        <v>42640.069837962961</v>
      </c>
      <c r="N4107" s="22" t="s">
        <v>9343</v>
      </c>
      <c r="O4107" s="24">
        <f t="shared" si="259"/>
        <v>2016</v>
      </c>
      <c r="P4107" t="b">
        <v>0</v>
      </c>
      <c r="Q4107">
        <v>6</v>
      </c>
      <c r="R4107" t="b">
        <v>0</v>
      </c>
      <c r="S4107" t="s">
        <v>8271</v>
      </c>
      <c r="T4107" s="7">
        <f>F4107/Q4107</f>
        <v>383.33333333333331</v>
      </c>
      <c r="U4107" t="s">
        <v>8315</v>
      </c>
      <c r="V4107" t="s">
        <v>8316</v>
      </c>
    </row>
    <row r="4108" spans="1:22" ht="43.2">
      <c r="A4108" s="5">
        <f t="shared" si="256"/>
        <v>0.70599999999999996</v>
      </c>
      <c r="B4108">
        <v>4106</v>
      </c>
      <c r="C4108" s="3" t="s">
        <v>4102</v>
      </c>
      <c r="D4108" s="3" t="s">
        <v>8209</v>
      </c>
      <c r="E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 s="22">
        <f t="shared" si="257"/>
        <v>42729.802187499998</v>
      </c>
      <c r="L4108">
        <v>1424221866</v>
      </c>
      <c r="M4108" s="22">
        <f t="shared" si="258"/>
        <v>42696.802187499998</v>
      </c>
      <c r="N4108" s="22" t="s">
        <v>8940</v>
      </c>
      <c r="O4108" s="24">
        <f t="shared" si="259"/>
        <v>2016</v>
      </c>
      <c r="P4108" t="b">
        <v>0</v>
      </c>
      <c r="Q4108">
        <v>33</v>
      </c>
      <c r="R4108" t="b">
        <v>0</v>
      </c>
      <c r="S4108" t="s">
        <v>8271</v>
      </c>
      <c r="T4108" s="7">
        <f>F4108/Q4108</f>
        <v>106.96969696969697</v>
      </c>
      <c r="U4108" t="s">
        <v>8315</v>
      </c>
      <c r="V4108" t="s">
        <v>8316</v>
      </c>
    </row>
    <row r="4109" spans="1:22" ht="43.2">
      <c r="A4109" s="5">
        <f t="shared" si="256"/>
        <v>2.0500000000000001E-2</v>
      </c>
      <c r="B4109">
        <v>4107</v>
      </c>
      <c r="C4109" s="3" t="s">
        <v>4103</v>
      </c>
      <c r="D4109" s="3" t="s">
        <v>8210</v>
      </c>
      <c r="E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 s="22">
        <f t="shared" si="257"/>
        <v>42095.833333333336</v>
      </c>
      <c r="L4109">
        <v>1409608801</v>
      </c>
      <c r="M4109" s="22">
        <f t="shared" si="258"/>
        <v>42052.841041666667</v>
      </c>
      <c r="N4109" s="22" t="s">
        <v>8505</v>
      </c>
      <c r="O4109" s="24">
        <f t="shared" si="259"/>
        <v>2015</v>
      </c>
      <c r="P4109" t="b">
        <v>0</v>
      </c>
      <c r="Q4109">
        <v>4</v>
      </c>
      <c r="R4109" t="b">
        <v>0</v>
      </c>
      <c r="S4109" t="s">
        <v>8271</v>
      </c>
      <c r="T4109" s="7">
        <f>F4109/Q4109</f>
        <v>10.25</v>
      </c>
      <c r="U4109" t="s">
        <v>8315</v>
      </c>
      <c r="V4109" t="s">
        <v>8316</v>
      </c>
    </row>
    <row r="4110" spans="1:22" ht="43.2">
      <c r="A4110" s="5">
        <f t="shared" si="256"/>
        <v>1.9666666666666666E-2</v>
      </c>
      <c r="B4110">
        <v>4108</v>
      </c>
      <c r="C4110" s="3" t="s">
        <v>4104</v>
      </c>
      <c r="D4110" s="3" t="s">
        <v>8211</v>
      </c>
      <c r="E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 s="22">
        <f t="shared" si="257"/>
        <v>41906.708344907405</v>
      </c>
      <c r="L4110">
        <v>1485909937</v>
      </c>
      <c r="M4110" s="22">
        <f t="shared" si="258"/>
        <v>41883.708344907405</v>
      </c>
      <c r="N4110" s="22" t="s">
        <v>9920</v>
      </c>
      <c r="O4110" s="24">
        <f t="shared" si="259"/>
        <v>2014</v>
      </c>
      <c r="P4110" t="b">
        <v>0</v>
      </c>
      <c r="Q4110">
        <v>1</v>
      </c>
      <c r="R4110" t="b">
        <v>0</v>
      </c>
      <c r="S4110" t="s">
        <v>8271</v>
      </c>
      <c r="T4110" s="7">
        <f>F4110/Q4110</f>
        <v>59</v>
      </c>
      <c r="U4110" t="s">
        <v>8315</v>
      </c>
      <c r="V4110" t="s">
        <v>8316</v>
      </c>
    </row>
    <row r="4111" spans="1:22" ht="43.2">
      <c r="A4111" s="5">
        <f t="shared" si="256"/>
        <v>0</v>
      </c>
      <c r="B4111">
        <v>4109</v>
      </c>
      <c r="C4111" s="3" t="s">
        <v>4105</v>
      </c>
      <c r="D4111" s="3" t="s">
        <v>8212</v>
      </c>
      <c r="E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 s="22">
        <f t="shared" si="257"/>
        <v>42796.999999999993</v>
      </c>
      <c r="L4111">
        <v>1446209804</v>
      </c>
      <c r="M4111" s="22">
        <f t="shared" si="258"/>
        <v>42766.823344907403</v>
      </c>
      <c r="N4111" s="22" t="s">
        <v>8370</v>
      </c>
      <c r="O4111" s="24">
        <f t="shared" si="259"/>
        <v>2017</v>
      </c>
      <c r="P4111" t="b">
        <v>0</v>
      </c>
      <c r="Q4111">
        <v>0</v>
      </c>
      <c r="R4111" t="b">
        <v>0</v>
      </c>
      <c r="S4111" t="s">
        <v>8271</v>
      </c>
      <c r="T4111" s="7" t="e">
        <f>F4111/Q4111</f>
        <v>#DIV/0!</v>
      </c>
      <c r="U4111" t="s">
        <v>8315</v>
      </c>
      <c r="V4111" t="s">
        <v>8316</v>
      </c>
    </row>
    <row r="4112" spans="1:22" ht="43.2">
      <c r="A4112" s="5">
        <f t="shared" si="256"/>
        <v>0.28666666666666668</v>
      </c>
      <c r="B4112">
        <v>4110</v>
      </c>
      <c r="C4112" s="3" t="s">
        <v>4106</v>
      </c>
      <c r="D4112" s="3" t="s">
        <v>8213</v>
      </c>
      <c r="E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 s="22">
        <f t="shared" si="257"/>
        <v>42337.372731481482</v>
      </c>
      <c r="L4112">
        <v>1463929351</v>
      </c>
      <c r="M4112" s="22">
        <f t="shared" si="258"/>
        <v>42307.331064814811</v>
      </c>
      <c r="N4112" s="22" t="s">
        <v>9825</v>
      </c>
      <c r="O4112" s="24">
        <f t="shared" si="259"/>
        <v>2015</v>
      </c>
      <c r="P4112" t="b">
        <v>0</v>
      </c>
      <c r="Q4112">
        <v>6</v>
      </c>
      <c r="R4112" t="b">
        <v>0</v>
      </c>
      <c r="S4112" t="s">
        <v>8271</v>
      </c>
      <c r="T4112" s="7">
        <f>F4112/Q4112</f>
        <v>14.333333333333334</v>
      </c>
      <c r="U4112" t="s">
        <v>8315</v>
      </c>
      <c r="V4112" t="s">
        <v>8316</v>
      </c>
    </row>
    <row r="4113" spans="1:22" ht="43.2">
      <c r="A4113" s="5">
        <f t="shared" si="256"/>
        <v>3.1333333333333331E-2</v>
      </c>
      <c r="B4113">
        <v>4111</v>
      </c>
      <c r="C4113" s="3" t="s">
        <v>4107</v>
      </c>
      <c r="D4113" s="3" t="s">
        <v>8214</v>
      </c>
      <c r="E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 s="22">
        <f t="shared" si="257"/>
        <v>42572.418414351851</v>
      </c>
      <c r="L4113">
        <v>1422155740</v>
      </c>
      <c r="M4113" s="22">
        <f t="shared" si="258"/>
        <v>42512.418414351851</v>
      </c>
      <c r="N4113" s="22" t="s">
        <v>9799</v>
      </c>
      <c r="O4113" s="24">
        <f t="shared" si="259"/>
        <v>2016</v>
      </c>
      <c r="P4113" t="b">
        <v>0</v>
      </c>
      <c r="Q4113">
        <v>6</v>
      </c>
      <c r="R4113" t="b">
        <v>0</v>
      </c>
      <c r="S4113" t="s">
        <v>8271</v>
      </c>
      <c r="T4113" s="7">
        <f>F4113/Q4113</f>
        <v>15.666666666666666</v>
      </c>
      <c r="U4113" t="s">
        <v>8315</v>
      </c>
      <c r="V4113" t="s">
        <v>8316</v>
      </c>
    </row>
    <row r="4114" spans="1:22" ht="43.2">
      <c r="A4114" s="5">
        <f t="shared" si="256"/>
        <v>4.0000000000000002E-4</v>
      </c>
      <c r="B4114">
        <v>4112</v>
      </c>
      <c r="C4114" s="3" t="s">
        <v>4108</v>
      </c>
      <c r="D4114" s="3" t="s">
        <v>6961</v>
      </c>
      <c r="E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 s="22">
        <f t="shared" si="257"/>
        <v>42058.927546296291</v>
      </c>
      <c r="L4114">
        <v>1454280186</v>
      </c>
      <c r="M4114" s="22">
        <f t="shared" si="258"/>
        <v>42028.927546296291</v>
      </c>
      <c r="N4114" s="22" t="s">
        <v>9227</v>
      </c>
      <c r="O4114" s="24">
        <f t="shared" si="259"/>
        <v>2015</v>
      </c>
      <c r="P4114" t="b">
        <v>0</v>
      </c>
      <c r="Q4114">
        <v>1</v>
      </c>
      <c r="R4114" t="b">
        <v>0</v>
      </c>
      <c r="S4114" t="s">
        <v>8271</v>
      </c>
      <c r="T4114" s="7">
        <f>F4114/Q4114</f>
        <v>1</v>
      </c>
      <c r="U4114" t="s">
        <v>8315</v>
      </c>
      <c r="V4114" t="s">
        <v>8316</v>
      </c>
    </row>
    <row r="4115" spans="1:22" ht="43.2">
      <c r="A4115" s="5">
        <f t="shared" si="256"/>
        <v>2E-3</v>
      </c>
      <c r="B4115">
        <v>4113</v>
      </c>
      <c r="C4115" s="3" t="s">
        <v>4109</v>
      </c>
      <c r="D4115" s="3" t="s">
        <v>8215</v>
      </c>
      <c r="E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 s="22">
        <f t="shared" si="257"/>
        <v>42427.791666666664</v>
      </c>
      <c r="L4115">
        <v>1450619123</v>
      </c>
      <c r="M4115" s="22">
        <f t="shared" si="258"/>
        <v>42400.738263888888</v>
      </c>
      <c r="N4115" s="22" t="s">
        <v>8743</v>
      </c>
      <c r="O4115" s="24">
        <f t="shared" si="259"/>
        <v>2016</v>
      </c>
      <c r="P4115" t="b">
        <v>0</v>
      </c>
      <c r="Q4115">
        <v>3</v>
      </c>
      <c r="R4115" t="b">
        <v>0</v>
      </c>
      <c r="S4115" t="s">
        <v>8271</v>
      </c>
      <c r="T4115" s="7">
        <f>F4115/Q4115</f>
        <v>1</v>
      </c>
      <c r="U4115" t="s">
        <v>8315</v>
      </c>
      <c r="V4115" t="s">
        <v>8316</v>
      </c>
    </row>
  </sheetData>
  <autoFilter ref="G1:G4115" xr:uid="{CD1A781E-06EA-4AD7-AF2B-D3835E833483}">
    <filterColumn colId="0">
      <filters>
        <filter val="canceled"/>
        <filter val="failed"/>
        <filter val="successful"/>
      </filters>
    </filterColumn>
  </autoFilter>
  <conditionalFormatting sqref="G1:G1048576">
    <cfRule type="containsText" dxfId="3" priority="4" operator="containsText" text="live">
      <formula>NOT(ISERROR(SEARCH("live",G1)))</formula>
    </cfRule>
    <cfRule type="containsText" dxfId="2" priority="5" operator="containsText" text="Failed">
      <formula>NOT(ISERROR(SEARCH("Failed",G1)))</formula>
    </cfRule>
    <cfRule type="containsText" dxfId="1" priority="6" operator="containsText" text="Canceled">
      <formula>NOT(ISERROR(SEARCH("Canceled",G1)))</formula>
    </cfRule>
    <cfRule type="containsText" dxfId="0" priority="7" operator="containsText" text="successful">
      <formula>NOT(ISERROR(SEARCH("successful",G1)))</formula>
    </cfRule>
  </conditionalFormatting>
  <conditionalFormatting sqref="A1:A1048576">
    <cfRule type="colorScale" priority="1">
      <colorScale>
        <cfvo type="num" val="0"/>
        <cfvo type="num" val="1"/>
        <cfvo type="num" val="2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C9F7-F6D8-4BBF-89A2-67617F7B5FFA}">
  <dimension ref="A1:K34"/>
  <sheetViews>
    <sheetView topLeftCell="A13" workbookViewId="0">
      <selection activeCell="B29" sqref="B29"/>
    </sheetView>
  </sheetViews>
  <sheetFormatPr defaultRowHeight="14.4"/>
  <cols>
    <col min="1" max="1" width="15.33203125" bestFit="1" customWidth="1"/>
    <col min="2" max="2" width="10.33203125" bestFit="1" customWidth="1"/>
    <col min="4" max="4" width="12.5546875" bestFit="1" customWidth="1"/>
    <col min="5" max="5" width="16.88671875" bestFit="1" customWidth="1"/>
    <col min="9" max="9" width="12.5546875" bestFit="1" customWidth="1"/>
  </cols>
  <sheetData>
    <row r="1" spans="1:11">
      <c r="A1" s="17" t="s">
        <v>8223</v>
      </c>
      <c r="B1" t="s">
        <v>8362</v>
      </c>
    </row>
    <row r="3" spans="1:11">
      <c r="A3" s="17" t="s">
        <v>8360</v>
      </c>
      <c r="B3" t="s">
        <v>8363</v>
      </c>
    </row>
    <row r="4" spans="1:11">
      <c r="A4" s="18" t="s">
        <v>8220</v>
      </c>
      <c r="B4" s="20">
        <v>349</v>
      </c>
    </row>
    <row r="5" spans="1:11">
      <c r="A5" s="19" t="s">
        <v>8308</v>
      </c>
      <c r="B5" s="20">
        <v>40</v>
      </c>
    </row>
    <row r="6" spans="1:11">
      <c r="A6" s="19" t="s">
        <v>8334</v>
      </c>
      <c r="B6" s="20">
        <v>20</v>
      </c>
    </row>
    <row r="7" spans="1:11">
      <c r="A7" s="19" t="s">
        <v>8329</v>
      </c>
      <c r="B7" s="20">
        <v>24</v>
      </c>
      <c r="I7" s="8"/>
      <c r="J7" s="9"/>
      <c r="K7" s="10"/>
    </row>
    <row r="8" spans="1:11">
      <c r="A8" s="19" t="s">
        <v>8323</v>
      </c>
      <c r="B8" s="20">
        <v>20</v>
      </c>
      <c r="D8" s="17" t="s">
        <v>8360</v>
      </c>
      <c r="E8" t="s">
        <v>8364</v>
      </c>
      <c r="I8" s="11"/>
      <c r="J8" s="12"/>
      <c r="K8" s="13"/>
    </row>
    <row r="9" spans="1:11">
      <c r="A9" s="19" t="s">
        <v>8320</v>
      </c>
      <c r="B9" s="20">
        <v>30</v>
      </c>
      <c r="D9" s="18" t="s">
        <v>8220</v>
      </c>
      <c r="E9" s="20">
        <v>349</v>
      </c>
      <c r="I9" s="11"/>
      <c r="J9" s="12"/>
      <c r="K9" s="13"/>
    </row>
    <row r="10" spans="1:11">
      <c r="A10" s="19" t="s">
        <v>8317</v>
      </c>
      <c r="B10" s="20">
        <v>178</v>
      </c>
      <c r="D10" s="18" t="s">
        <v>8221</v>
      </c>
      <c r="E10" s="20">
        <v>1530</v>
      </c>
      <c r="I10" s="11"/>
      <c r="J10" s="12"/>
      <c r="K10" s="13"/>
    </row>
    <row r="11" spans="1:11">
      <c r="A11" s="19" t="s">
        <v>8315</v>
      </c>
      <c r="B11" s="20">
        <v>37</v>
      </c>
      <c r="D11" s="18" t="s">
        <v>8308</v>
      </c>
      <c r="E11" s="20">
        <v>520</v>
      </c>
      <c r="I11" s="11"/>
      <c r="J11" s="12"/>
      <c r="K11" s="13"/>
    </row>
    <row r="12" spans="1:11">
      <c r="A12" s="18" t="s">
        <v>8221</v>
      </c>
      <c r="B12" s="20">
        <v>1530</v>
      </c>
      <c r="D12" s="18" t="s">
        <v>8334</v>
      </c>
      <c r="E12" s="20">
        <v>200</v>
      </c>
      <c r="I12" s="11"/>
      <c r="J12" s="12"/>
      <c r="K12" s="13"/>
    </row>
    <row r="13" spans="1:11">
      <c r="A13" s="19" t="s">
        <v>8308</v>
      </c>
      <c r="B13" s="20">
        <v>180</v>
      </c>
      <c r="D13" s="18" t="s">
        <v>8331</v>
      </c>
      <c r="E13" s="20">
        <v>220</v>
      </c>
      <c r="I13" s="11"/>
      <c r="J13" s="12"/>
      <c r="K13" s="13"/>
    </row>
    <row r="14" spans="1:11">
      <c r="A14" s="19" t="s">
        <v>8334</v>
      </c>
      <c r="B14" s="20">
        <v>140</v>
      </c>
      <c r="D14" s="18" t="s">
        <v>8361</v>
      </c>
      <c r="E14" s="20">
        <v>4114</v>
      </c>
      <c r="I14" s="11"/>
      <c r="J14" s="12"/>
      <c r="K14" s="13"/>
    </row>
    <row r="15" spans="1:11">
      <c r="A15" s="19" t="s">
        <v>8331</v>
      </c>
      <c r="B15" s="20">
        <v>140</v>
      </c>
      <c r="D15" s="18" t="s">
        <v>8329</v>
      </c>
      <c r="E15" s="20">
        <v>24</v>
      </c>
      <c r="I15" s="11"/>
      <c r="J15" s="12"/>
      <c r="K15" s="13"/>
    </row>
    <row r="16" spans="1:11">
      <c r="A16" s="19" t="s">
        <v>8323</v>
      </c>
      <c r="B16" s="20">
        <v>120</v>
      </c>
      <c r="D16" s="18" t="s">
        <v>8222</v>
      </c>
      <c r="E16" s="20">
        <v>50</v>
      </c>
      <c r="I16" s="11"/>
      <c r="J16" s="12"/>
      <c r="K16" s="13"/>
    </row>
    <row r="17" spans="1:11">
      <c r="A17" s="19" t="s">
        <v>8336</v>
      </c>
      <c r="B17" s="20">
        <v>117</v>
      </c>
      <c r="D17" s="18" t="s">
        <v>8323</v>
      </c>
      <c r="E17" s="20">
        <v>700</v>
      </c>
      <c r="I17" s="11"/>
      <c r="J17" s="12"/>
      <c r="K17" s="13"/>
    </row>
    <row r="18" spans="1:11">
      <c r="A18" s="19" t="s">
        <v>8320</v>
      </c>
      <c r="B18" s="20">
        <v>127</v>
      </c>
      <c r="D18" s="18" t="s">
        <v>8336</v>
      </c>
      <c r="E18" s="20">
        <v>220</v>
      </c>
      <c r="I18" s="11"/>
      <c r="J18" s="12"/>
      <c r="K18" s="13"/>
    </row>
    <row r="19" spans="1:11">
      <c r="A19" s="19" t="s">
        <v>8317</v>
      </c>
      <c r="B19" s="20">
        <v>213</v>
      </c>
      <c r="D19" s="18" t="s">
        <v>8320</v>
      </c>
      <c r="E19" s="20">
        <v>237</v>
      </c>
      <c r="I19" s="11"/>
      <c r="J19" s="12"/>
      <c r="K19" s="13"/>
    </row>
    <row r="20" spans="1:11">
      <c r="A20" s="19" t="s">
        <v>8315</v>
      </c>
      <c r="B20" s="20">
        <v>493</v>
      </c>
      <c r="D20" s="18" t="s">
        <v>8219</v>
      </c>
      <c r="E20" s="20">
        <v>2185</v>
      </c>
      <c r="I20" s="11"/>
      <c r="J20" s="12"/>
      <c r="K20" s="13"/>
    </row>
    <row r="21" spans="1:11">
      <c r="A21" s="18" t="s">
        <v>8222</v>
      </c>
      <c r="B21" s="20">
        <v>50</v>
      </c>
      <c r="D21" s="18" t="s">
        <v>8317</v>
      </c>
      <c r="E21" s="20">
        <v>600</v>
      </c>
      <c r="I21" s="11"/>
      <c r="J21" s="12"/>
      <c r="K21" s="13"/>
    </row>
    <row r="22" spans="1:11">
      <c r="A22" s="19" t="s">
        <v>8334</v>
      </c>
      <c r="B22" s="20">
        <v>6</v>
      </c>
      <c r="D22" s="18" t="s">
        <v>8315</v>
      </c>
      <c r="E22" s="20">
        <v>1393</v>
      </c>
      <c r="I22" s="11"/>
      <c r="J22" s="12"/>
      <c r="K22" s="13"/>
    </row>
    <row r="23" spans="1:11">
      <c r="A23" s="19" t="s">
        <v>8323</v>
      </c>
      <c r="B23" s="20">
        <v>20</v>
      </c>
      <c r="D23" s="18" t="s">
        <v>8361</v>
      </c>
      <c r="E23" s="20">
        <v>12342</v>
      </c>
      <c r="I23" s="11"/>
      <c r="J23" s="12"/>
      <c r="K23" s="13"/>
    </row>
    <row r="24" spans="1:11">
      <c r="A24" s="19" t="s">
        <v>8315</v>
      </c>
      <c r="B24" s="20">
        <v>24</v>
      </c>
      <c r="I24" s="14"/>
      <c r="J24" s="15"/>
      <c r="K24" s="16"/>
    </row>
    <row r="25" spans="1:11">
      <c r="A25" s="18" t="s">
        <v>8219</v>
      </c>
      <c r="B25" s="20">
        <v>2185</v>
      </c>
    </row>
    <row r="26" spans="1:11">
      <c r="A26" s="19" t="s">
        <v>8308</v>
      </c>
      <c r="B26" s="20">
        <v>300</v>
      </c>
    </row>
    <row r="27" spans="1:11">
      <c r="A27" s="19" t="s">
        <v>8334</v>
      </c>
      <c r="B27" s="20">
        <v>34</v>
      </c>
    </row>
    <row r="28" spans="1:11">
      <c r="A28" s="19" t="s">
        <v>8331</v>
      </c>
      <c r="B28" s="20">
        <v>80</v>
      </c>
    </row>
    <row r="29" spans="1:11">
      <c r="A29" s="19" t="s">
        <v>8323</v>
      </c>
      <c r="B29" s="20">
        <v>540</v>
      </c>
    </row>
    <row r="30" spans="1:11">
      <c r="A30" s="19" t="s">
        <v>8336</v>
      </c>
      <c r="B30" s="20">
        <v>103</v>
      </c>
    </row>
    <row r="31" spans="1:11">
      <c r="A31" s="19" t="s">
        <v>8320</v>
      </c>
      <c r="B31" s="20">
        <v>80</v>
      </c>
    </row>
    <row r="32" spans="1:11">
      <c r="A32" s="19" t="s">
        <v>8317</v>
      </c>
      <c r="B32" s="20">
        <v>209</v>
      </c>
    </row>
    <row r="33" spans="1:2">
      <c r="A33" s="19" t="s">
        <v>8315</v>
      </c>
      <c r="B33" s="20">
        <v>839</v>
      </c>
    </row>
    <row r="34" spans="1:2">
      <c r="A34" s="18" t="s">
        <v>8361</v>
      </c>
      <c r="B34" s="20">
        <v>4114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28E78-72B6-4DEE-B55C-E831C7DB265D}">
  <dimension ref="A1:B69"/>
  <sheetViews>
    <sheetView topLeftCell="A43" workbookViewId="0">
      <selection activeCell="B58" sqref="B58"/>
    </sheetView>
  </sheetViews>
  <sheetFormatPr defaultRowHeight="14.4"/>
  <cols>
    <col min="1" max="1" width="19.5546875" bestFit="1" customWidth="1"/>
    <col min="2" max="2" width="10.33203125" bestFit="1" customWidth="1"/>
  </cols>
  <sheetData>
    <row r="1" spans="1:2">
      <c r="A1" s="17" t="s">
        <v>8223</v>
      </c>
      <c r="B1" t="s">
        <v>8362</v>
      </c>
    </row>
    <row r="2" spans="1:2">
      <c r="A2" s="17" t="s">
        <v>8358</v>
      </c>
      <c r="B2" t="s">
        <v>8362</v>
      </c>
    </row>
    <row r="4" spans="1:2">
      <c r="A4" s="17" t="s">
        <v>8360</v>
      </c>
      <c r="B4" t="s">
        <v>8363</v>
      </c>
    </row>
    <row r="5" spans="1:2">
      <c r="A5" s="18" t="s">
        <v>8220</v>
      </c>
      <c r="B5" s="20">
        <v>349</v>
      </c>
    </row>
    <row r="6" spans="1:2">
      <c r="A6" s="19" t="s">
        <v>8342</v>
      </c>
      <c r="B6" s="20">
        <v>20</v>
      </c>
    </row>
    <row r="7" spans="1:2">
      <c r="A7" s="19" t="s">
        <v>8330</v>
      </c>
      <c r="B7" s="20">
        <v>24</v>
      </c>
    </row>
    <row r="8" spans="1:2">
      <c r="A8" s="19" t="s">
        <v>8335</v>
      </c>
      <c r="B8" s="20">
        <v>20</v>
      </c>
    </row>
    <row r="9" spans="1:2">
      <c r="A9" s="19" t="s">
        <v>8357</v>
      </c>
      <c r="B9" s="20">
        <v>20</v>
      </c>
    </row>
    <row r="10" spans="1:2">
      <c r="A10" s="19" t="s">
        <v>8311</v>
      </c>
      <c r="B10" s="20">
        <v>40</v>
      </c>
    </row>
    <row r="11" spans="1:2">
      <c r="A11" s="19" t="s">
        <v>8353</v>
      </c>
      <c r="B11" s="20">
        <v>18</v>
      </c>
    </row>
    <row r="12" spans="1:2">
      <c r="A12" s="19" t="s">
        <v>8355</v>
      </c>
      <c r="B12" s="20">
        <v>17</v>
      </c>
    </row>
    <row r="13" spans="1:2">
      <c r="A13" s="19" t="s">
        <v>8339</v>
      </c>
      <c r="B13" s="20">
        <v>10</v>
      </c>
    </row>
    <row r="14" spans="1:2">
      <c r="A14" s="19" t="s">
        <v>8319</v>
      </c>
      <c r="B14" s="20">
        <v>60</v>
      </c>
    </row>
    <row r="15" spans="1:2">
      <c r="A15" s="19" t="s">
        <v>8318</v>
      </c>
      <c r="B15" s="20">
        <v>100</v>
      </c>
    </row>
    <row r="16" spans="1:2">
      <c r="A16" s="19" t="s">
        <v>8338</v>
      </c>
      <c r="B16" s="20">
        <v>20</v>
      </c>
    </row>
    <row r="17" spans="1:2">
      <c r="A17" s="18" t="s">
        <v>8221</v>
      </c>
      <c r="B17" s="20">
        <v>1530</v>
      </c>
    </row>
    <row r="18" spans="1:2">
      <c r="A18" s="19" t="s">
        <v>8314</v>
      </c>
      <c r="B18" s="20">
        <v>100</v>
      </c>
    </row>
    <row r="19" spans="1:2">
      <c r="A19" s="19" t="s">
        <v>8356</v>
      </c>
      <c r="B19" s="20">
        <v>40</v>
      </c>
    </row>
    <row r="20" spans="1:2">
      <c r="A20" s="19" t="s">
        <v>8312</v>
      </c>
      <c r="B20" s="20">
        <v>80</v>
      </c>
    </row>
    <row r="21" spans="1:2">
      <c r="A21" s="19" t="s">
        <v>8345</v>
      </c>
      <c r="B21" s="20">
        <v>40</v>
      </c>
    </row>
    <row r="22" spans="1:2">
      <c r="A22" s="19" t="s">
        <v>8322</v>
      </c>
      <c r="B22" s="20">
        <v>40</v>
      </c>
    </row>
    <row r="23" spans="1:2">
      <c r="A23" s="19" t="s">
        <v>8335</v>
      </c>
      <c r="B23" s="20">
        <v>120</v>
      </c>
    </row>
    <row r="24" spans="1:2">
      <c r="A24" s="19" t="s">
        <v>8346</v>
      </c>
      <c r="B24" s="20">
        <v>20</v>
      </c>
    </row>
    <row r="25" spans="1:2">
      <c r="A25" s="19" t="s">
        <v>8327</v>
      </c>
      <c r="B25" s="20">
        <v>20</v>
      </c>
    </row>
    <row r="26" spans="1:2">
      <c r="A26" s="19" t="s">
        <v>8326</v>
      </c>
      <c r="B26" s="20">
        <v>60</v>
      </c>
    </row>
    <row r="27" spans="1:2">
      <c r="A27" s="19" t="s">
        <v>8354</v>
      </c>
      <c r="B27" s="20">
        <v>11</v>
      </c>
    </row>
    <row r="28" spans="1:2">
      <c r="A28" s="19" t="s">
        <v>8333</v>
      </c>
      <c r="B28" s="20">
        <v>40</v>
      </c>
    </row>
    <row r="29" spans="1:2">
      <c r="A29" s="19" t="s">
        <v>8357</v>
      </c>
      <c r="B29" s="20">
        <v>60</v>
      </c>
    </row>
    <row r="30" spans="1:2">
      <c r="A30" s="19" t="s">
        <v>8341</v>
      </c>
      <c r="B30" s="20">
        <v>20</v>
      </c>
    </row>
    <row r="31" spans="1:2">
      <c r="A31" s="19" t="s">
        <v>8348</v>
      </c>
      <c r="B31" s="20">
        <v>20</v>
      </c>
    </row>
    <row r="32" spans="1:2">
      <c r="A32" s="19" t="s">
        <v>8337</v>
      </c>
      <c r="B32" s="20">
        <v>57</v>
      </c>
    </row>
    <row r="33" spans="1:2">
      <c r="A33" s="19" t="s">
        <v>8343</v>
      </c>
      <c r="B33" s="20">
        <v>20</v>
      </c>
    </row>
    <row r="34" spans="1:2">
      <c r="A34" s="19" t="s">
        <v>8316</v>
      </c>
      <c r="B34" s="20">
        <v>353</v>
      </c>
    </row>
    <row r="35" spans="1:2">
      <c r="A35" s="19" t="s">
        <v>8351</v>
      </c>
      <c r="B35" s="20">
        <v>20</v>
      </c>
    </row>
    <row r="36" spans="1:2">
      <c r="A36" s="19" t="s">
        <v>8353</v>
      </c>
      <c r="B36" s="20">
        <v>2</v>
      </c>
    </row>
    <row r="37" spans="1:2">
      <c r="A37" s="19" t="s">
        <v>8355</v>
      </c>
      <c r="B37" s="20">
        <v>80</v>
      </c>
    </row>
    <row r="38" spans="1:2">
      <c r="A38" s="19" t="s">
        <v>8339</v>
      </c>
      <c r="B38" s="20">
        <v>47</v>
      </c>
    </row>
    <row r="39" spans="1:2">
      <c r="A39" s="19" t="s">
        <v>8332</v>
      </c>
      <c r="B39" s="20">
        <v>100</v>
      </c>
    </row>
    <row r="40" spans="1:2">
      <c r="A40" s="19" t="s">
        <v>8319</v>
      </c>
      <c r="B40" s="20">
        <v>120</v>
      </c>
    </row>
    <row r="41" spans="1:2">
      <c r="A41" s="19" t="s">
        <v>8318</v>
      </c>
      <c r="B41" s="20">
        <v>60</v>
      </c>
    </row>
    <row r="42" spans="1:2">
      <c r="A42" s="18" t="s">
        <v>8222</v>
      </c>
      <c r="B42" s="20">
        <v>50</v>
      </c>
    </row>
    <row r="43" spans="1:2">
      <c r="A43" s="19" t="s">
        <v>8345</v>
      </c>
      <c r="B43" s="20">
        <v>20</v>
      </c>
    </row>
    <row r="44" spans="1:2">
      <c r="A44" s="19" t="s">
        <v>8316</v>
      </c>
      <c r="B44" s="20">
        <v>19</v>
      </c>
    </row>
    <row r="45" spans="1:2">
      <c r="A45" s="19" t="s">
        <v>8350</v>
      </c>
      <c r="B45" s="20">
        <v>6</v>
      </c>
    </row>
    <row r="46" spans="1:2">
      <c r="A46" s="19" t="s">
        <v>8355</v>
      </c>
      <c r="B46" s="20">
        <v>5</v>
      </c>
    </row>
    <row r="47" spans="1:2">
      <c r="A47" s="18" t="s">
        <v>8219</v>
      </c>
      <c r="B47" s="20">
        <v>2185</v>
      </c>
    </row>
    <row r="48" spans="1:2">
      <c r="A48" s="19" t="s">
        <v>8352</v>
      </c>
      <c r="B48" s="20">
        <v>40</v>
      </c>
    </row>
    <row r="49" spans="1:2">
      <c r="A49" s="19" t="s">
        <v>8313</v>
      </c>
      <c r="B49" s="20">
        <v>180</v>
      </c>
    </row>
    <row r="50" spans="1:2">
      <c r="A50" s="19" t="s">
        <v>8328</v>
      </c>
      <c r="B50" s="20">
        <v>40</v>
      </c>
    </row>
    <row r="51" spans="1:2">
      <c r="A51" s="19" t="s">
        <v>8347</v>
      </c>
      <c r="B51" s="20">
        <v>140</v>
      </c>
    </row>
    <row r="52" spans="1:2">
      <c r="A52" s="19" t="s">
        <v>8327</v>
      </c>
      <c r="B52" s="20">
        <v>140</v>
      </c>
    </row>
    <row r="53" spans="1:2">
      <c r="A53" s="19" t="s">
        <v>8354</v>
      </c>
      <c r="B53" s="20">
        <v>9</v>
      </c>
    </row>
    <row r="54" spans="1:2">
      <c r="A54" s="19" t="s">
        <v>8325</v>
      </c>
      <c r="B54" s="20">
        <v>20</v>
      </c>
    </row>
    <row r="55" spans="1:2">
      <c r="A55" s="19" t="s">
        <v>8357</v>
      </c>
      <c r="B55" s="20">
        <v>60</v>
      </c>
    </row>
    <row r="56" spans="1:2">
      <c r="A56" s="19" t="s">
        <v>8321</v>
      </c>
      <c r="B56" s="20">
        <v>60</v>
      </c>
    </row>
    <row r="57" spans="1:2">
      <c r="A57" s="19" t="s">
        <v>8337</v>
      </c>
      <c r="B57" s="20">
        <v>103</v>
      </c>
    </row>
    <row r="58" spans="1:2">
      <c r="A58" s="19" t="s">
        <v>8316</v>
      </c>
      <c r="B58" s="20">
        <v>694</v>
      </c>
    </row>
    <row r="59" spans="1:2">
      <c r="A59" s="19" t="s">
        <v>8344</v>
      </c>
      <c r="B59" s="20">
        <v>40</v>
      </c>
    </row>
    <row r="60" spans="1:2">
      <c r="A60" s="19" t="s">
        <v>8340</v>
      </c>
      <c r="B60" s="20">
        <v>20</v>
      </c>
    </row>
    <row r="61" spans="1:2">
      <c r="A61" s="19" t="s">
        <v>8324</v>
      </c>
      <c r="B61" s="20">
        <v>260</v>
      </c>
    </row>
    <row r="62" spans="1:2">
      <c r="A62" s="19" t="s">
        <v>8310</v>
      </c>
      <c r="B62" s="20">
        <v>60</v>
      </c>
    </row>
    <row r="63" spans="1:2">
      <c r="A63" s="19" t="s">
        <v>8350</v>
      </c>
      <c r="B63" s="20">
        <v>34</v>
      </c>
    </row>
    <row r="64" spans="1:2">
      <c r="A64" s="19" t="s">
        <v>8353</v>
      </c>
      <c r="B64" s="20">
        <v>40</v>
      </c>
    </row>
    <row r="65" spans="1:2">
      <c r="A65" s="19" t="s">
        <v>8355</v>
      </c>
      <c r="B65" s="20">
        <v>85</v>
      </c>
    </row>
    <row r="66" spans="1:2">
      <c r="A66" s="19" t="s">
        <v>8349</v>
      </c>
      <c r="B66" s="20">
        <v>80</v>
      </c>
    </row>
    <row r="67" spans="1:2">
      <c r="A67" s="19" t="s">
        <v>8309</v>
      </c>
      <c r="B67" s="20">
        <v>60</v>
      </c>
    </row>
    <row r="68" spans="1:2">
      <c r="A68" s="19" t="s">
        <v>8319</v>
      </c>
      <c r="B68" s="20">
        <v>20</v>
      </c>
    </row>
    <row r="69" spans="1:2">
      <c r="A69" s="18" t="s">
        <v>8361</v>
      </c>
      <c r="B69" s="2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99958-421E-4B4F-8669-6393328E3A0D}">
  <dimension ref="A1:G1610"/>
  <sheetViews>
    <sheetView workbookViewId="0">
      <selection activeCell="M29" sqref="L29:M29"/>
    </sheetView>
  </sheetViews>
  <sheetFormatPr defaultRowHeight="14.4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>
      <c r="A1" s="17" t="s">
        <v>8368</v>
      </c>
      <c r="B1" t="s">
        <v>8362</v>
      </c>
    </row>
    <row r="2" spans="1:7">
      <c r="A2" s="17" t="s">
        <v>8358</v>
      </c>
      <c r="B2" t="s">
        <v>8362</v>
      </c>
    </row>
    <row r="4" spans="1:7">
      <c r="A4" s="17" t="s">
        <v>8363</v>
      </c>
      <c r="B4" s="17" t="s">
        <v>9971</v>
      </c>
    </row>
    <row r="5" spans="1:7">
      <c r="A5" s="1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9972</v>
      </c>
      <c r="G5" t="s">
        <v>8361</v>
      </c>
    </row>
    <row r="6" spans="1:7">
      <c r="A6" s="18" t="s">
        <v>9047</v>
      </c>
      <c r="B6" s="20"/>
      <c r="C6" s="20">
        <v>1</v>
      </c>
      <c r="D6" s="20"/>
      <c r="E6" s="20">
        <v>8</v>
      </c>
      <c r="F6" s="20"/>
      <c r="G6" s="20">
        <v>9</v>
      </c>
    </row>
    <row r="7" spans="1:7">
      <c r="A7" s="18" t="s">
        <v>8969</v>
      </c>
      <c r="B7" s="20">
        <v>1</v>
      </c>
      <c r="C7" s="20">
        <v>8</v>
      </c>
      <c r="D7" s="20"/>
      <c r="E7" s="20">
        <v>7</v>
      </c>
      <c r="F7" s="20"/>
      <c r="G7" s="20">
        <v>16</v>
      </c>
    </row>
    <row r="8" spans="1:7">
      <c r="A8" s="18" t="s">
        <v>8671</v>
      </c>
      <c r="B8" s="20">
        <v>1</v>
      </c>
      <c r="C8" s="20">
        <v>1</v>
      </c>
      <c r="D8" s="20"/>
      <c r="E8" s="20">
        <v>7</v>
      </c>
      <c r="F8" s="20"/>
      <c r="G8" s="20">
        <v>9</v>
      </c>
    </row>
    <row r="9" spans="1:7">
      <c r="A9" s="18" t="s">
        <v>9250</v>
      </c>
      <c r="B9" s="20"/>
      <c r="C9" s="20">
        <v>1</v>
      </c>
      <c r="D9" s="20"/>
      <c r="E9" s="20">
        <v>7</v>
      </c>
      <c r="F9" s="20"/>
      <c r="G9" s="20">
        <v>8</v>
      </c>
    </row>
    <row r="10" spans="1:7">
      <c r="A10" s="18" t="s">
        <v>8663</v>
      </c>
      <c r="B10" s="20"/>
      <c r="C10" s="20">
        <v>1</v>
      </c>
      <c r="D10" s="20"/>
      <c r="E10" s="20">
        <v>6</v>
      </c>
      <c r="F10" s="20"/>
      <c r="G10" s="20">
        <v>7</v>
      </c>
    </row>
    <row r="11" spans="1:7">
      <c r="A11" s="18" t="s">
        <v>8383</v>
      </c>
      <c r="B11" s="20"/>
      <c r="C11" s="20"/>
      <c r="D11" s="20"/>
      <c r="E11" s="20">
        <v>6</v>
      </c>
      <c r="F11" s="20"/>
      <c r="G11" s="20">
        <v>6</v>
      </c>
    </row>
    <row r="12" spans="1:7">
      <c r="A12" s="18" t="s">
        <v>9589</v>
      </c>
      <c r="B12" s="20"/>
      <c r="C12" s="20">
        <v>2</v>
      </c>
      <c r="D12" s="20"/>
      <c r="E12" s="20">
        <v>6</v>
      </c>
      <c r="F12" s="20"/>
      <c r="G12" s="20">
        <v>8</v>
      </c>
    </row>
    <row r="13" spans="1:7">
      <c r="A13" s="18" t="s">
        <v>8696</v>
      </c>
      <c r="B13" s="20"/>
      <c r="C13" s="20">
        <v>2</v>
      </c>
      <c r="D13" s="20"/>
      <c r="E13" s="20">
        <v>6</v>
      </c>
      <c r="F13" s="20"/>
      <c r="G13" s="20">
        <v>8</v>
      </c>
    </row>
    <row r="14" spans="1:7">
      <c r="A14" s="18" t="s">
        <v>8472</v>
      </c>
      <c r="B14" s="20"/>
      <c r="C14" s="20">
        <v>1</v>
      </c>
      <c r="D14" s="20"/>
      <c r="E14" s="20">
        <v>6</v>
      </c>
      <c r="F14" s="20"/>
      <c r="G14" s="20">
        <v>7</v>
      </c>
    </row>
    <row r="15" spans="1:7">
      <c r="A15" s="18" t="s">
        <v>9863</v>
      </c>
      <c r="B15" s="20"/>
      <c r="C15" s="20">
        <v>2</v>
      </c>
      <c r="D15" s="20"/>
      <c r="E15" s="20">
        <v>6</v>
      </c>
      <c r="F15" s="20"/>
      <c r="G15" s="20">
        <v>8</v>
      </c>
    </row>
    <row r="16" spans="1:7">
      <c r="A16" s="18" t="s">
        <v>8452</v>
      </c>
      <c r="B16" s="20"/>
      <c r="C16" s="20">
        <v>3</v>
      </c>
      <c r="D16" s="20"/>
      <c r="E16" s="20">
        <v>6</v>
      </c>
      <c r="F16" s="20"/>
      <c r="G16" s="20">
        <v>9</v>
      </c>
    </row>
    <row r="17" spans="1:7">
      <c r="A17" s="18" t="s">
        <v>9494</v>
      </c>
      <c r="B17" s="20">
        <v>1</v>
      </c>
      <c r="C17" s="20">
        <v>1</v>
      </c>
      <c r="D17" s="20"/>
      <c r="E17" s="20">
        <v>6</v>
      </c>
      <c r="F17" s="20"/>
      <c r="G17" s="20">
        <v>8</v>
      </c>
    </row>
    <row r="18" spans="1:7">
      <c r="A18" s="18" t="s">
        <v>8832</v>
      </c>
      <c r="B18" s="20"/>
      <c r="C18" s="20">
        <v>2</v>
      </c>
      <c r="D18" s="20"/>
      <c r="E18" s="20">
        <v>6</v>
      </c>
      <c r="F18" s="20"/>
      <c r="G18" s="20">
        <v>8</v>
      </c>
    </row>
    <row r="19" spans="1:7">
      <c r="A19" s="18" t="s">
        <v>9165</v>
      </c>
      <c r="B19" s="20"/>
      <c r="C19" s="20"/>
      <c r="D19" s="20"/>
      <c r="E19" s="20">
        <v>6</v>
      </c>
      <c r="F19" s="20"/>
      <c r="G19" s="20">
        <v>6</v>
      </c>
    </row>
    <row r="20" spans="1:7">
      <c r="A20" s="18" t="s">
        <v>8681</v>
      </c>
      <c r="B20" s="20"/>
      <c r="C20" s="20"/>
      <c r="D20" s="20"/>
      <c r="E20" s="20">
        <v>6</v>
      </c>
      <c r="F20" s="20"/>
      <c r="G20" s="20">
        <v>6</v>
      </c>
    </row>
    <row r="21" spans="1:7">
      <c r="A21" s="18" t="s">
        <v>8417</v>
      </c>
      <c r="B21" s="20"/>
      <c r="C21" s="20"/>
      <c r="D21" s="20"/>
      <c r="E21" s="20">
        <v>5</v>
      </c>
      <c r="F21" s="20"/>
      <c r="G21" s="20">
        <v>5</v>
      </c>
    </row>
    <row r="22" spans="1:7">
      <c r="A22" s="18" t="s">
        <v>8389</v>
      </c>
      <c r="B22" s="20">
        <v>2</v>
      </c>
      <c r="C22" s="20"/>
      <c r="D22" s="20"/>
      <c r="E22" s="20">
        <v>5</v>
      </c>
      <c r="F22" s="20"/>
      <c r="G22" s="20">
        <v>7</v>
      </c>
    </row>
    <row r="23" spans="1:7">
      <c r="A23" s="18" t="s">
        <v>8692</v>
      </c>
      <c r="B23" s="20"/>
      <c r="C23" s="20">
        <v>2</v>
      </c>
      <c r="D23" s="20"/>
      <c r="E23" s="20">
        <v>5</v>
      </c>
      <c r="F23" s="20"/>
      <c r="G23" s="20">
        <v>7</v>
      </c>
    </row>
    <row r="24" spans="1:7">
      <c r="A24" s="18" t="s">
        <v>9263</v>
      </c>
      <c r="B24" s="20">
        <v>1</v>
      </c>
      <c r="C24" s="20">
        <v>1</v>
      </c>
      <c r="D24" s="20"/>
      <c r="E24" s="20">
        <v>5</v>
      </c>
      <c r="F24" s="20"/>
      <c r="G24" s="20">
        <v>7</v>
      </c>
    </row>
    <row r="25" spans="1:7">
      <c r="A25" s="18" t="s">
        <v>8912</v>
      </c>
      <c r="B25" s="20"/>
      <c r="C25" s="20">
        <v>2</v>
      </c>
      <c r="D25" s="20"/>
      <c r="E25" s="20">
        <v>5</v>
      </c>
      <c r="F25" s="20"/>
      <c r="G25" s="20">
        <v>7</v>
      </c>
    </row>
    <row r="26" spans="1:7">
      <c r="A26" s="18" t="s">
        <v>8372</v>
      </c>
      <c r="B26" s="20"/>
      <c r="C26" s="20">
        <v>5</v>
      </c>
      <c r="D26" s="20"/>
      <c r="E26" s="20">
        <v>5</v>
      </c>
      <c r="F26" s="20"/>
      <c r="G26" s="20">
        <v>10</v>
      </c>
    </row>
    <row r="27" spans="1:7">
      <c r="A27" s="18" t="s">
        <v>8400</v>
      </c>
      <c r="B27" s="20"/>
      <c r="C27" s="20">
        <v>2</v>
      </c>
      <c r="D27" s="20"/>
      <c r="E27" s="20">
        <v>5</v>
      </c>
      <c r="F27" s="20"/>
      <c r="G27" s="20">
        <v>7</v>
      </c>
    </row>
    <row r="28" spans="1:7">
      <c r="A28" s="18" t="s">
        <v>9392</v>
      </c>
      <c r="B28" s="20"/>
      <c r="C28" s="20">
        <v>1</v>
      </c>
      <c r="D28" s="20"/>
      <c r="E28" s="20">
        <v>5</v>
      </c>
      <c r="F28" s="20"/>
      <c r="G28" s="20">
        <v>6</v>
      </c>
    </row>
    <row r="29" spans="1:7">
      <c r="A29" s="18" t="s">
        <v>8831</v>
      </c>
      <c r="B29" s="20">
        <v>1</v>
      </c>
      <c r="C29" s="20">
        <v>2</v>
      </c>
      <c r="D29" s="20"/>
      <c r="E29" s="20">
        <v>5</v>
      </c>
      <c r="F29" s="20"/>
      <c r="G29" s="20">
        <v>8</v>
      </c>
    </row>
    <row r="30" spans="1:7">
      <c r="A30" s="18" t="s">
        <v>9616</v>
      </c>
      <c r="B30" s="20">
        <v>1</v>
      </c>
      <c r="C30" s="20"/>
      <c r="D30" s="20"/>
      <c r="E30" s="20">
        <v>5</v>
      </c>
      <c r="F30" s="20"/>
      <c r="G30" s="20">
        <v>6</v>
      </c>
    </row>
    <row r="31" spans="1:7">
      <c r="A31" s="18" t="s">
        <v>8522</v>
      </c>
      <c r="B31" s="20"/>
      <c r="C31" s="20">
        <v>5</v>
      </c>
      <c r="D31" s="20"/>
      <c r="E31" s="20">
        <v>5</v>
      </c>
      <c r="F31" s="20"/>
      <c r="G31" s="20">
        <v>10</v>
      </c>
    </row>
    <row r="32" spans="1:7">
      <c r="A32" s="18" t="s">
        <v>9039</v>
      </c>
      <c r="B32" s="20"/>
      <c r="C32" s="20"/>
      <c r="D32" s="20"/>
      <c r="E32" s="20">
        <v>5</v>
      </c>
      <c r="F32" s="20"/>
      <c r="G32" s="20">
        <v>5</v>
      </c>
    </row>
    <row r="33" spans="1:7">
      <c r="A33" s="18" t="s">
        <v>9755</v>
      </c>
      <c r="B33" s="20"/>
      <c r="C33" s="20">
        <v>1</v>
      </c>
      <c r="D33" s="20"/>
      <c r="E33" s="20">
        <v>5</v>
      </c>
      <c r="F33" s="20"/>
      <c r="G33" s="20">
        <v>6</v>
      </c>
    </row>
    <row r="34" spans="1:7">
      <c r="A34" s="18" t="s">
        <v>9517</v>
      </c>
      <c r="B34" s="20"/>
      <c r="C34" s="20">
        <v>4</v>
      </c>
      <c r="D34" s="20"/>
      <c r="E34" s="20">
        <v>5</v>
      </c>
      <c r="F34" s="20"/>
      <c r="G34" s="20">
        <v>9</v>
      </c>
    </row>
    <row r="35" spans="1:7">
      <c r="A35" s="18" t="s">
        <v>8776</v>
      </c>
      <c r="B35" s="20"/>
      <c r="C35" s="20">
        <v>2</v>
      </c>
      <c r="D35" s="20"/>
      <c r="E35" s="20">
        <v>5</v>
      </c>
      <c r="F35" s="20"/>
      <c r="G35" s="20">
        <v>7</v>
      </c>
    </row>
    <row r="36" spans="1:7">
      <c r="A36" s="18" t="s">
        <v>8454</v>
      </c>
      <c r="B36" s="20"/>
      <c r="C36" s="20">
        <v>1</v>
      </c>
      <c r="D36" s="20"/>
      <c r="E36" s="20">
        <v>5</v>
      </c>
      <c r="F36" s="20"/>
      <c r="G36" s="20">
        <v>6</v>
      </c>
    </row>
    <row r="37" spans="1:7">
      <c r="A37" s="18" t="s">
        <v>9302</v>
      </c>
      <c r="B37" s="20">
        <v>1</v>
      </c>
      <c r="C37" s="20">
        <v>2</v>
      </c>
      <c r="D37" s="20"/>
      <c r="E37" s="20">
        <v>5</v>
      </c>
      <c r="F37" s="20"/>
      <c r="G37" s="20">
        <v>8</v>
      </c>
    </row>
    <row r="38" spans="1:7">
      <c r="A38" s="18" t="s">
        <v>8505</v>
      </c>
      <c r="B38" s="20">
        <v>1</v>
      </c>
      <c r="C38" s="20">
        <v>5</v>
      </c>
      <c r="D38" s="20"/>
      <c r="E38" s="20">
        <v>5</v>
      </c>
      <c r="F38" s="20"/>
      <c r="G38" s="20">
        <v>11</v>
      </c>
    </row>
    <row r="39" spans="1:7">
      <c r="A39" s="18" t="s">
        <v>8720</v>
      </c>
      <c r="B39" s="20"/>
      <c r="C39" s="20">
        <v>1</v>
      </c>
      <c r="D39" s="20"/>
      <c r="E39" s="20">
        <v>5</v>
      </c>
      <c r="F39" s="20"/>
      <c r="G39" s="20">
        <v>6</v>
      </c>
    </row>
    <row r="40" spans="1:7">
      <c r="A40" s="18" t="s">
        <v>8666</v>
      </c>
      <c r="B40" s="20">
        <v>1</v>
      </c>
      <c r="C40" s="20">
        <v>3</v>
      </c>
      <c r="D40" s="20"/>
      <c r="E40" s="20">
        <v>5</v>
      </c>
      <c r="F40" s="20"/>
      <c r="G40" s="20">
        <v>9</v>
      </c>
    </row>
    <row r="41" spans="1:7">
      <c r="A41" s="18" t="s">
        <v>9510</v>
      </c>
      <c r="B41" s="20">
        <v>1</v>
      </c>
      <c r="C41" s="20">
        <v>1</v>
      </c>
      <c r="D41" s="20"/>
      <c r="E41" s="20">
        <v>5</v>
      </c>
      <c r="F41" s="20"/>
      <c r="G41" s="20">
        <v>7</v>
      </c>
    </row>
    <row r="42" spans="1:7">
      <c r="A42" s="18" t="s">
        <v>8390</v>
      </c>
      <c r="B42" s="20"/>
      <c r="C42" s="20">
        <v>3</v>
      </c>
      <c r="D42" s="20"/>
      <c r="E42" s="20">
        <v>4</v>
      </c>
      <c r="F42" s="20"/>
      <c r="G42" s="20">
        <v>7</v>
      </c>
    </row>
    <row r="43" spans="1:7">
      <c r="A43" s="18" t="s">
        <v>9130</v>
      </c>
      <c r="B43" s="20"/>
      <c r="C43" s="20">
        <v>1</v>
      </c>
      <c r="D43" s="20"/>
      <c r="E43" s="20">
        <v>4</v>
      </c>
      <c r="F43" s="20"/>
      <c r="G43" s="20">
        <v>5</v>
      </c>
    </row>
    <row r="44" spans="1:7">
      <c r="A44" s="18" t="s">
        <v>8718</v>
      </c>
      <c r="B44" s="20"/>
      <c r="C44" s="20"/>
      <c r="D44" s="20"/>
      <c r="E44" s="20">
        <v>4</v>
      </c>
      <c r="F44" s="20"/>
      <c r="G44" s="20">
        <v>4</v>
      </c>
    </row>
    <row r="45" spans="1:7">
      <c r="A45" s="18" t="s">
        <v>9340</v>
      </c>
      <c r="B45" s="20"/>
      <c r="C45" s="20"/>
      <c r="D45" s="20"/>
      <c r="E45" s="20">
        <v>4</v>
      </c>
      <c r="F45" s="20"/>
      <c r="G45" s="20">
        <v>4</v>
      </c>
    </row>
    <row r="46" spans="1:7">
      <c r="A46" s="18" t="s">
        <v>8719</v>
      </c>
      <c r="B46" s="20"/>
      <c r="C46" s="20">
        <v>1</v>
      </c>
      <c r="D46" s="20"/>
      <c r="E46" s="20">
        <v>4</v>
      </c>
      <c r="F46" s="20"/>
      <c r="G46" s="20">
        <v>5</v>
      </c>
    </row>
    <row r="47" spans="1:7">
      <c r="A47" s="18" t="s">
        <v>8402</v>
      </c>
      <c r="B47" s="20"/>
      <c r="C47" s="20">
        <v>6</v>
      </c>
      <c r="D47" s="20"/>
      <c r="E47" s="20">
        <v>4</v>
      </c>
      <c r="F47" s="20"/>
      <c r="G47" s="20">
        <v>10</v>
      </c>
    </row>
    <row r="48" spans="1:7">
      <c r="A48" s="18" t="s">
        <v>9514</v>
      </c>
      <c r="B48" s="20"/>
      <c r="C48" s="20">
        <v>1</v>
      </c>
      <c r="D48" s="20"/>
      <c r="E48" s="20">
        <v>4</v>
      </c>
      <c r="F48" s="20"/>
      <c r="G48" s="20">
        <v>5</v>
      </c>
    </row>
    <row r="49" spans="1:7">
      <c r="A49" s="18" t="s">
        <v>8398</v>
      </c>
      <c r="B49" s="20">
        <v>1</v>
      </c>
      <c r="C49" s="20">
        <v>1</v>
      </c>
      <c r="D49" s="20"/>
      <c r="E49" s="20">
        <v>4</v>
      </c>
      <c r="F49" s="20"/>
      <c r="G49" s="20">
        <v>6</v>
      </c>
    </row>
    <row r="50" spans="1:7">
      <c r="A50" s="18" t="s">
        <v>8780</v>
      </c>
      <c r="B50" s="20">
        <v>1</v>
      </c>
      <c r="C50" s="20">
        <v>1</v>
      </c>
      <c r="D50" s="20"/>
      <c r="E50" s="20">
        <v>4</v>
      </c>
      <c r="F50" s="20"/>
      <c r="G50" s="20">
        <v>6</v>
      </c>
    </row>
    <row r="51" spans="1:7">
      <c r="A51" s="18" t="s">
        <v>9242</v>
      </c>
      <c r="B51" s="20"/>
      <c r="C51" s="20">
        <v>1</v>
      </c>
      <c r="D51" s="20"/>
      <c r="E51" s="20">
        <v>4</v>
      </c>
      <c r="F51" s="20"/>
      <c r="G51" s="20">
        <v>5</v>
      </c>
    </row>
    <row r="52" spans="1:7">
      <c r="A52" s="18" t="s">
        <v>8740</v>
      </c>
      <c r="B52" s="20"/>
      <c r="C52" s="20">
        <v>6</v>
      </c>
      <c r="D52" s="20"/>
      <c r="E52" s="20">
        <v>4</v>
      </c>
      <c r="F52" s="20"/>
      <c r="G52" s="20">
        <v>10</v>
      </c>
    </row>
    <row r="53" spans="1:7">
      <c r="A53" s="18" t="s">
        <v>8845</v>
      </c>
      <c r="B53" s="20"/>
      <c r="C53" s="20">
        <v>3</v>
      </c>
      <c r="D53" s="20"/>
      <c r="E53" s="20">
        <v>4</v>
      </c>
      <c r="F53" s="20"/>
      <c r="G53" s="20">
        <v>7</v>
      </c>
    </row>
    <row r="54" spans="1:7">
      <c r="A54" s="18" t="s">
        <v>8407</v>
      </c>
      <c r="B54" s="20"/>
      <c r="C54" s="20">
        <v>1</v>
      </c>
      <c r="D54" s="20"/>
      <c r="E54" s="20">
        <v>4</v>
      </c>
      <c r="F54" s="20"/>
      <c r="G54" s="20">
        <v>5</v>
      </c>
    </row>
    <row r="55" spans="1:7">
      <c r="A55" s="18" t="s">
        <v>9595</v>
      </c>
      <c r="B55" s="20"/>
      <c r="C55" s="20">
        <v>1</v>
      </c>
      <c r="D55" s="20"/>
      <c r="E55" s="20">
        <v>4</v>
      </c>
      <c r="F55" s="20"/>
      <c r="G55" s="20">
        <v>5</v>
      </c>
    </row>
    <row r="56" spans="1:7">
      <c r="A56" s="18" t="s">
        <v>8527</v>
      </c>
      <c r="B56" s="20"/>
      <c r="C56" s="20">
        <v>1</v>
      </c>
      <c r="D56" s="20"/>
      <c r="E56" s="20">
        <v>4</v>
      </c>
      <c r="F56" s="20"/>
      <c r="G56" s="20">
        <v>5</v>
      </c>
    </row>
    <row r="57" spans="1:7">
      <c r="A57" s="18" t="s">
        <v>8848</v>
      </c>
      <c r="B57" s="20"/>
      <c r="C57" s="20">
        <v>1</v>
      </c>
      <c r="D57" s="20"/>
      <c r="E57" s="20">
        <v>4</v>
      </c>
      <c r="F57" s="20"/>
      <c r="G57" s="20">
        <v>5</v>
      </c>
    </row>
    <row r="58" spans="1:7">
      <c r="A58" s="18" t="s">
        <v>9198</v>
      </c>
      <c r="B58" s="20">
        <v>1</v>
      </c>
      <c r="C58" s="20">
        <v>2</v>
      </c>
      <c r="D58" s="20"/>
      <c r="E58" s="20">
        <v>4</v>
      </c>
      <c r="F58" s="20"/>
      <c r="G58" s="20">
        <v>7</v>
      </c>
    </row>
    <row r="59" spans="1:7">
      <c r="A59" s="18" t="s">
        <v>8679</v>
      </c>
      <c r="B59" s="20"/>
      <c r="C59" s="20">
        <v>4</v>
      </c>
      <c r="D59" s="20"/>
      <c r="E59" s="20">
        <v>4</v>
      </c>
      <c r="F59" s="20"/>
      <c r="G59" s="20">
        <v>8</v>
      </c>
    </row>
    <row r="60" spans="1:7">
      <c r="A60" s="18" t="s">
        <v>8531</v>
      </c>
      <c r="B60" s="20"/>
      <c r="C60" s="20">
        <v>2</v>
      </c>
      <c r="D60" s="20"/>
      <c r="E60" s="20">
        <v>4</v>
      </c>
      <c r="F60" s="20"/>
      <c r="G60" s="20">
        <v>6</v>
      </c>
    </row>
    <row r="61" spans="1:7">
      <c r="A61" s="18" t="s">
        <v>8477</v>
      </c>
      <c r="B61" s="20"/>
      <c r="C61" s="20">
        <v>2</v>
      </c>
      <c r="D61" s="20"/>
      <c r="E61" s="20">
        <v>4</v>
      </c>
      <c r="F61" s="20"/>
      <c r="G61" s="20">
        <v>6</v>
      </c>
    </row>
    <row r="62" spans="1:7">
      <c r="A62" s="18" t="s">
        <v>8601</v>
      </c>
      <c r="B62" s="20"/>
      <c r="C62" s="20">
        <v>3</v>
      </c>
      <c r="D62" s="20"/>
      <c r="E62" s="20">
        <v>4</v>
      </c>
      <c r="F62" s="20"/>
      <c r="G62" s="20">
        <v>7</v>
      </c>
    </row>
    <row r="63" spans="1:7">
      <c r="A63" s="18" t="s">
        <v>9325</v>
      </c>
      <c r="B63" s="20"/>
      <c r="C63" s="20">
        <v>1</v>
      </c>
      <c r="D63" s="20"/>
      <c r="E63" s="20">
        <v>4</v>
      </c>
      <c r="F63" s="20"/>
      <c r="G63" s="20">
        <v>5</v>
      </c>
    </row>
    <row r="64" spans="1:7">
      <c r="A64" s="18" t="s">
        <v>9002</v>
      </c>
      <c r="B64" s="20"/>
      <c r="C64" s="20"/>
      <c r="D64" s="20"/>
      <c r="E64" s="20">
        <v>4</v>
      </c>
      <c r="F64" s="20"/>
      <c r="G64" s="20">
        <v>4</v>
      </c>
    </row>
    <row r="65" spans="1:7">
      <c r="A65" s="18" t="s">
        <v>8864</v>
      </c>
      <c r="B65" s="20"/>
      <c r="C65" s="20">
        <v>2</v>
      </c>
      <c r="D65" s="20"/>
      <c r="E65" s="20">
        <v>4</v>
      </c>
      <c r="F65" s="20"/>
      <c r="G65" s="20">
        <v>6</v>
      </c>
    </row>
    <row r="66" spans="1:7">
      <c r="A66" s="18" t="s">
        <v>9506</v>
      </c>
      <c r="B66" s="20"/>
      <c r="C66" s="20">
        <v>2</v>
      </c>
      <c r="D66" s="20"/>
      <c r="E66" s="20">
        <v>4</v>
      </c>
      <c r="F66" s="20"/>
      <c r="G66" s="20">
        <v>6</v>
      </c>
    </row>
    <row r="67" spans="1:7">
      <c r="A67" s="18" t="s">
        <v>9501</v>
      </c>
      <c r="B67" s="20"/>
      <c r="C67" s="20"/>
      <c r="D67" s="20"/>
      <c r="E67" s="20">
        <v>4</v>
      </c>
      <c r="F67" s="20"/>
      <c r="G67" s="20">
        <v>4</v>
      </c>
    </row>
    <row r="68" spans="1:7">
      <c r="A68" s="18" t="s">
        <v>9053</v>
      </c>
      <c r="B68" s="20"/>
      <c r="C68" s="20">
        <v>4</v>
      </c>
      <c r="D68" s="20"/>
      <c r="E68" s="20">
        <v>4</v>
      </c>
      <c r="F68" s="20"/>
      <c r="G68" s="20">
        <v>8</v>
      </c>
    </row>
    <row r="69" spans="1:7">
      <c r="A69" s="18" t="s">
        <v>9196</v>
      </c>
      <c r="B69" s="20"/>
      <c r="C69" s="20">
        <v>1</v>
      </c>
      <c r="D69" s="20"/>
      <c r="E69" s="20">
        <v>4</v>
      </c>
      <c r="F69" s="20"/>
      <c r="G69" s="20">
        <v>5</v>
      </c>
    </row>
    <row r="70" spans="1:7">
      <c r="A70" s="18" t="s">
        <v>9726</v>
      </c>
      <c r="B70" s="20"/>
      <c r="C70" s="20">
        <v>1</v>
      </c>
      <c r="D70" s="20"/>
      <c r="E70" s="20">
        <v>4</v>
      </c>
      <c r="F70" s="20"/>
      <c r="G70" s="20">
        <v>5</v>
      </c>
    </row>
    <row r="71" spans="1:7">
      <c r="A71" s="18" t="s">
        <v>9249</v>
      </c>
      <c r="B71" s="20"/>
      <c r="C71" s="20">
        <v>1</v>
      </c>
      <c r="D71" s="20"/>
      <c r="E71" s="20">
        <v>4</v>
      </c>
      <c r="F71" s="20"/>
      <c r="G71" s="20">
        <v>5</v>
      </c>
    </row>
    <row r="72" spans="1:7">
      <c r="A72" s="18" t="s">
        <v>9799</v>
      </c>
      <c r="B72" s="20"/>
      <c r="C72" s="20">
        <v>1</v>
      </c>
      <c r="D72" s="20"/>
      <c r="E72" s="20">
        <v>4</v>
      </c>
      <c r="F72" s="20"/>
      <c r="G72" s="20">
        <v>5</v>
      </c>
    </row>
    <row r="73" spans="1:7">
      <c r="A73" s="18" t="s">
        <v>8665</v>
      </c>
      <c r="B73" s="20"/>
      <c r="C73" s="20">
        <v>1</v>
      </c>
      <c r="D73" s="20"/>
      <c r="E73" s="20">
        <v>4</v>
      </c>
      <c r="F73" s="20"/>
      <c r="G73" s="20">
        <v>5</v>
      </c>
    </row>
    <row r="74" spans="1:7">
      <c r="A74" s="18" t="s">
        <v>9243</v>
      </c>
      <c r="B74" s="20"/>
      <c r="C74" s="20">
        <v>1</v>
      </c>
      <c r="D74" s="20"/>
      <c r="E74" s="20">
        <v>4</v>
      </c>
      <c r="F74" s="20"/>
      <c r="G74" s="20">
        <v>5</v>
      </c>
    </row>
    <row r="75" spans="1:7">
      <c r="A75" s="18" t="s">
        <v>8391</v>
      </c>
      <c r="B75" s="20">
        <v>1</v>
      </c>
      <c r="C75" s="20">
        <v>1</v>
      </c>
      <c r="D75" s="20"/>
      <c r="E75" s="20">
        <v>4</v>
      </c>
      <c r="F75" s="20"/>
      <c r="G75" s="20">
        <v>6</v>
      </c>
    </row>
    <row r="76" spans="1:7">
      <c r="A76" s="18" t="s">
        <v>8868</v>
      </c>
      <c r="B76" s="20">
        <v>1</v>
      </c>
      <c r="C76" s="20">
        <v>3</v>
      </c>
      <c r="D76" s="20"/>
      <c r="E76" s="20">
        <v>4</v>
      </c>
      <c r="F76" s="20"/>
      <c r="G76" s="20">
        <v>8</v>
      </c>
    </row>
    <row r="77" spans="1:7">
      <c r="A77" s="18" t="s">
        <v>8424</v>
      </c>
      <c r="B77" s="20">
        <v>1</v>
      </c>
      <c r="C77" s="20">
        <v>3</v>
      </c>
      <c r="D77" s="20"/>
      <c r="E77" s="20">
        <v>4</v>
      </c>
      <c r="F77" s="20"/>
      <c r="G77" s="20">
        <v>8</v>
      </c>
    </row>
    <row r="78" spans="1:7">
      <c r="A78" s="18" t="s">
        <v>8443</v>
      </c>
      <c r="B78" s="20"/>
      <c r="C78" s="20"/>
      <c r="D78" s="20"/>
      <c r="E78" s="20">
        <v>4</v>
      </c>
      <c r="F78" s="20"/>
      <c r="G78" s="20">
        <v>4</v>
      </c>
    </row>
    <row r="79" spans="1:7">
      <c r="A79" s="18" t="s">
        <v>8974</v>
      </c>
      <c r="B79" s="20"/>
      <c r="C79" s="20"/>
      <c r="D79" s="20"/>
      <c r="E79" s="20">
        <v>4</v>
      </c>
      <c r="F79" s="20"/>
      <c r="G79" s="20">
        <v>4</v>
      </c>
    </row>
    <row r="80" spans="1:7">
      <c r="A80" s="18" t="s">
        <v>8674</v>
      </c>
      <c r="B80" s="20">
        <v>1</v>
      </c>
      <c r="C80" s="20">
        <v>1</v>
      </c>
      <c r="D80" s="20"/>
      <c r="E80" s="20">
        <v>4</v>
      </c>
      <c r="F80" s="20"/>
      <c r="G80" s="20">
        <v>6</v>
      </c>
    </row>
    <row r="81" spans="1:7">
      <c r="A81" s="18" t="s">
        <v>8869</v>
      </c>
      <c r="B81" s="20"/>
      <c r="C81" s="20">
        <v>1</v>
      </c>
      <c r="D81" s="20"/>
      <c r="E81" s="20">
        <v>4</v>
      </c>
      <c r="F81" s="20"/>
      <c r="G81" s="20">
        <v>5</v>
      </c>
    </row>
    <row r="82" spans="1:7">
      <c r="A82" s="18" t="s">
        <v>8404</v>
      </c>
      <c r="B82" s="20"/>
      <c r="C82" s="20">
        <v>3</v>
      </c>
      <c r="D82" s="20"/>
      <c r="E82" s="20">
        <v>4</v>
      </c>
      <c r="F82" s="20"/>
      <c r="G82" s="20">
        <v>7</v>
      </c>
    </row>
    <row r="83" spans="1:7">
      <c r="A83" s="18" t="s">
        <v>8893</v>
      </c>
      <c r="B83" s="20">
        <v>3</v>
      </c>
      <c r="C83" s="20"/>
      <c r="D83" s="20"/>
      <c r="E83" s="20">
        <v>4</v>
      </c>
      <c r="F83" s="20"/>
      <c r="G83" s="20">
        <v>7</v>
      </c>
    </row>
    <row r="84" spans="1:7">
      <c r="A84" s="18" t="s">
        <v>8703</v>
      </c>
      <c r="B84" s="20">
        <v>1</v>
      </c>
      <c r="C84" s="20">
        <v>1</v>
      </c>
      <c r="D84" s="20"/>
      <c r="E84" s="20">
        <v>4</v>
      </c>
      <c r="F84" s="20"/>
      <c r="G84" s="20">
        <v>6</v>
      </c>
    </row>
    <row r="85" spans="1:7">
      <c r="A85" s="18" t="s">
        <v>9547</v>
      </c>
      <c r="B85" s="20"/>
      <c r="C85" s="20">
        <v>2</v>
      </c>
      <c r="D85" s="20"/>
      <c r="E85" s="20">
        <v>4</v>
      </c>
      <c r="F85" s="20"/>
      <c r="G85" s="20">
        <v>6</v>
      </c>
    </row>
    <row r="86" spans="1:7">
      <c r="A86" s="18" t="s">
        <v>9487</v>
      </c>
      <c r="B86" s="20"/>
      <c r="C86" s="20">
        <v>5</v>
      </c>
      <c r="D86" s="20"/>
      <c r="E86" s="20">
        <v>4</v>
      </c>
      <c r="F86" s="20"/>
      <c r="G86" s="20">
        <v>9</v>
      </c>
    </row>
    <row r="87" spans="1:7">
      <c r="A87" s="18" t="s">
        <v>8755</v>
      </c>
      <c r="B87" s="20"/>
      <c r="C87" s="20">
        <v>2</v>
      </c>
      <c r="D87" s="20"/>
      <c r="E87" s="20">
        <v>4</v>
      </c>
      <c r="F87" s="20"/>
      <c r="G87" s="20">
        <v>6</v>
      </c>
    </row>
    <row r="88" spans="1:7">
      <c r="A88" s="18" t="s">
        <v>8675</v>
      </c>
      <c r="B88" s="20"/>
      <c r="C88" s="20"/>
      <c r="D88" s="20"/>
      <c r="E88" s="20">
        <v>4</v>
      </c>
      <c r="F88" s="20"/>
      <c r="G88" s="20">
        <v>4</v>
      </c>
    </row>
    <row r="89" spans="1:7">
      <c r="A89" s="18" t="s">
        <v>9366</v>
      </c>
      <c r="B89" s="20"/>
      <c r="C89" s="20">
        <v>1</v>
      </c>
      <c r="D89" s="20"/>
      <c r="E89" s="20">
        <v>4</v>
      </c>
      <c r="F89" s="20"/>
      <c r="G89" s="20">
        <v>5</v>
      </c>
    </row>
    <row r="90" spans="1:7">
      <c r="A90" s="18" t="s">
        <v>9674</v>
      </c>
      <c r="B90" s="20">
        <v>1</v>
      </c>
      <c r="C90" s="20">
        <v>2</v>
      </c>
      <c r="D90" s="20"/>
      <c r="E90" s="20">
        <v>4</v>
      </c>
      <c r="F90" s="20"/>
      <c r="G90" s="20">
        <v>7</v>
      </c>
    </row>
    <row r="91" spans="1:7">
      <c r="A91" s="18" t="s">
        <v>9608</v>
      </c>
      <c r="B91" s="20"/>
      <c r="C91" s="20">
        <v>2</v>
      </c>
      <c r="D91" s="20"/>
      <c r="E91" s="20">
        <v>4</v>
      </c>
      <c r="F91" s="20"/>
      <c r="G91" s="20">
        <v>6</v>
      </c>
    </row>
    <row r="92" spans="1:7">
      <c r="A92" s="18" t="s">
        <v>8843</v>
      </c>
      <c r="B92" s="20">
        <v>1</v>
      </c>
      <c r="C92" s="20">
        <v>1</v>
      </c>
      <c r="D92" s="20"/>
      <c r="E92" s="20">
        <v>4</v>
      </c>
      <c r="F92" s="20"/>
      <c r="G92" s="20">
        <v>6</v>
      </c>
    </row>
    <row r="93" spans="1:7">
      <c r="A93" s="18" t="s">
        <v>9112</v>
      </c>
      <c r="B93" s="20"/>
      <c r="C93" s="20">
        <v>2</v>
      </c>
      <c r="D93" s="20"/>
      <c r="E93" s="20">
        <v>4</v>
      </c>
      <c r="F93" s="20"/>
      <c r="G93" s="20">
        <v>6</v>
      </c>
    </row>
    <row r="94" spans="1:7">
      <c r="A94" s="18" t="s">
        <v>8688</v>
      </c>
      <c r="B94" s="20"/>
      <c r="C94" s="20"/>
      <c r="D94" s="20"/>
      <c r="E94" s="20">
        <v>4</v>
      </c>
      <c r="F94" s="20"/>
      <c r="G94" s="20">
        <v>4</v>
      </c>
    </row>
    <row r="95" spans="1:7">
      <c r="A95" s="18" t="s">
        <v>8659</v>
      </c>
      <c r="B95" s="20"/>
      <c r="C95" s="20"/>
      <c r="D95" s="20"/>
      <c r="E95" s="20">
        <v>4</v>
      </c>
      <c r="F95" s="20"/>
      <c r="G95" s="20">
        <v>4</v>
      </c>
    </row>
    <row r="96" spans="1:7">
      <c r="A96" s="18" t="s">
        <v>8414</v>
      </c>
      <c r="B96" s="20"/>
      <c r="C96" s="20"/>
      <c r="D96" s="20"/>
      <c r="E96" s="20">
        <v>4</v>
      </c>
      <c r="F96" s="20"/>
      <c r="G96" s="20">
        <v>4</v>
      </c>
    </row>
    <row r="97" spans="1:7">
      <c r="A97" s="18" t="s">
        <v>8421</v>
      </c>
      <c r="B97" s="20"/>
      <c r="C97" s="20">
        <v>3</v>
      </c>
      <c r="D97" s="20"/>
      <c r="E97" s="20">
        <v>4</v>
      </c>
      <c r="F97" s="20"/>
      <c r="G97" s="20">
        <v>7</v>
      </c>
    </row>
    <row r="98" spans="1:7">
      <c r="A98" s="18" t="s">
        <v>9396</v>
      </c>
      <c r="B98" s="20"/>
      <c r="C98" s="20">
        <v>1</v>
      </c>
      <c r="D98" s="20"/>
      <c r="E98" s="20">
        <v>4</v>
      </c>
      <c r="F98" s="20"/>
      <c r="G98" s="20">
        <v>5</v>
      </c>
    </row>
    <row r="99" spans="1:7">
      <c r="A99" s="18" t="s">
        <v>8691</v>
      </c>
      <c r="B99" s="20"/>
      <c r="C99" s="20">
        <v>2</v>
      </c>
      <c r="D99" s="20"/>
      <c r="E99" s="20">
        <v>4</v>
      </c>
      <c r="F99" s="20"/>
      <c r="G99" s="20">
        <v>6</v>
      </c>
    </row>
    <row r="100" spans="1:7">
      <c r="A100" s="18" t="s">
        <v>9348</v>
      </c>
      <c r="B100" s="20"/>
      <c r="C100" s="20">
        <v>3</v>
      </c>
      <c r="D100" s="20"/>
      <c r="E100" s="20">
        <v>4</v>
      </c>
      <c r="F100" s="20"/>
      <c r="G100" s="20">
        <v>7</v>
      </c>
    </row>
    <row r="101" spans="1:7">
      <c r="A101" s="18" t="s">
        <v>9365</v>
      </c>
      <c r="B101" s="20">
        <v>1</v>
      </c>
      <c r="C101" s="20">
        <v>1</v>
      </c>
      <c r="D101" s="20"/>
      <c r="E101" s="20">
        <v>4</v>
      </c>
      <c r="F101" s="20"/>
      <c r="G101" s="20">
        <v>6</v>
      </c>
    </row>
    <row r="102" spans="1:7">
      <c r="A102" s="18" t="s">
        <v>8415</v>
      </c>
      <c r="B102" s="20"/>
      <c r="C102" s="20">
        <v>1</v>
      </c>
      <c r="D102" s="20"/>
      <c r="E102" s="20">
        <v>4</v>
      </c>
      <c r="F102" s="20"/>
      <c r="G102" s="20">
        <v>5</v>
      </c>
    </row>
    <row r="103" spans="1:7">
      <c r="A103" s="18" t="s">
        <v>8846</v>
      </c>
      <c r="B103" s="20"/>
      <c r="C103" s="20">
        <v>4</v>
      </c>
      <c r="D103" s="20"/>
      <c r="E103" s="20">
        <v>4</v>
      </c>
      <c r="F103" s="20"/>
      <c r="G103" s="20">
        <v>8</v>
      </c>
    </row>
    <row r="104" spans="1:7">
      <c r="A104" s="18" t="s">
        <v>9656</v>
      </c>
      <c r="B104" s="20"/>
      <c r="C104" s="20"/>
      <c r="D104" s="20"/>
      <c r="E104" s="20">
        <v>3</v>
      </c>
      <c r="F104" s="20"/>
      <c r="G104" s="20">
        <v>3</v>
      </c>
    </row>
    <row r="105" spans="1:7">
      <c r="A105" s="18" t="s">
        <v>8557</v>
      </c>
      <c r="B105" s="20">
        <v>2</v>
      </c>
      <c r="C105" s="20">
        <v>5</v>
      </c>
      <c r="D105" s="20"/>
      <c r="E105" s="20">
        <v>3</v>
      </c>
      <c r="F105" s="20"/>
      <c r="G105" s="20">
        <v>10</v>
      </c>
    </row>
    <row r="106" spans="1:7">
      <c r="A106" s="18" t="s">
        <v>9406</v>
      </c>
      <c r="B106" s="20"/>
      <c r="C106" s="20">
        <v>1</v>
      </c>
      <c r="D106" s="20"/>
      <c r="E106" s="20">
        <v>3</v>
      </c>
      <c r="F106" s="20"/>
      <c r="G106" s="20">
        <v>4</v>
      </c>
    </row>
    <row r="107" spans="1:7">
      <c r="A107" s="18" t="s">
        <v>8673</v>
      </c>
      <c r="B107" s="20"/>
      <c r="C107" s="20">
        <v>2</v>
      </c>
      <c r="D107" s="20"/>
      <c r="E107" s="20">
        <v>3</v>
      </c>
      <c r="F107" s="20"/>
      <c r="G107" s="20">
        <v>5</v>
      </c>
    </row>
    <row r="108" spans="1:7">
      <c r="A108" s="18" t="s">
        <v>9236</v>
      </c>
      <c r="B108" s="20">
        <v>1</v>
      </c>
      <c r="C108" s="20">
        <v>1</v>
      </c>
      <c r="D108" s="20"/>
      <c r="E108" s="20">
        <v>3</v>
      </c>
      <c r="F108" s="20"/>
      <c r="G108" s="20">
        <v>5</v>
      </c>
    </row>
    <row r="109" spans="1:7">
      <c r="A109" s="18" t="s">
        <v>8447</v>
      </c>
      <c r="B109" s="20"/>
      <c r="C109" s="20"/>
      <c r="D109" s="20"/>
      <c r="E109" s="20">
        <v>3</v>
      </c>
      <c r="F109" s="20"/>
      <c r="G109" s="20">
        <v>3</v>
      </c>
    </row>
    <row r="110" spans="1:7">
      <c r="A110" s="18" t="s">
        <v>9909</v>
      </c>
      <c r="B110" s="20"/>
      <c r="C110" s="20"/>
      <c r="D110" s="20"/>
      <c r="E110" s="20">
        <v>3</v>
      </c>
      <c r="F110" s="20"/>
      <c r="G110" s="20">
        <v>3</v>
      </c>
    </row>
    <row r="111" spans="1:7">
      <c r="A111" s="18" t="s">
        <v>8541</v>
      </c>
      <c r="B111" s="20"/>
      <c r="C111" s="20">
        <v>2</v>
      </c>
      <c r="D111" s="20"/>
      <c r="E111" s="20">
        <v>3</v>
      </c>
      <c r="F111" s="20"/>
      <c r="G111" s="20">
        <v>5</v>
      </c>
    </row>
    <row r="112" spans="1:7">
      <c r="A112" s="18" t="s">
        <v>8532</v>
      </c>
      <c r="B112" s="20"/>
      <c r="C112" s="20">
        <v>3</v>
      </c>
      <c r="D112" s="20"/>
      <c r="E112" s="20">
        <v>3</v>
      </c>
      <c r="F112" s="20"/>
      <c r="G112" s="20">
        <v>6</v>
      </c>
    </row>
    <row r="113" spans="1:7">
      <c r="A113" s="18" t="s">
        <v>8682</v>
      </c>
      <c r="B113" s="20"/>
      <c r="C113" s="20">
        <v>1</v>
      </c>
      <c r="D113" s="20"/>
      <c r="E113" s="20">
        <v>3</v>
      </c>
      <c r="F113" s="20"/>
      <c r="G113" s="20">
        <v>4</v>
      </c>
    </row>
    <row r="114" spans="1:7">
      <c r="A114" s="18" t="s">
        <v>8680</v>
      </c>
      <c r="B114" s="20"/>
      <c r="C114" s="20">
        <v>2</v>
      </c>
      <c r="D114" s="20"/>
      <c r="E114" s="20">
        <v>3</v>
      </c>
      <c r="F114" s="20"/>
      <c r="G114" s="20">
        <v>5</v>
      </c>
    </row>
    <row r="115" spans="1:7">
      <c r="A115" s="18" t="s">
        <v>9867</v>
      </c>
      <c r="B115" s="20"/>
      <c r="C115" s="20">
        <v>1</v>
      </c>
      <c r="D115" s="20"/>
      <c r="E115" s="20">
        <v>3</v>
      </c>
      <c r="F115" s="20"/>
      <c r="G115" s="20">
        <v>4</v>
      </c>
    </row>
    <row r="116" spans="1:7">
      <c r="A116" s="18" t="s">
        <v>9543</v>
      </c>
      <c r="B116" s="20"/>
      <c r="C116" s="20"/>
      <c r="D116" s="20"/>
      <c r="E116" s="20">
        <v>3</v>
      </c>
      <c r="F116" s="20"/>
      <c r="G116" s="20">
        <v>3</v>
      </c>
    </row>
    <row r="117" spans="1:7">
      <c r="A117" s="18" t="s">
        <v>9741</v>
      </c>
      <c r="B117" s="20"/>
      <c r="C117" s="20">
        <v>1</v>
      </c>
      <c r="D117" s="20"/>
      <c r="E117" s="20">
        <v>3</v>
      </c>
      <c r="F117" s="20"/>
      <c r="G117" s="20">
        <v>4</v>
      </c>
    </row>
    <row r="118" spans="1:7">
      <c r="A118" s="18" t="s">
        <v>8524</v>
      </c>
      <c r="B118" s="20"/>
      <c r="C118" s="20">
        <v>3</v>
      </c>
      <c r="D118" s="20"/>
      <c r="E118" s="20">
        <v>3</v>
      </c>
      <c r="F118" s="20"/>
      <c r="G118" s="20">
        <v>6</v>
      </c>
    </row>
    <row r="119" spans="1:7">
      <c r="A119" s="18" t="s">
        <v>8707</v>
      </c>
      <c r="B119" s="20"/>
      <c r="C119" s="20"/>
      <c r="D119" s="20"/>
      <c r="E119" s="20">
        <v>3</v>
      </c>
      <c r="F119" s="20"/>
      <c r="G119" s="20">
        <v>3</v>
      </c>
    </row>
    <row r="120" spans="1:7">
      <c r="A120" s="18" t="s">
        <v>9142</v>
      </c>
      <c r="B120" s="20">
        <v>1</v>
      </c>
      <c r="C120" s="20">
        <v>2</v>
      </c>
      <c r="D120" s="20"/>
      <c r="E120" s="20">
        <v>3</v>
      </c>
      <c r="F120" s="20"/>
      <c r="G120" s="20">
        <v>6</v>
      </c>
    </row>
    <row r="121" spans="1:7">
      <c r="A121" s="18" t="s">
        <v>8638</v>
      </c>
      <c r="B121" s="20"/>
      <c r="C121" s="20"/>
      <c r="D121" s="20"/>
      <c r="E121" s="20">
        <v>3</v>
      </c>
      <c r="F121" s="20"/>
      <c r="G121" s="20">
        <v>3</v>
      </c>
    </row>
    <row r="122" spans="1:7">
      <c r="A122" s="18" t="s">
        <v>8579</v>
      </c>
      <c r="B122" s="20">
        <v>2</v>
      </c>
      <c r="C122" s="20">
        <v>1</v>
      </c>
      <c r="D122" s="20"/>
      <c r="E122" s="20">
        <v>3</v>
      </c>
      <c r="F122" s="20"/>
      <c r="G122" s="20">
        <v>6</v>
      </c>
    </row>
    <row r="123" spans="1:7">
      <c r="A123" s="18" t="s">
        <v>8910</v>
      </c>
      <c r="B123" s="20">
        <v>1</v>
      </c>
      <c r="C123" s="20">
        <v>1</v>
      </c>
      <c r="D123" s="20"/>
      <c r="E123" s="20">
        <v>3</v>
      </c>
      <c r="F123" s="20"/>
      <c r="G123" s="20">
        <v>5</v>
      </c>
    </row>
    <row r="124" spans="1:7">
      <c r="A124" s="18" t="s">
        <v>8827</v>
      </c>
      <c r="B124" s="20"/>
      <c r="C124" s="20">
        <v>4</v>
      </c>
      <c r="D124" s="20"/>
      <c r="E124" s="20">
        <v>3</v>
      </c>
      <c r="F124" s="20"/>
      <c r="G124" s="20">
        <v>7</v>
      </c>
    </row>
    <row r="125" spans="1:7">
      <c r="A125" s="18" t="s">
        <v>8425</v>
      </c>
      <c r="B125" s="20"/>
      <c r="C125" s="20">
        <v>1</v>
      </c>
      <c r="D125" s="20"/>
      <c r="E125" s="20">
        <v>3</v>
      </c>
      <c r="F125" s="20"/>
      <c r="G125" s="20">
        <v>4</v>
      </c>
    </row>
    <row r="126" spans="1:7">
      <c r="A126" s="18" t="s">
        <v>8676</v>
      </c>
      <c r="B126" s="20"/>
      <c r="C126" s="20"/>
      <c r="D126" s="20"/>
      <c r="E126" s="20">
        <v>3</v>
      </c>
      <c r="F126" s="20"/>
      <c r="G126" s="20">
        <v>3</v>
      </c>
    </row>
    <row r="127" spans="1:7">
      <c r="A127" s="18" t="s">
        <v>9772</v>
      </c>
      <c r="B127" s="20">
        <v>1</v>
      </c>
      <c r="C127" s="20">
        <v>2</v>
      </c>
      <c r="D127" s="20"/>
      <c r="E127" s="20">
        <v>3</v>
      </c>
      <c r="F127" s="20"/>
      <c r="G127" s="20">
        <v>6</v>
      </c>
    </row>
    <row r="128" spans="1:7">
      <c r="A128" s="18" t="s">
        <v>9498</v>
      </c>
      <c r="B128" s="20"/>
      <c r="C128" s="20">
        <v>1</v>
      </c>
      <c r="D128" s="20"/>
      <c r="E128" s="20">
        <v>3</v>
      </c>
      <c r="F128" s="20"/>
      <c r="G128" s="20">
        <v>4</v>
      </c>
    </row>
    <row r="129" spans="1:7">
      <c r="A129" s="18" t="s">
        <v>9393</v>
      </c>
      <c r="B129" s="20"/>
      <c r="C129" s="20">
        <v>1</v>
      </c>
      <c r="D129" s="20"/>
      <c r="E129" s="20">
        <v>3</v>
      </c>
      <c r="F129" s="20"/>
      <c r="G129" s="20">
        <v>4</v>
      </c>
    </row>
    <row r="130" spans="1:7">
      <c r="A130" s="18" t="s">
        <v>8547</v>
      </c>
      <c r="B130" s="20"/>
      <c r="C130" s="20">
        <v>2</v>
      </c>
      <c r="D130" s="20"/>
      <c r="E130" s="20">
        <v>3</v>
      </c>
      <c r="F130" s="20"/>
      <c r="G130" s="20">
        <v>5</v>
      </c>
    </row>
    <row r="131" spans="1:7">
      <c r="A131" s="18" t="s">
        <v>8714</v>
      </c>
      <c r="B131" s="20"/>
      <c r="C131" s="20">
        <v>1</v>
      </c>
      <c r="D131" s="20"/>
      <c r="E131" s="20">
        <v>3</v>
      </c>
      <c r="F131" s="20"/>
      <c r="G131" s="20">
        <v>4</v>
      </c>
    </row>
    <row r="132" spans="1:7">
      <c r="A132" s="18" t="s">
        <v>9254</v>
      </c>
      <c r="B132" s="20"/>
      <c r="C132" s="20"/>
      <c r="D132" s="20"/>
      <c r="E132" s="20">
        <v>3</v>
      </c>
      <c r="F132" s="20"/>
      <c r="G132" s="20">
        <v>3</v>
      </c>
    </row>
    <row r="133" spans="1:7">
      <c r="A133" s="18" t="s">
        <v>8711</v>
      </c>
      <c r="B133" s="20"/>
      <c r="C133" s="20"/>
      <c r="D133" s="20"/>
      <c r="E133" s="20">
        <v>3</v>
      </c>
      <c r="F133" s="20"/>
      <c r="G133" s="20">
        <v>3</v>
      </c>
    </row>
    <row r="134" spans="1:7">
      <c r="A134" s="18" t="s">
        <v>8742</v>
      </c>
      <c r="B134" s="20">
        <v>1</v>
      </c>
      <c r="C134" s="20">
        <v>3</v>
      </c>
      <c r="D134" s="20"/>
      <c r="E134" s="20">
        <v>3</v>
      </c>
      <c r="F134" s="20"/>
      <c r="G134" s="20">
        <v>7</v>
      </c>
    </row>
    <row r="135" spans="1:7">
      <c r="A135" s="18" t="s">
        <v>8917</v>
      </c>
      <c r="B135" s="20"/>
      <c r="C135" s="20">
        <v>3</v>
      </c>
      <c r="D135" s="20"/>
      <c r="E135" s="20">
        <v>3</v>
      </c>
      <c r="F135" s="20"/>
      <c r="G135" s="20">
        <v>6</v>
      </c>
    </row>
    <row r="136" spans="1:7">
      <c r="A136" s="18" t="s">
        <v>9169</v>
      </c>
      <c r="B136" s="20">
        <v>1</v>
      </c>
      <c r="C136" s="20">
        <v>2</v>
      </c>
      <c r="D136" s="20"/>
      <c r="E136" s="20">
        <v>3</v>
      </c>
      <c r="F136" s="20"/>
      <c r="G136" s="20">
        <v>6</v>
      </c>
    </row>
    <row r="137" spans="1:7">
      <c r="A137" s="18" t="s">
        <v>8916</v>
      </c>
      <c r="B137" s="20"/>
      <c r="C137" s="20">
        <v>2</v>
      </c>
      <c r="D137" s="20"/>
      <c r="E137" s="20">
        <v>3</v>
      </c>
      <c r="F137" s="20"/>
      <c r="G137" s="20">
        <v>5</v>
      </c>
    </row>
    <row r="138" spans="1:7">
      <c r="A138" s="18" t="s">
        <v>8408</v>
      </c>
      <c r="B138" s="20"/>
      <c r="C138" s="20">
        <v>2</v>
      </c>
      <c r="D138" s="20"/>
      <c r="E138" s="20">
        <v>3</v>
      </c>
      <c r="F138" s="20"/>
      <c r="G138" s="20">
        <v>5</v>
      </c>
    </row>
    <row r="139" spans="1:7">
      <c r="A139" s="18" t="s">
        <v>8715</v>
      </c>
      <c r="B139" s="20"/>
      <c r="C139" s="20">
        <v>2</v>
      </c>
      <c r="D139" s="20"/>
      <c r="E139" s="20">
        <v>3</v>
      </c>
      <c r="F139" s="20"/>
      <c r="G139" s="20">
        <v>5</v>
      </c>
    </row>
    <row r="140" spans="1:7">
      <c r="A140" s="18" t="s">
        <v>8433</v>
      </c>
      <c r="B140" s="20"/>
      <c r="C140" s="20"/>
      <c r="D140" s="20"/>
      <c r="E140" s="20">
        <v>3</v>
      </c>
      <c r="F140" s="20"/>
      <c r="G140" s="20">
        <v>3</v>
      </c>
    </row>
    <row r="141" spans="1:7">
      <c r="A141" s="18" t="s">
        <v>8517</v>
      </c>
      <c r="B141" s="20">
        <v>2</v>
      </c>
      <c r="C141" s="20">
        <v>2</v>
      </c>
      <c r="D141" s="20"/>
      <c r="E141" s="20">
        <v>3</v>
      </c>
      <c r="F141" s="20"/>
      <c r="G141" s="20">
        <v>7</v>
      </c>
    </row>
    <row r="142" spans="1:7">
      <c r="A142" s="18" t="s">
        <v>9861</v>
      </c>
      <c r="B142" s="20"/>
      <c r="C142" s="20"/>
      <c r="D142" s="20"/>
      <c r="E142" s="20">
        <v>3</v>
      </c>
      <c r="F142" s="20"/>
      <c r="G142" s="20">
        <v>3</v>
      </c>
    </row>
    <row r="143" spans="1:7">
      <c r="A143" s="18" t="s">
        <v>8712</v>
      </c>
      <c r="B143" s="20"/>
      <c r="C143" s="20"/>
      <c r="D143" s="20"/>
      <c r="E143" s="20">
        <v>3</v>
      </c>
      <c r="F143" s="20"/>
      <c r="G143" s="20">
        <v>3</v>
      </c>
    </row>
    <row r="144" spans="1:7">
      <c r="A144" s="18" t="s">
        <v>9048</v>
      </c>
      <c r="B144" s="20">
        <v>1</v>
      </c>
      <c r="C144" s="20">
        <v>1</v>
      </c>
      <c r="D144" s="20"/>
      <c r="E144" s="20">
        <v>3</v>
      </c>
      <c r="F144" s="20"/>
      <c r="G144" s="20">
        <v>5</v>
      </c>
    </row>
    <row r="145" spans="1:7">
      <c r="A145" s="18" t="s">
        <v>9076</v>
      </c>
      <c r="B145" s="20"/>
      <c r="C145" s="20">
        <v>1</v>
      </c>
      <c r="D145" s="20"/>
      <c r="E145" s="20">
        <v>3</v>
      </c>
      <c r="F145" s="20"/>
      <c r="G145" s="20">
        <v>4</v>
      </c>
    </row>
    <row r="146" spans="1:7">
      <c r="A146" s="18" t="s">
        <v>8523</v>
      </c>
      <c r="B146" s="20">
        <v>1</v>
      </c>
      <c r="C146" s="20">
        <v>4</v>
      </c>
      <c r="D146" s="20"/>
      <c r="E146" s="20">
        <v>3</v>
      </c>
      <c r="F146" s="20"/>
      <c r="G146" s="20">
        <v>8</v>
      </c>
    </row>
    <row r="147" spans="1:7">
      <c r="A147" s="18" t="s">
        <v>8898</v>
      </c>
      <c r="B147" s="20">
        <v>2</v>
      </c>
      <c r="C147" s="20">
        <v>1</v>
      </c>
      <c r="D147" s="20"/>
      <c r="E147" s="20">
        <v>3</v>
      </c>
      <c r="F147" s="20"/>
      <c r="G147" s="20">
        <v>6</v>
      </c>
    </row>
    <row r="148" spans="1:7">
      <c r="A148" s="18" t="s">
        <v>9160</v>
      </c>
      <c r="B148" s="20"/>
      <c r="C148" s="20"/>
      <c r="D148" s="20"/>
      <c r="E148" s="20">
        <v>3</v>
      </c>
      <c r="F148" s="20"/>
      <c r="G148" s="20">
        <v>3</v>
      </c>
    </row>
    <row r="149" spans="1:7">
      <c r="A149" s="18" t="s">
        <v>9819</v>
      </c>
      <c r="B149" s="20"/>
      <c r="C149" s="20"/>
      <c r="D149" s="20"/>
      <c r="E149" s="20">
        <v>3</v>
      </c>
      <c r="F149" s="20"/>
      <c r="G149" s="20">
        <v>3</v>
      </c>
    </row>
    <row r="150" spans="1:7">
      <c r="A150" s="18" t="s">
        <v>8610</v>
      </c>
      <c r="B150" s="20"/>
      <c r="C150" s="20"/>
      <c r="D150" s="20"/>
      <c r="E150" s="20">
        <v>3</v>
      </c>
      <c r="F150" s="20"/>
      <c r="G150" s="20">
        <v>3</v>
      </c>
    </row>
    <row r="151" spans="1:7">
      <c r="A151" s="18" t="s">
        <v>8392</v>
      </c>
      <c r="B151" s="20"/>
      <c r="C151" s="20">
        <v>2</v>
      </c>
      <c r="D151" s="20"/>
      <c r="E151" s="20">
        <v>3</v>
      </c>
      <c r="F151" s="20"/>
      <c r="G151" s="20">
        <v>5</v>
      </c>
    </row>
    <row r="152" spans="1:7">
      <c r="A152" s="18" t="s">
        <v>8661</v>
      </c>
      <c r="B152" s="20"/>
      <c r="C152" s="20"/>
      <c r="D152" s="20"/>
      <c r="E152" s="20">
        <v>3</v>
      </c>
      <c r="F152" s="20"/>
      <c r="G152" s="20">
        <v>3</v>
      </c>
    </row>
    <row r="153" spans="1:7">
      <c r="A153" s="18" t="s">
        <v>9233</v>
      </c>
      <c r="B153" s="20"/>
      <c r="C153" s="20">
        <v>2</v>
      </c>
      <c r="D153" s="20"/>
      <c r="E153" s="20">
        <v>3</v>
      </c>
      <c r="F153" s="20"/>
      <c r="G153" s="20">
        <v>5</v>
      </c>
    </row>
    <row r="154" spans="1:7">
      <c r="A154" s="18" t="s">
        <v>8411</v>
      </c>
      <c r="B154" s="20"/>
      <c r="C154" s="20">
        <v>2</v>
      </c>
      <c r="D154" s="20">
        <v>1</v>
      </c>
      <c r="E154" s="20">
        <v>3</v>
      </c>
      <c r="F154" s="20"/>
      <c r="G154" s="20">
        <v>6</v>
      </c>
    </row>
    <row r="155" spans="1:7">
      <c r="A155" s="18" t="s">
        <v>8613</v>
      </c>
      <c r="B155" s="20"/>
      <c r="C155" s="20"/>
      <c r="D155" s="20"/>
      <c r="E155" s="20">
        <v>3</v>
      </c>
      <c r="F155" s="20"/>
      <c r="G155" s="20">
        <v>3</v>
      </c>
    </row>
    <row r="156" spans="1:7">
      <c r="A156" s="18" t="s">
        <v>8623</v>
      </c>
      <c r="B156" s="20"/>
      <c r="C156" s="20"/>
      <c r="D156" s="20"/>
      <c r="E156" s="20">
        <v>3</v>
      </c>
      <c r="F156" s="20"/>
      <c r="G156" s="20">
        <v>3</v>
      </c>
    </row>
    <row r="157" spans="1:7">
      <c r="A157" s="18" t="s">
        <v>9655</v>
      </c>
      <c r="B157" s="20"/>
      <c r="C157" s="20"/>
      <c r="D157" s="20"/>
      <c r="E157" s="20">
        <v>3</v>
      </c>
      <c r="F157" s="20"/>
      <c r="G157" s="20">
        <v>3</v>
      </c>
    </row>
    <row r="158" spans="1:7">
      <c r="A158" s="18" t="s">
        <v>9527</v>
      </c>
      <c r="B158" s="20"/>
      <c r="C158" s="20">
        <v>1</v>
      </c>
      <c r="D158" s="20"/>
      <c r="E158" s="20">
        <v>3</v>
      </c>
      <c r="F158" s="20"/>
      <c r="G158" s="20">
        <v>4</v>
      </c>
    </row>
    <row r="159" spans="1:7">
      <c r="A159" s="18" t="s">
        <v>8474</v>
      </c>
      <c r="B159" s="20"/>
      <c r="C159" s="20"/>
      <c r="D159" s="20"/>
      <c r="E159" s="20">
        <v>3</v>
      </c>
      <c r="F159" s="20"/>
      <c r="G159" s="20">
        <v>3</v>
      </c>
    </row>
    <row r="160" spans="1:7">
      <c r="A160" s="18" t="s">
        <v>8379</v>
      </c>
      <c r="B160" s="20"/>
      <c r="C160" s="20">
        <v>5</v>
      </c>
      <c r="D160" s="20"/>
      <c r="E160" s="20">
        <v>3</v>
      </c>
      <c r="F160" s="20"/>
      <c r="G160" s="20">
        <v>8</v>
      </c>
    </row>
    <row r="161" spans="1:7">
      <c r="A161" s="18" t="s">
        <v>9615</v>
      </c>
      <c r="B161" s="20"/>
      <c r="C161" s="20">
        <v>1</v>
      </c>
      <c r="D161" s="20"/>
      <c r="E161" s="20">
        <v>3</v>
      </c>
      <c r="F161" s="20"/>
      <c r="G161" s="20">
        <v>4</v>
      </c>
    </row>
    <row r="162" spans="1:7">
      <c r="A162" s="18" t="s">
        <v>9237</v>
      </c>
      <c r="B162" s="20"/>
      <c r="C162" s="20">
        <v>1</v>
      </c>
      <c r="D162" s="20"/>
      <c r="E162" s="20">
        <v>3</v>
      </c>
      <c r="F162" s="20"/>
      <c r="G162" s="20">
        <v>4</v>
      </c>
    </row>
    <row r="163" spans="1:7">
      <c r="A163" s="18" t="s">
        <v>8883</v>
      </c>
      <c r="B163" s="20">
        <v>1</v>
      </c>
      <c r="C163" s="20">
        <v>3</v>
      </c>
      <c r="D163" s="20"/>
      <c r="E163" s="20">
        <v>3</v>
      </c>
      <c r="F163" s="20"/>
      <c r="G163" s="20">
        <v>7</v>
      </c>
    </row>
    <row r="164" spans="1:7">
      <c r="A164" s="18" t="s">
        <v>8376</v>
      </c>
      <c r="B164" s="20">
        <v>1</v>
      </c>
      <c r="C164" s="20">
        <v>1</v>
      </c>
      <c r="D164" s="20"/>
      <c r="E164" s="20">
        <v>3</v>
      </c>
      <c r="F164" s="20"/>
      <c r="G164" s="20">
        <v>5</v>
      </c>
    </row>
    <row r="165" spans="1:7">
      <c r="A165" s="18" t="s">
        <v>9712</v>
      </c>
      <c r="B165" s="20">
        <v>1</v>
      </c>
      <c r="C165" s="20">
        <v>1</v>
      </c>
      <c r="D165" s="20"/>
      <c r="E165" s="20">
        <v>3</v>
      </c>
      <c r="F165" s="20"/>
      <c r="G165" s="20">
        <v>5</v>
      </c>
    </row>
    <row r="166" spans="1:7">
      <c r="A166" s="18" t="s">
        <v>8501</v>
      </c>
      <c r="B166" s="20">
        <v>1</v>
      </c>
      <c r="C166" s="20">
        <v>1</v>
      </c>
      <c r="D166" s="20"/>
      <c r="E166" s="20">
        <v>3</v>
      </c>
      <c r="F166" s="20"/>
      <c r="G166" s="20">
        <v>5</v>
      </c>
    </row>
    <row r="167" spans="1:7">
      <c r="A167" s="18" t="s">
        <v>8385</v>
      </c>
      <c r="B167" s="20"/>
      <c r="C167" s="20">
        <v>1</v>
      </c>
      <c r="D167" s="20"/>
      <c r="E167" s="20">
        <v>3</v>
      </c>
      <c r="F167" s="20"/>
      <c r="G167" s="20">
        <v>4</v>
      </c>
    </row>
    <row r="168" spans="1:7">
      <c r="A168" s="18" t="s">
        <v>8455</v>
      </c>
      <c r="B168" s="20"/>
      <c r="C168" s="20"/>
      <c r="D168" s="20"/>
      <c r="E168" s="20">
        <v>3</v>
      </c>
      <c r="F168" s="20"/>
      <c r="G168" s="20">
        <v>3</v>
      </c>
    </row>
    <row r="169" spans="1:7">
      <c r="A169" s="18" t="s">
        <v>8492</v>
      </c>
      <c r="B169" s="20">
        <v>1</v>
      </c>
      <c r="C169" s="20">
        <v>4</v>
      </c>
      <c r="D169" s="20"/>
      <c r="E169" s="20">
        <v>3</v>
      </c>
      <c r="F169" s="20"/>
      <c r="G169" s="20">
        <v>8</v>
      </c>
    </row>
    <row r="170" spans="1:7">
      <c r="A170" s="18" t="s">
        <v>8381</v>
      </c>
      <c r="B170" s="20"/>
      <c r="C170" s="20"/>
      <c r="D170" s="20"/>
      <c r="E170" s="20">
        <v>3</v>
      </c>
      <c r="F170" s="20"/>
      <c r="G170" s="20">
        <v>3</v>
      </c>
    </row>
    <row r="171" spans="1:7">
      <c r="A171" s="18" t="s">
        <v>9203</v>
      </c>
      <c r="B171" s="20">
        <v>1</v>
      </c>
      <c r="C171" s="20">
        <v>1</v>
      </c>
      <c r="D171" s="20"/>
      <c r="E171" s="20">
        <v>3</v>
      </c>
      <c r="F171" s="20"/>
      <c r="G171" s="20">
        <v>5</v>
      </c>
    </row>
    <row r="172" spans="1:7">
      <c r="A172" s="18" t="s">
        <v>8561</v>
      </c>
      <c r="B172" s="20"/>
      <c r="C172" s="20">
        <v>2</v>
      </c>
      <c r="D172" s="20"/>
      <c r="E172" s="20">
        <v>3</v>
      </c>
      <c r="F172" s="20"/>
      <c r="G172" s="20">
        <v>5</v>
      </c>
    </row>
    <row r="173" spans="1:7">
      <c r="A173" s="18" t="s">
        <v>8956</v>
      </c>
      <c r="B173" s="20"/>
      <c r="C173" s="20"/>
      <c r="D173" s="20"/>
      <c r="E173" s="20">
        <v>3</v>
      </c>
      <c r="F173" s="20"/>
      <c r="G173" s="20">
        <v>3</v>
      </c>
    </row>
    <row r="174" spans="1:7">
      <c r="A174" s="18" t="s">
        <v>9551</v>
      </c>
      <c r="B174" s="20"/>
      <c r="C174" s="20"/>
      <c r="D174" s="20"/>
      <c r="E174" s="20">
        <v>3</v>
      </c>
      <c r="F174" s="20"/>
      <c r="G174" s="20">
        <v>3</v>
      </c>
    </row>
    <row r="175" spans="1:7">
      <c r="A175" s="18" t="s">
        <v>9388</v>
      </c>
      <c r="B175" s="20"/>
      <c r="C175" s="20">
        <v>2</v>
      </c>
      <c r="D175" s="20"/>
      <c r="E175" s="20">
        <v>3</v>
      </c>
      <c r="F175" s="20"/>
      <c r="G175" s="20">
        <v>5</v>
      </c>
    </row>
    <row r="176" spans="1:7">
      <c r="A176" s="18" t="s">
        <v>9235</v>
      </c>
      <c r="B176" s="20"/>
      <c r="C176" s="20">
        <v>3</v>
      </c>
      <c r="D176" s="20"/>
      <c r="E176" s="20">
        <v>3</v>
      </c>
      <c r="F176" s="20"/>
      <c r="G176" s="20">
        <v>6</v>
      </c>
    </row>
    <row r="177" spans="1:7">
      <c r="A177" s="18" t="s">
        <v>9360</v>
      </c>
      <c r="B177" s="20"/>
      <c r="C177" s="20">
        <v>2</v>
      </c>
      <c r="D177" s="20"/>
      <c r="E177" s="20">
        <v>3</v>
      </c>
      <c r="F177" s="20"/>
      <c r="G177" s="20">
        <v>5</v>
      </c>
    </row>
    <row r="178" spans="1:7">
      <c r="A178" s="18" t="s">
        <v>8937</v>
      </c>
      <c r="B178" s="20"/>
      <c r="C178" s="20">
        <v>3</v>
      </c>
      <c r="D178" s="20"/>
      <c r="E178" s="20">
        <v>3</v>
      </c>
      <c r="F178" s="20"/>
      <c r="G178" s="20">
        <v>6</v>
      </c>
    </row>
    <row r="179" spans="1:7">
      <c r="A179" s="18" t="s">
        <v>9337</v>
      </c>
      <c r="B179" s="20">
        <v>1</v>
      </c>
      <c r="C179" s="20"/>
      <c r="D179" s="20"/>
      <c r="E179" s="20">
        <v>3</v>
      </c>
      <c r="F179" s="20"/>
      <c r="G179" s="20">
        <v>4</v>
      </c>
    </row>
    <row r="180" spans="1:7">
      <c r="A180" s="18" t="s">
        <v>8506</v>
      </c>
      <c r="B180" s="20">
        <v>1</v>
      </c>
      <c r="C180" s="20">
        <v>2</v>
      </c>
      <c r="D180" s="20"/>
      <c r="E180" s="20">
        <v>3</v>
      </c>
      <c r="F180" s="20"/>
      <c r="G180" s="20">
        <v>6</v>
      </c>
    </row>
    <row r="181" spans="1:7">
      <c r="A181" s="18" t="s">
        <v>8669</v>
      </c>
      <c r="B181" s="20">
        <v>1</v>
      </c>
      <c r="C181" s="20">
        <v>2</v>
      </c>
      <c r="D181" s="20"/>
      <c r="E181" s="20">
        <v>3</v>
      </c>
      <c r="F181" s="20"/>
      <c r="G181" s="20">
        <v>6</v>
      </c>
    </row>
    <row r="182" spans="1:7">
      <c r="A182" s="18" t="s">
        <v>8835</v>
      </c>
      <c r="B182" s="20">
        <v>2</v>
      </c>
      <c r="C182" s="20">
        <v>2</v>
      </c>
      <c r="D182" s="20"/>
      <c r="E182" s="20">
        <v>3</v>
      </c>
      <c r="F182" s="20"/>
      <c r="G182" s="20">
        <v>7</v>
      </c>
    </row>
    <row r="183" spans="1:7">
      <c r="A183" s="18" t="s">
        <v>8880</v>
      </c>
      <c r="B183" s="20">
        <v>1</v>
      </c>
      <c r="C183" s="20">
        <v>2</v>
      </c>
      <c r="D183" s="20"/>
      <c r="E183" s="20">
        <v>3</v>
      </c>
      <c r="F183" s="20"/>
      <c r="G183" s="20">
        <v>6</v>
      </c>
    </row>
    <row r="184" spans="1:7">
      <c r="A184" s="18" t="s">
        <v>9407</v>
      </c>
      <c r="B184" s="20"/>
      <c r="C184" s="20">
        <v>2</v>
      </c>
      <c r="D184" s="20"/>
      <c r="E184" s="20">
        <v>3</v>
      </c>
      <c r="F184" s="20"/>
      <c r="G184" s="20">
        <v>5</v>
      </c>
    </row>
    <row r="185" spans="1:7">
      <c r="A185" s="18" t="s">
        <v>9158</v>
      </c>
      <c r="B185" s="20"/>
      <c r="C185" s="20"/>
      <c r="D185" s="20"/>
      <c r="E185" s="20">
        <v>3</v>
      </c>
      <c r="F185" s="20"/>
      <c r="G185" s="20">
        <v>3</v>
      </c>
    </row>
    <row r="186" spans="1:7">
      <c r="A186" s="18" t="s">
        <v>9275</v>
      </c>
      <c r="B186" s="20"/>
      <c r="C186" s="20"/>
      <c r="D186" s="20"/>
      <c r="E186" s="20">
        <v>3</v>
      </c>
      <c r="F186" s="20"/>
      <c r="G186" s="20">
        <v>3</v>
      </c>
    </row>
    <row r="187" spans="1:7">
      <c r="A187" s="18" t="s">
        <v>8975</v>
      </c>
      <c r="B187" s="20"/>
      <c r="C187" s="20"/>
      <c r="D187" s="20"/>
      <c r="E187" s="20">
        <v>3</v>
      </c>
      <c r="F187" s="20"/>
      <c r="G187" s="20">
        <v>3</v>
      </c>
    </row>
    <row r="188" spans="1:7">
      <c r="A188" s="18" t="s">
        <v>8642</v>
      </c>
      <c r="B188" s="20"/>
      <c r="C188" s="20"/>
      <c r="D188" s="20"/>
      <c r="E188" s="20">
        <v>3</v>
      </c>
      <c r="F188" s="20"/>
      <c r="G188" s="20">
        <v>3</v>
      </c>
    </row>
    <row r="189" spans="1:7">
      <c r="A189" s="18" t="s">
        <v>9725</v>
      </c>
      <c r="B189" s="20"/>
      <c r="C189" s="20"/>
      <c r="D189" s="20"/>
      <c r="E189" s="20">
        <v>3</v>
      </c>
      <c r="F189" s="20"/>
      <c r="G189" s="20">
        <v>3</v>
      </c>
    </row>
    <row r="190" spans="1:7">
      <c r="A190" s="18" t="s">
        <v>9695</v>
      </c>
      <c r="B190" s="20"/>
      <c r="C190" s="20"/>
      <c r="D190" s="20"/>
      <c r="E190" s="20">
        <v>3</v>
      </c>
      <c r="F190" s="20"/>
      <c r="G190" s="20">
        <v>3</v>
      </c>
    </row>
    <row r="191" spans="1:7">
      <c r="A191" s="18" t="s">
        <v>8440</v>
      </c>
      <c r="B191" s="20">
        <v>1</v>
      </c>
      <c r="C191" s="20">
        <v>2</v>
      </c>
      <c r="D191" s="20"/>
      <c r="E191" s="20">
        <v>3</v>
      </c>
      <c r="F191" s="20"/>
      <c r="G191" s="20">
        <v>6</v>
      </c>
    </row>
    <row r="192" spans="1:7">
      <c r="A192" s="18" t="s">
        <v>8629</v>
      </c>
      <c r="B192" s="20"/>
      <c r="C192" s="20"/>
      <c r="D192" s="20"/>
      <c r="E192" s="20">
        <v>3</v>
      </c>
      <c r="F192" s="20"/>
      <c r="G192" s="20">
        <v>3</v>
      </c>
    </row>
    <row r="193" spans="1:7">
      <c r="A193" s="18" t="s">
        <v>8445</v>
      </c>
      <c r="B193" s="20"/>
      <c r="C193" s="20"/>
      <c r="D193" s="20"/>
      <c r="E193" s="20">
        <v>3</v>
      </c>
      <c r="F193" s="20"/>
      <c r="G193" s="20">
        <v>3</v>
      </c>
    </row>
    <row r="194" spans="1:7">
      <c r="A194" s="18" t="s">
        <v>9163</v>
      </c>
      <c r="B194" s="20"/>
      <c r="C194" s="20">
        <v>3</v>
      </c>
      <c r="D194" s="20"/>
      <c r="E194" s="20">
        <v>3</v>
      </c>
      <c r="F194" s="20"/>
      <c r="G194" s="20">
        <v>6</v>
      </c>
    </row>
    <row r="195" spans="1:7">
      <c r="A195" s="18" t="s">
        <v>9303</v>
      </c>
      <c r="B195" s="20"/>
      <c r="C195" s="20"/>
      <c r="D195" s="20"/>
      <c r="E195" s="20">
        <v>3</v>
      </c>
      <c r="F195" s="20"/>
      <c r="G195" s="20">
        <v>3</v>
      </c>
    </row>
    <row r="196" spans="1:7">
      <c r="A196" s="18" t="s">
        <v>9822</v>
      </c>
      <c r="B196" s="20"/>
      <c r="C196" s="20">
        <v>1</v>
      </c>
      <c r="D196" s="20"/>
      <c r="E196" s="20">
        <v>3</v>
      </c>
      <c r="F196" s="20"/>
      <c r="G196" s="20">
        <v>4</v>
      </c>
    </row>
    <row r="197" spans="1:7">
      <c r="A197" s="18" t="s">
        <v>9530</v>
      </c>
      <c r="B197" s="20">
        <v>1</v>
      </c>
      <c r="C197" s="20">
        <v>2</v>
      </c>
      <c r="D197" s="20"/>
      <c r="E197" s="20">
        <v>3</v>
      </c>
      <c r="F197" s="20"/>
      <c r="G197" s="20">
        <v>6</v>
      </c>
    </row>
    <row r="198" spans="1:7">
      <c r="A198" s="18" t="s">
        <v>8655</v>
      </c>
      <c r="B198" s="20"/>
      <c r="C198" s="20">
        <v>1</v>
      </c>
      <c r="D198" s="20"/>
      <c r="E198" s="20">
        <v>3</v>
      </c>
      <c r="F198" s="20"/>
      <c r="G198" s="20">
        <v>4</v>
      </c>
    </row>
    <row r="199" spans="1:7">
      <c r="A199" s="18" t="s">
        <v>8420</v>
      </c>
      <c r="B199" s="20"/>
      <c r="C199" s="20"/>
      <c r="D199" s="20"/>
      <c r="E199" s="20">
        <v>3</v>
      </c>
      <c r="F199" s="20"/>
      <c r="G199" s="20">
        <v>3</v>
      </c>
    </row>
    <row r="200" spans="1:7">
      <c r="A200" s="18" t="s">
        <v>8563</v>
      </c>
      <c r="B200" s="20"/>
      <c r="C200" s="20">
        <v>1</v>
      </c>
      <c r="D200" s="20"/>
      <c r="E200" s="20">
        <v>3</v>
      </c>
      <c r="F200" s="20"/>
      <c r="G200" s="20">
        <v>4</v>
      </c>
    </row>
    <row r="201" spans="1:7">
      <c r="A201" s="18" t="s">
        <v>8538</v>
      </c>
      <c r="B201" s="20"/>
      <c r="C201" s="20">
        <v>3</v>
      </c>
      <c r="D201" s="20"/>
      <c r="E201" s="20">
        <v>3</v>
      </c>
      <c r="F201" s="20"/>
      <c r="G201" s="20">
        <v>6</v>
      </c>
    </row>
    <row r="202" spans="1:7">
      <c r="A202" s="18" t="s">
        <v>8907</v>
      </c>
      <c r="B202" s="20">
        <v>1</v>
      </c>
      <c r="C202" s="20">
        <v>1</v>
      </c>
      <c r="D202" s="20"/>
      <c r="E202" s="20">
        <v>3</v>
      </c>
      <c r="F202" s="20"/>
      <c r="G202" s="20">
        <v>5</v>
      </c>
    </row>
    <row r="203" spans="1:7">
      <c r="A203" s="18" t="s">
        <v>9161</v>
      </c>
      <c r="B203" s="20">
        <v>1</v>
      </c>
      <c r="C203" s="20"/>
      <c r="D203" s="20"/>
      <c r="E203" s="20">
        <v>3</v>
      </c>
      <c r="F203" s="20"/>
      <c r="G203" s="20">
        <v>4</v>
      </c>
    </row>
    <row r="204" spans="1:7">
      <c r="A204" s="18" t="s">
        <v>8690</v>
      </c>
      <c r="B204" s="20"/>
      <c r="C204" s="20">
        <v>2</v>
      </c>
      <c r="D204" s="20"/>
      <c r="E204" s="20">
        <v>3</v>
      </c>
      <c r="F204" s="20"/>
      <c r="G204" s="20">
        <v>5</v>
      </c>
    </row>
    <row r="205" spans="1:7">
      <c r="A205" s="18" t="s">
        <v>8437</v>
      </c>
      <c r="B205" s="20"/>
      <c r="C205" s="20"/>
      <c r="D205" s="20"/>
      <c r="E205" s="20">
        <v>3</v>
      </c>
      <c r="F205" s="20"/>
      <c r="G205" s="20">
        <v>3</v>
      </c>
    </row>
    <row r="206" spans="1:7">
      <c r="A206" s="18" t="s">
        <v>9287</v>
      </c>
      <c r="B206" s="20"/>
      <c r="C206" s="20">
        <v>2</v>
      </c>
      <c r="D206" s="20"/>
      <c r="E206" s="20">
        <v>3</v>
      </c>
      <c r="F206" s="20"/>
      <c r="G206" s="20">
        <v>5</v>
      </c>
    </row>
    <row r="207" spans="1:7">
      <c r="A207" s="18" t="s">
        <v>8760</v>
      </c>
      <c r="B207" s="20"/>
      <c r="C207" s="20">
        <v>1</v>
      </c>
      <c r="D207" s="20"/>
      <c r="E207" s="20">
        <v>3</v>
      </c>
      <c r="F207" s="20"/>
      <c r="G207" s="20">
        <v>4</v>
      </c>
    </row>
    <row r="208" spans="1:7">
      <c r="A208" s="18" t="s">
        <v>8378</v>
      </c>
      <c r="B208" s="20"/>
      <c r="C208" s="20">
        <v>1</v>
      </c>
      <c r="D208" s="20"/>
      <c r="E208" s="20">
        <v>3</v>
      </c>
      <c r="F208" s="20"/>
      <c r="G208" s="20">
        <v>4</v>
      </c>
    </row>
    <row r="209" spans="1:7">
      <c r="A209" s="18" t="s">
        <v>8460</v>
      </c>
      <c r="B209" s="20"/>
      <c r="C209" s="20"/>
      <c r="D209" s="20"/>
      <c r="E209" s="20">
        <v>3</v>
      </c>
      <c r="F209" s="20"/>
      <c r="G209" s="20">
        <v>3</v>
      </c>
    </row>
    <row r="210" spans="1:7">
      <c r="A210" s="18" t="s">
        <v>9045</v>
      </c>
      <c r="B210" s="20"/>
      <c r="C210" s="20"/>
      <c r="D210" s="20"/>
      <c r="E210" s="20">
        <v>3</v>
      </c>
      <c r="F210" s="20"/>
      <c r="G210" s="20">
        <v>3</v>
      </c>
    </row>
    <row r="211" spans="1:7">
      <c r="A211" s="18" t="s">
        <v>8370</v>
      </c>
      <c r="B211" s="20"/>
      <c r="C211" s="20">
        <v>3</v>
      </c>
      <c r="D211" s="20"/>
      <c r="E211" s="20">
        <v>3</v>
      </c>
      <c r="F211" s="20"/>
      <c r="G211" s="20">
        <v>6</v>
      </c>
    </row>
    <row r="212" spans="1:7">
      <c r="A212" s="18" t="s">
        <v>8822</v>
      </c>
      <c r="B212" s="20">
        <v>1</v>
      </c>
      <c r="C212" s="20">
        <v>2</v>
      </c>
      <c r="D212" s="20"/>
      <c r="E212" s="20">
        <v>3</v>
      </c>
      <c r="F212" s="20"/>
      <c r="G212" s="20">
        <v>6</v>
      </c>
    </row>
    <row r="213" spans="1:7">
      <c r="A213" s="18" t="s">
        <v>9172</v>
      </c>
      <c r="B213" s="20">
        <v>1</v>
      </c>
      <c r="C213" s="20">
        <v>2</v>
      </c>
      <c r="D213" s="20"/>
      <c r="E213" s="20">
        <v>3</v>
      </c>
      <c r="F213" s="20"/>
      <c r="G213" s="20">
        <v>6</v>
      </c>
    </row>
    <row r="214" spans="1:7">
      <c r="A214" s="18" t="s">
        <v>9042</v>
      </c>
      <c r="B214" s="20">
        <v>1</v>
      </c>
      <c r="C214" s="20">
        <v>2</v>
      </c>
      <c r="D214" s="20"/>
      <c r="E214" s="20">
        <v>3</v>
      </c>
      <c r="F214" s="20"/>
      <c r="G214" s="20">
        <v>6</v>
      </c>
    </row>
    <row r="215" spans="1:7">
      <c r="A215" s="18" t="s">
        <v>8976</v>
      </c>
      <c r="B215" s="20"/>
      <c r="C215" s="20"/>
      <c r="D215" s="20"/>
      <c r="E215" s="20">
        <v>3</v>
      </c>
      <c r="F215" s="20"/>
      <c r="G215" s="20">
        <v>3</v>
      </c>
    </row>
    <row r="216" spans="1:7">
      <c r="A216" s="18" t="s">
        <v>9604</v>
      </c>
      <c r="B216" s="20"/>
      <c r="C216" s="20"/>
      <c r="D216" s="20"/>
      <c r="E216" s="20">
        <v>3</v>
      </c>
      <c r="F216" s="20"/>
      <c r="G216" s="20">
        <v>3</v>
      </c>
    </row>
    <row r="217" spans="1:7">
      <c r="A217" s="18" t="s">
        <v>9689</v>
      </c>
      <c r="B217" s="20"/>
      <c r="C217" s="20">
        <v>2</v>
      </c>
      <c r="D217" s="20"/>
      <c r="E217" s="20">
        <v>3</v>
      </c>
      <c r="F217" s="20"/>
      <c r="G217" s="20">
        <v>5</v>
      </c>
    </row>
    <row r="218" spans="1:7">
      <c r="A218" s="18" t="s">
        <v>9157</v>
      </c>
      <c r="B218" s="20">
        <v>2</v>
      </c>
      <c r="C218" s="20">
        <v>1</v>
      </c>
      <c r="D218" s="20"/>
      <c r="E218" s="20">
        <v>3</v>
      </c>
      <c r="F218" s="20"/>
      <c r="G218" s="20">
        <v>6</v>
      </c>
    </row>
    <row r="219" spans="1:7">
      <c r="A219" s="18" t="s">
        <v>8967</v>
      </c>
      <c r="B219" s="20"/>
      <c r="C219" s="20"/>
      <c r="D219" s="20"/>
      <c r="E219" s="20">
        <v>3</v>
      </c>
      <c r="F219" s="20"/>
      <c r="G219" s="20">
        <v>3</v>
      </c>
    </row>
    <row r="220" spans="1:7">
      <c r="A220" s="18" t="s">
        <v>9288</v>
      </c>
      <c r="B220" s="20"/>
      <c r="C220" s="20"/>
      <c r="D220" s="20"/>
      <c r="E220" s="20">
        <v>3</v>
      </c>
      <c r="F220" s="20"/>
      <c r="G220" s="20">
        <v>3</v>
      </c>
    </row>
    <row r="221" spans="1:7">
      <c r="A221" s="18" t="s">
        <v>8664</v>
      </c>
      <c r="B221" s="20"/>
      <c r="C221" s="20">
        <v>2</v>
      </c>
      <c r="D221" s="20"/>
      <c r="E221" s="20">
        <v>3</v>
      </c>
      <c r="F221" s="20"/>
      <c r="G221" s="20">
        <v>5</v>
      </c>
    </row>
    <row r="222" spans="1:7">
      <c r="A222" s="18" t="s">
        <v>8678</v>
      </c>
      <c r="B222" s="20">
        <v>2</v>
      </c>
      <c r="C222" s="20">
        <v>5</v>
      </c>
      <c r="D222" s="20"/>
      <c r="E222" s="20">
        <v>3</v>
      </c>
      <c r="F222" s="20"/>
      <c r="G222" s="20">
        <v>10</v>
      </c>
    </row>
    <row r="223" spans="1:7">
      <c r="A223" s="18" t="s">
        <v>8510</v>
      </c>
      <c r="B223" s="20">
        <v>1</v>
      </c>
      <c r="C223" s="20">
        <v>2</v>
      </c>
      <c r="D223" s="20"/>
      <c r="E223" s="20">
        <v>3</v>
      </c>
      <c r="F223" s="20"/>
      <c r="G223" s="20">
        <v>6</v>
      </c>
    </row>
    <row r="224" spans="1:7">
      <c r="A224" s="18" t="s">
        <v>8870</v>
      </c>
      <c r="B224" s="20"/>
      <c r="C224" s="20">
        <v>4</v>
      </c>
      <c r="D224" s="20"/>
      <c r="E224" s="20">
        <v>3</v>
      </c>
      <c r="F224" s="20"/>
      <c r="G224" s="20">
        <v>7</v>
      </c>
    </row>
    <row r="225" spans="1:7">
      <c r="A225" s="18" t="s">
        <v>9050</v>
      </c>
      <c r="B225" s="20">
        <v>1</v>
      </c>
      <c r="C225" s="20">
        <v>1</v>
      </c>
      <c r="D225" s="20"/>
      <c r="E225" s="20">
        <v>3</v>
      </c>
      <c r="F225" s="20"/>
      <c r="G225" s="20">
        <v>5</v>
      </c>
    </row>
    <row r="226" spans="1:7">
      <c r="A226" s="18" t="s">
        <v>9793</v>
      </c>
      <c r="B226" s="20"/>
      <c r="C226" s="20"/>
      <c r="D226" s="20"/>
      <c r="E226" s="20">
        <v>3</v>
      </c>
      <c r="F226" s="20"/>
      <c r="G226" s="20">
        <v>3</v>
      </c>
    </row>
    <row r="227" spans="1:7">
      <c r="A227" s="18" t="s">
        <v>8618</v>
      </c>
      <c r="B227" s="20"/>
      <c r="C227" s="20"/>
      <c r="D227" s="20"/>
      <c r="E227" s="20">
        <v>3</v>
      </c>
      <c r="F227" s="20"/>
      <c r="G227" s="20">
        <v>3</v>
      </c>
    </row>
    <row r="228" spans="1:7">
      <c r="A228" s="18" t="s">
        <v>8828</v>
      </c>
      <c r="B228" s="20"/>
      <c r="C228" s="20">
        <v>1</v>
      </c>
      <c r="D228" s="20"/>
      <c r="E228" s="20">
        <v>3</v>
      </c>
      <c r="F228" s="20"/>
      <c r="G228" s="20">
        <v>4</v>
      </c>
    </row>
    <row r="229" spans="1:7">
      <c r="A229" s="18" t="s">
        <v>9900</v>
      </c>
      <c r="B229" s="20"/>
      <c r="C229" s="20">
        <v>1</v>
      </c>
      <c r="D229" s="20"/>
      <c r="E229" s="20">
        <v>3</v>
      </c>
      <c r="F229" s="20"/>
      <c r="G229" s="20">
        <v>4</v>
      </c>
    </row>
    <row r="230" spans="1:7">
      <c r="A230" s="18" t="s">
        <v>9124</v>
      </c>
      <c r="B230" s="20"/>
      <c r="C230" s="20">
        <v>1</v>
      </c>
      <c r="D230" s="20"/>
      <c r="E230" s="20">
        <v>3</v>
      </c>
      <c r="F230" s="20"/>
      <c r="G230" s="20">
        <v>4</v>
      </c>
    </row>
    <row r="231" spans="1:7">
      <c r="A231" s="18" t="s">
        <v>8643</v>
      </c>
      <c r="B231" s="20"/>
      <c r="C231" s="20"/>
      <c r="D231" s="20"/>
      <c r="E231" s="20">
        <v>3</v>
      </c>
      <c r="F231" s="20"/>
      <c r="G231" s="20">
        <v>3</v>
      </c>
    </row>
    <row r="232" spans="1:7">
      <c r="A232" s="18" t="s">
        <v>9593</v>
      </c>
      <c r="B232" s="20"/>
      <c r="C232" s="20"/>
      <c r="D232" s="20"/>
      <c r="E232" s="20">
        <v>3</v>
      </c>
      <c r="F232" s="20"/>
      <c r="G232" s="20">
        <v>3</v>
      </c>
    </row>
    <row r="233" spans="1:7">
      <c r="A233" s="18" t="s">
        <v>8972</v>
      </c>
      <c r="B233" s="20"/>
      <c r="C233" s="20"/>
      <c r="D233" s="20"/>
      <c r="E233" s="20">
        <v>3</v>
      </c>
      <c r="F233" s="20"/>
      <c r="G233" s="20">
        <v>3</v>
      </c>
    </row>
    <row r="234" spans="1:7">
      <c r="A234" s="18" t="s">
        <v>8583</v>
      </c>
      <c r="B234" s="20"/>
      <c r="C234" s="20">
        <v>1</v>
      </c>
      <c r="D234" s="20"/>
      <c r="E234" s="20">
        <v>3</v>
      </c>
      <c r="F234" s="20"/>
      <c r="G234" s="20">
        <v>4</v>
      </c>
    </row>
    <row r="235" spans="1:7">
      <c r="A235" s="18" t="s">
        <v>9436</v>
      </c>
      <c r="B235" s="20"/>
      <c r="C235" s="20"/>
      <c r="D235" s="20"/>
      <c r="E235" s="20">
        <v>3</v>
      </c>
      <c r="F235" s="20"/>
      <c r="G235" s="20">
        <v>3</v>
      </c>
    </row>
    <row r="236" spans="1:7">
      <c r="A236" s="18" t="s">
        <v>8756</v>
      </c>
      <c r="B236" s="20"/>
      <c r="C236" s="20">
        <v>1</v>
      </c>
      <c r="D236" s="20"/>
      <c r="E236" s="20">
        <v>3</v>
      </c>
      <c r="F236" s="20"/>
      <c r="G236" s="20">
        <v>4</v>
      </c>
    </row>
    <row r="237" spans="1:7">
      <c r="A237" s="18" t="s">
        <v>8654</v>
      </c>
      <c r="B237" s="20"/>
      <c r="C237" s="20"/>
      <c r="D237" s="20"/>
      <c r="E237" s="20">
        <v>3</v>
      </c>
      <c r="F237" s="20"/>
      <c r="G237" s="20">
        <v>3</v>
      </c>
    </row>
    <row r="238" spans="1:7">
      <c r="A238" s="18" t="s">
        <v>8687</v>
      </c>
      <c r="B238" s="20"/>
      <c r="C238" s="20">
        <v>4</v>
      </c>
      <c r="D238" s="20"/>
      <c r="E238" s="20">
        <v>3</v>
      </c>
      <c r="F238" s="20"/>
      <c r="G238" s="20">
        <v>7</v>
      </c>
    </row>
    <row r="239" spans="1:7">
      <c r="A239" s="18" t="s">
        <v>9264</v>
      </c>
      <c r="B239" s="20">
        <v>1</v>
      </c>
      <c r="C239" s="20"/>
      <c r="D239" s="20"/>
      <c r="E239" s="20">
        <v>3</v>
      </c>
      <c r="F239" s="20"/>
      <c r="G239" s="20">
        <v>4</v>
      </c>
    </row>
    <row r="240" spans="1:7">
      <c r="A240" s="18" t="s">
        <v>9467</v>
      </c>
      <c r="B240" s="20"/>
      <c r="C240" s="20"/>
      <c r="D240" s="20"/>
      <c r="E240" s="20">
        <v>3</v>
      </c>
      <c r="F240" s="20"/>
      <c r="G240" s="20">
        <v>3</v>
      </c>
    </row>
    <row r="241" spans="1:7">
      <c r="A241" s="18" t="s">
        <v>9342</v>
      </c>
      <c r="B241" s="20"/>
      <c r="C241" s="20">
        <v>1</v>
      </c>
      <c r="D241" s="20"/>
      <c r="E241" s="20">
        <v>3</v>
      </c>
      <c r="F241" s="20"/>
      <c r="G241" s="20">
        <v>4</v>
      </c>
    </row>
    <row r="242" spans="1:7">
      <c r="A242" s="18" t="s">
        <v>8442</v>
      </c>
      <c r="B242" s="20"/>
      <c r="C242" s="20"/>
      <c r="D242" s="20"/>
      <c r="E242" s="20">
        <v>3</v>
      </c>
      <c r="F242" s="20"/>
      <c r="G242" s="20">
        <v>3</v>
      </c>
    </row>
    <row r="243" spans="1:7">
      <c r="A243" s="18" t="s">
        <v>8667</v>
      </c>
      <c r="B243" s="20">
        <v>1</v>
      </c>
      <c r="C243" s="20">
        <v>2</v>
      </c>
      <c r="D243" s="20"/>
      <c r="E243" s="20">
        <v>3</v>
      </c>
      <c r="F243" s="20"/>
      <c r="G243" s="20">
        <v>6</v>
      </c>
    </row>
    <row r="244" spans="1:7">
      <c r="A244" s="18" t="s">
        <v>8605</v>
      </c>
      <c r="B244" s="20"/>
      <c r="C244" s="20"/>
      <c r="D244" s="20"/>
      <c r="E244" s="20">
        <v>3</v>
      </c>
      <c r="F244" s="20"/>
      <c r="G244" s="20">
        <v>3</v>
      </c>
    </row>
    <row r="245" spans="1:7">
      <c r="A245" s="18" t="s">
        <v>9333</v>
      </c>
      <c r="B245" s="20"/>
      <c r="C245" s="20"/>
      <c r="D245" s="20"/>
      <c r="E245" s="20">
        <v>3</v>
      </c>
      <c r="F245" s="20"/>
      <c r="G245" s="20">
        <v>3</v>
      </c>
    </row>
    <row r="246" spans="1:7">
      <c r="A246" s="18" t="s">
        <v>9496</v>
      </c>
      <c r="B246" s="20"/>
      <c r="C246" s="20"/>
      <c r="D246" s="20"/>
      <c r="E246" s="20">
        <v>3</v>
      </c>
      <c r="F246" s="20"/>
      <c r="G246" s="20">
        <v>3</v>
      </c>
    </row>
    <row r="247" spans="1:7">
      <c r="A247" s="18" t="s">
        <v>8622</v>
      </c>
      <c r="B247" s="20">
        <v>1</v>
      </c>
      <c r="C247" s="20"/>
      <c r="D247" s="20"/>
      <c r="E247" s="20">
        <v>3</v>
      </c>
      <c r="F247" s="20"/>
      <c r="G247" s="20">
        <v>4</v>
      </c>
    </row>
    <row r="248" spans="1:7">
      <c r="A248" s="18" t="s">
        <v>9021</v>
      </c>
      <c r="B248" s="20"/>
      <c r="C248" s="20">
        <v>1</v>
      </c>
      <c r="D248" s="20"/>
      <c r="E248" s="20">
        <v>3</v>
      </c>
      <c r="F248" s="20"/>
      <c r="G248" s="20">
        <v>4</v>
      </c>
    </row>
    <row r="249" spans="1:7">
      <c r="A249" s="18" t="s">
        <v>8934</v>
      </c>
      <c r="B249" s="20"/>
      <c r="C249" s="20">
        <v>2</v>
      </c>
      <c r="D249" s="20"/>
      <c r="E249" s="20">
        <v>2</v>
      </c>
      <c r="F249" s="20"/>
      <c r="G249" s="20">
        <v>4</v>
      </c>
    </row>
    <row r="250" spans="1:7">
      <c r="A250" s="18" t="s">
        <v>8494</v>
      </c>
      <c r="B250" s="20">
        <v>2</v>
      </c>
      <c r="C250" s="20">
        <v>1</v>
      </c>
      <c r="D250" s="20"/>
      <c r="E250" s="20">
        <v>2</v>
      </c>
      <c r="F250" s="20"/>
      <c r="G250" s="20">
        <v>5</v>
      </c>
    </row>
    <row r="251" spans="1:7">
      <c r="A251" s="18" t="s">
        <v>9576</v>
      </c>
      <c r="B251" s="20"/>
      <c r="C251" s="20"/>
      <c r="D251" s="20"/>
      <c r="E251" s="20">
        <v>2</v>
      </c>
      <c r="F251" s="20"/>
      <c r="G251" s="20">
        <v>2</v>
      </c>
    </row>
    <row r="252" spans="1:7">
      <c r="A252" s="18" t="s">
        <v>9374</v>
      </c>
      <c r="B252" s="20"/>
      <c r="C252" s="20"/>
      <c r="D252" s="20"/>
      <c r="E252" s="20">
        <v>2</v>
      </c>
      <c r="F252" s="20"/>
      <c r="G252" s="20">
        <v>2</v>
      </c>
    </row>
    <row r="253" spans="1:7">
      <c r="A253" s="18" t="s">
        <v>9786</v>
      </c>
      <c r="B253" s="20"/>
      <c r="C253" s="20">
        <v>1</v>
      </c>
      <c r="D253" s="20"/>
      <c r="E253" s="20">
        <v>2</v>
      </c>
      <c r="F253" s="20"/>
      <c r="G253" s="20">
        <v>3</v>
      </c>
    </row>
    <row r="254" spans="1:7">
      <c r="A254" s="18" t="s">
        <v>8723</v>
      </c>
      <c r="B254" s="20"/>
      <c r="C254" s="20"/>
      <c r="D254" s="20"/>
      <c r="E254" s="20">
        <v>2</v>
      </c>
      <c r="F254" s="20"/>
      <c r="G254" s="20">
        <v>2</v>
      </c>
    </row>
    <row r="255" spans="1:7">
      <c r="A255" s="18" t="s">
        <v>9500</v>
      </c>
      <c r="B255" s="20"/>
      <c r="C255" s="20">
        <v>1</v>
      </c>
      <c r="D255" s="20"/>
      <c r="E255" s="20">
        <v>2</v>
      </c>
      <c r="F255" s="20"/>
      <c r="G255" s="20">
        <v>3</v>
      </c>
    </row>
    <row r="256" spans="1:7">
      <c r="A256" s="18" t="s">
        <v>9670</v>
      </c>
      <c r="B256" s="20"/>
      <c r="C256" s="20"/>
      <c r="D256" s="20"/>
      <c r="E256" s="20">
        <v>2</v>
      </c>
      <c r="F256" s="20"/>
      <c r="G256" s="20">
        <v>2</v>
      </c>
    </row>
    <row r="257" spans="1:7">
      <c r="A257" s="18" t="s">
        <v>9312</v>
      </c>
      <c r="B257" s="20">
        <v>1</v>
      </c>
      <c r="C257" s="20"/>
      <c r="D257" s="20"/>
      <c r="E257" s="20">
        <v>2</v>
      </c>
      <c r="F257" s="20"/>
      <c r="G257" s="20">
        <v>3</v>
      </c>
    </row>
    <row r="258" spans="1:7">
      <c r="A258" s="18" t="s">
        <v>9926</v>
      </c>
      <c r="B258" s="20"/>
      <c r="C258" s="20"/>
      <c r="D258" s="20"/>
      <c r="E258" s="20">
        <v>2</v>
      </c>
      <c r="F258" s="20"/>
      <c r="G258" s="20">
        <v>2</v>
      </c>
    </row>
    <row r="259" spans="1:7">
      <c r="A259" s="18" t="s">
        <v>9554</v>
      </c>
      <c r="B259" s="20"/>
      <c r="C259" s="20"/>
      <c r="D259" s="20"/>
      <c r="E259" s="20">
        <v>2</v>
      </c>
      <c r="F259" s="20"/>
      <c r="G259" s="20">
        <v>2</v>
      </c>
    </row>
    <row r="260" spans="1:7">
      <c r="A260" s="18" t="s">
        <v>8570</v>
      </c>
      <c r="B260" s="20"/>
      <c r="C260" s="20">
        <v>2</v>
      </c>
      <c r="D260" s="20"/>
      <c r="E260" s="20">
        <v>2</v>
      </c>
      <c r="F260" s="20"/>
      <c r="G260" s="20">
        <v>4</v>
      </c>
    </row>
    <row r="261" spans="1:7">
      <c r="A261" s="18" t="s">
        <v>8799</v>
      </c>
      <c r="B261" s="20">
        <v>1</v>
      </c>
      <c r="C261" s="20">
        <v>3</v>
      </c>
      <c r="D261" s="20"/>
      <c r="E261" s="20">
        <v>2</v>
      </c>
      <c r="F261" s="20"/>
      <c r="G261" s="20">
        <v>6</v>
      </c>
    </row>
    <row r="262" spans="1:7">
      <c r="A262" s="18" t="s">
        <v>8380</v>
      </c>
      <c r="B262" s="20"/>
      <c r="C262" s="20"/>
      <c r="D262" s="20"/>
      <c r="E262" s="20">
        <v>2</v>
      </c>
      <c r="F262" s="20"/>
      <c r="G262" s="20">
        <v>2</v>
      </c>
    </row>
    <row r="263" spans="1:7">
      <c r="A263" s="18" t="s">
        <v>8768</v>
      </c>
      <c r="B263" s="20"/>
      <c r="C263" s="20">
        <v>1</v>
      </c>
      <c r="D263" s="20"/>
      <c r="E263" s="20">
        <v>2</v>
      </c>
      <c r="F263" s="20"/>
      <c r="G263" s="20">
        <v>3</v>
      </c>
    </row>
    <row r="264" spans="1:7">
      <c r="A264" s="18" t="s">
        <v>8431</v>
      </c>
      <c r="B264" s="20">
        <v>1</v>
      </c>
      <c r="C264" s="20">
        <v>6</v>
      </c>
      <c r="D264" s="20"/>
      <c r="E264" s="20">
        <v>2</v>
      </c>
      <c r="F264" s="20"/>
      <c r="G264" s="20">
        <v>9</v>
      </c>
    </row>
    <row r="265" spans="1:7">
      <c r="A265" s="18" t="s">
        <v>8686</v>
      </c>
      <c r="B265" s="20"/>
      <c r="C265" s="20">
        <v>2</v>
      </c>
      <c r="D265" s="20"/>
      <c r="E265" s="20">
        <v>2</v>
      </c>
      <c r="F265" s="20"/>
      <c r="G265" s="20">
        <v>4</v>
      </c>
    </row>
    <row r="266" spans="1:7">
      <c r="A266" s="18" t="s">
        <v>8374</v>
      </c>
      <c r="B266" s="20"/>
      <c r="C266" s="20"/>
      <c r="D266" s="20"/>
      <c r="E266" s="20">
        <v>2</v>
      </c>
      <c r="F266" s="20"/>
      <c r="G266" s="20">
        <v>2</v>
      </c>
    </row>
    <row r="267" spans="1:7">
      <c r="A267" s="18" t="s">
        <v>9897</v>
      </c>
      <c r="B267" s="20"/>
      <c r="C267" s="20"/>
      <c r="D267" s="20"/>
      <c r="E267" s="20">
        <v>2</v>
      </c>
      <c r="F267" s="20"/>
      <c r="G267" s="20">
        <v>2</v>
      </c>
    </row>
    <row r="268" spans="1:7">
      <c r="A268" s="18" t="s">
        <v>8387</v>
      </c>
      <c r="B268" s="20"/>
      <c r="C268" s="20">
        <v>5</v>
      </c>
      <c r="D268" s="20"/>
      <c r="E268" s="20">
        <v>2</v>
      </c>
      <c r="F268" s="20"/>
      <c r="G268" s="20">
        <v>7</v>
      </c>
    </row>
    <row r="269" spans="1:7">
      <c r="A269" s="18" t="s">
        <v>9295</v>
      </c>
      <c r="B269" s="20"/>
      <c r="C269" s="20"/>
      <c r="D269" s="20"/>
      <c r="E269" s="20">
        <v>2</v>
      </c>
      <c r="F269" s="20"/>
      <c r="G269" s="20">
        <v>2</v>
      </c>
    </row>
    <row r="270" spans="1:7">
      <c r="A270" s="18" t="s">
        <v>8645</v>
      </c>
      <c r="B270" s="20"/>
      <c r="C270" s="20">
        <v>1</v>
      </c>
      <c r="D270" s="20"/>
      <c r="E270" s="20">
        <v>2</v>
      </c>
      <c r="F270" s="20"/>
      <c r="G270" s="20">
        <v>3</v>
      </c>
    </row>
    <row r="271" spans="1:7">
      <c r="A271" s="18" t="s">
        <v>9930</v>
      </c>
      <c r="B271" s="20"/>
      <c r="C271" s="20">
        <v>1</v>
      </c>
      <c r="D271" s="20"/>
      <c r="E271" s="20">
        <v>2</v>
      </c>
      <c r="F271" s="20"/>
      <c r="G271" s="20">
        <v>3</v>
      </c>
    </row>
    <row r="272" spans="1:7">
      <c r="A272" s="18" t="s">
        <v>9614</v>
      </c>
      <c r="B272" s="20"/>
      <c r="C272" s="20"/>
      <c r="D272" s="20"/>
      <c r="E272" s="20">
        <v>2</v>
      </c>
      <c r="F272" s="20"/>
      <c r="G272" s="20">
        <v>2</v>
      </c>
    </row>
    <row r="273" spans="1:7">
      <c r="A273" s="18" t="s">
        <v>9429</v>
      </c>
      <c r="B273" s="20"/>
      <c r="C273" s="20"/>
      <c r="D273" s="20"/>
      <c r="E273" s="20">
        <v>2</v>
      </c>
      <c r="F273" s="20"/>
      <c r="G273" s="20">
        <v>2</v>
      </c>
    </row>
    <row r="274" spans="1:7">
      <c r="A274" s="18" t="s">
        <v>9129</v>
      </c>
      <c r="B274" s="20"/>
      <c r="C274" s="20">
        <v>1</v>
      </c>
      <c r="D274" s="20"/>
      <c r="E274" s="20">
        <v>2</v>
      </c>
      <c r="F274" s="20"/>
      <c r="G274" s="20">
        <v>3</v>
      </c>
    </row>
    <row r="275" spans="1:7">
      <c r="A275" s="18" t="s">
        <v>8901</v>
      </c>
      <c r="B275" s="20">
        <v>2</v>
      </c>
      <c r="C275" s="20">
        <v>2</v>
      </c>
      <c r="D275" s="20"/>
      <c r="E275" s="20">
        <v>2</v>
      </c>
      <c r="F275" s="20"/>
      <c r="G275" s="20">
        <v>6</v>
      </c>
    </row>
    <row r="276" spans="1:7">
      <c r="A276" s="18" t="s">
        <v>8384</v>
      </c>
      <c r="B276" s="20"/>
      <c r="C276" s="20">
        <v>2</v>
      </c>
      <c r="D276" s="20"/>
      <c r="E276" s="20">
        <v>2</v>
      </c>
      <c r="F276" s="20"/>
      <c r="G276" s="20">
        <v>4</v>
      </c>
    </row>
    <row r="277" spans="1:7">
      <c r="A277" s="18" t="s">
        <v>8792</v>
      </c>
      <c r="B277" s="20"/>
      <c r="C277" s="20">
        <v>2</v>
      </c>
      <c r="D277" s="20"/>
      <c r="E277" s="20">
        <v>2</v>
      </c>
      <c r="F277" s="20"/>
      <c r="G277" s="20">
        <v>4</v>
      </c>
    </row>
    <row r="278" spans="1:7">
      <c r="A278" s="18" t="s">
        <v>9803</v>
      </c>
      <c r="B278" s="20">
        <v>1</v>
      </c>
      <c r="C278" s="20">
        <v>1</v>
      </c>
      <c r="D278" s="20"/>
      <c r="E278" s="20">
        <v>2</v>
      </c>
      <c r="F278" s="20"/>
      <c r="G278" s="20">
        <v>4</v>
      </c>
    </row>
    <row r="279" spans="1:7">
      <c r="A279" s="18" t="s">
        <v>9439</v>
      </c>
      <c r="B279" s="20"/>
      <c r="C279" s="20"/>
      <c r="D279" s="20"/>
      <c r="E279" s="20">
        <v>2</v>
      </c>
      <c r="F279" s="20"/>
      <c r="G279" s="20">
        <v>2</v>
      </c>
    </row>
    <row r="280" spans="1:7">
      <c r="A280" s="18" t="s">
        <v>8412</v>
      </c>
      <c r="B280" s="20"/>
      <c r="C280" s="20"/>
      <c r="D280" s="20"/>
      <c r="E280" s="20">
        <v>2</v>
      </c>
      <c r="F280" s="20"/>
      <c r="G280" s="20">
        <v>2</v>
      </c>
    </row>
    <row r="281" spans="1:7">
      <c r="A281" s="18" t="s">
        <v>9894</v>
      </c>
      <c r="B281" s="20"/>
      <c r="C281" s="20"/>
      <c r="D281" s="20"/>
      <c r="E281" s="20">
        <v>2</v>
      </c>
      <c r="F281" s="20"/>
      <c r="G281" s="20">
        <v>2</v>
      </c>
    </row>
    <row r="282" spans="1:7">
      <c r="A282" s="18" t="s">
        <v>9605</v>
      </c>
      <c r="B282" s="20"/>
      <c r="C282" s="20"/>
      <c r="D282" s="20"/>
      <c r="E282" s="20">
        <v>2</v>
      </c>
      <c r="F282" s="20"/>
      <c r="G282" s="20">
        <v>2</v>
      </c>
    </row>
    <row r="283" spans="1:7">
      <c r="A283" s="18" t="s">
        <v>9866</v>
      </c>
      <c r="B283" s="20"/>
      <c r="C283" s="20">
        <v>1</v>
      </c>
      <c r="D283" s="20"/>
      <c r="E283" s="20">
        <v>2</v>
      </c>
      <c r="F283" s="20"/>
      <c r="G283" s="20">
        <v>3</v>
      </c>
    </row>
    <row r="284" spans="1:7">
      <c r="A284" s="18" t="s">
        <v>8589</v>
      </c>
      <c r="B284" s="20"/>
      <c r="C284" s="20"/>
      <c r="D284" s="20"/>
      <c r="E284" s="20">
        <v>2</v>
      </c>
      <c r="F284" s="20"/>
      <c r="G284" s="20">
        <v>2</v>
      </c>
    </row>
    <row r="285" spans="1:7">
      <c r="A285" s="18" t="s">
        <v>9758</v>
      </c>
      <c r="B285" s="20"/>
      <c r="C285" s="20">
        <v>1</v>
      </c>
      <c r="D285" s="20"/>
      <c r="E285" s="20">
        <v>2</v>
      </c>
      <c r="F285" s="20"/>
      <c r="G285" s="20">
        <v>3</v>
      </c>
    </row>
    <row r="286" spans="1:7">
      <c r="A286" s="18" t="s">
        <v>8867</v>
      </c>
      <c r="B286" s="20"/>
      <c r="C286" s="20">
        <v>2</v>
      </c>
      <c r="D286" s="20"/>
      <c r="E286" s="20">
        <v>2</v>
      </c>
      <c r="F286" s="20"/>
      <c r="G286" s="20">
        <v>4</v>
      </c>
    </row>
    <row r="287" spans="1:7">
      <c r="A287" s="18" t="s">
        <v>9141</v>
      </c>
      <c r="B287" s="20"/>
      <c r="C287" s="20">
        <v>5</v>
      </c>
      <c r="D287" s="20"/>
      <c r="E287" s="20">
        <v>2</v>
      </c>
      <c r="F287" s="20"/>
      <c r="G287" s="20">
        <v>7</v>
      </c>
    </row>
    <row r="288" spans="1:7">
      <c r="A288" s="18" t="s">
        <v>9441</v>
      </c>
      <c r="B288" s="20"/>
      <c r="C288" s="20"/>
      <c r="D288" s="20"/>
      <c r="E288" s="20">
        <v>2</v>
      </c>
      <c r="F288" s="20"/>
      <c r="G288" s="20">
        <v>2</v>
      </c>
    </row>
    <row r="289" spans="1:7">
      <c r="A289" s="18" t="s">
        <v>9740</v>
      </c>
      <c r="B289" s="20"/>
      <c r="C289" s="20"/>
      <c r="D289" s="20"/>
      <c r="E289" s="20">
        <v>2</v>
      </c>
      <c r="F289" s="20"/>
      <c r="G289" s="20">
        <v>2</v>
      </c>
    </row>
    <row r="290" spans="1:7">
      <c r="A290" s="18" t="s">
        <v>9041</v>
      </c>
      <c r="B290" s="20"/>
      <c r="C290" s="20"/>
      <c r="D290" s="20"/>
      <c r="E290" s="20">
        <v>2</v>
      </c>
      <c r="F290" s="20"/>
      <c r="G290" s="20">
        <v>2</v>
      </c>
    </row>
    <row r="291" spans="1:7">
      <c r="A291" s="18" t="s">
        <v>8694</v>
      </c>
      <c r="B291" s="20">
        <v>1</v>
      </c>
      <c r="C291" s="20">
        <v>3</v>
      </c>
      <c r="D291" s="20"/>
      <c r="E291" s="20">
        <v>2</v>
      </c>
      <c r="F291" s="20"/>
      <c r="G291" s="20">
        <v>6</v>
      </c>
    </row>
    <row r="292" spans="1:7">
      <c r="A292" s="18" t="s">
        <v>8997</v>
      </c>
      <c r="B292" s="20"/>
      <c r="C292" s="20">
        <v>1</v>
      </c>
      <c r="D292" s="20"/>
      <c r="E292" s="20">
        <v>2</v>
      </c>
      <c r="F292" s="20"/>
      <c r="G292" s="20">
        <v>3</v>
      </c>
    </row>
    <row r="293" spans="1:7">
      <c r="A293" s="18" t="s">
        <v>8926</v>
      </c>
      <c r="B293" s="20"/>
      <c r="C293" s="20">
        <v>5</v>
      </c>
      <c r="D293" s="20"/>
      <c r="E293" s="20">
        <v>2</v>
      </c>
      <c r="F293" s="20"/>
      <c r="G293" s="20">
        <v>7</v>
      </c>
    </row>
    <row r="294" spans="1:7">
      <c r="A294" s="18" t="s">
        <v>9679</v>
      </c>
      <c r="B294" s="20"/>
      <c r="C294" s="20">
        <v>1</v>
      </c>
      <c r="D294" s="20"/>
      <c r="E294" s="20">
        <v>2</v>
      </c>
      <c r="F294" s="20"/>
      <c r="G294" s="20">
        <v>3</v>
      </c>
    </row>
    <row r="295" spans="1:7">
      <c r="A295" s="18" t="s">
        <v>8598</v>
      </c>
      <c r="B295" s="20"/>
      <c r="C295" s="20">
        <v>1</v>
      </c>
      <c r="D295" s="20"/>
      <c r="E295" s="20">
        <v>2</v>
      </c>
      <c r="F295" s="20"/>
      <c r="G295" s="20">
        <v>3</v>
      </c>
    </row>
    <row r="296" spans="1:7">
      <c r="A296" s="18" t="s">
        <v>9052</v>
      </c>
      <c r="B296" s="20"/>
      <c r="C296" s="20"/>
      <c r="D296" s="20"/>
      <c r="E296" s="20">
        <v>2</v>
      </c>
      <c r="F296" s="20"/>
      <c r="G296" s="20">
        <v>2</v>
      </c>
    </row>
    <row r="297" spans="1:7">
      <c r="A297" s="18" t="s">
        <v>9549</v>
      </c>
      <c r="B297" s="20">
        <v>1</v>
      </c>
      <c r="C297" s="20">
        <v>1</v>
      </c>
      <c r="D297" s="20"/>
      <c r="E297" s="20">
        <v>2</v>
      </c>
      <c r="F297" s="20"/>
      <c r="G297" s="20">
        <v>4</v>
      </c>
    </row>
    <row r="298" spans="1:7">
      <c r="A298" s="18" t="s">
        <v>9132</v>
      </c>
      <c r="B298" s="20">
        <v>1</v>
      </c>
      <c r="C298" s="20">
        <v>1</v>
      </c>
      <c r="D298" s="20"/>
      <c r="E298" s="20">
        <v>2</v>
      </c>
      <c r="F298" s="20"/>
      <c r="G298" s="20">
        <v>4</v>
      </c>
    </row>
    <row r="299" spans="1:7">
      <c r="A299" s="18" t="s">
        <v>8847</v>
      </c>
      <c r="B299" s="20"/>
      <c r="C299" s="20">
        <v>2</v>
      </c>
      <c r="D299" s="20"/>
      <c r="E299" s="20">
        <v>2</v>
      </c>
      <c r="F299" s="20"/>
      <c r="G299" s="20">
        <v>4</v>
      </c>
    </row>
    <row r="300" spans="1:7">
      <c r="A300" s="18" t="s">
        <v>9400</v>
      </c>
      <c r="B300" s="20"/>
      <c r="C300" s="20">
        <v>1</v>
      </c>
      <c r="D300" s="20"/>
      <c r="E300" s="20">
        <v>2</v>
      </c>
      <c r="F300" s="20"/>
      <c r="G300" s="20">
        <v>3</v>
      </c>
    </row>
    <row r="301" spans="1:7">
      <c r="A301" s="18" t="s">
        <v>9490</v>
      </c>
      <c r="B301" s="20"/>
      <c r="C301" s="20">
        <v>1</v>
      </c>
      <c r="D301" s="20"/>
      <c r="E301" s="20">
        <v>2</v>
      </c>
      <c r="F301" s="20"/>
      <c r="G301" s="20">
        <v>3</v>
      </c>
    </row>
    <row r="302" spans="1:7">
      <c r="A302" s="18" t="s">
        <v>8826</v>
      </c>
      <c r="B302" s="20"/>
      <c r="C302" s="20">
        <v>2</v>
      </c>
      <c r="D302" s="20"/>
      <c r="E302" s="20">
        <v>2</v>
      </c>
      <c r="F302" s="20"/>
      <c r="G302" s="20">
        <v>4</v>
      </c>
    </row>
    <row r="303" spans="1:7">
      <c r="A303" s="18" t="s">
        <v>9314</v>
      </c>
      <c r="B303" s="20">
        <v>1</v>
      </c>
      <c r="C303" s="20"/>
      <c r="D303" s="20"/>
      <c r="E303" s="20">
        <v>2</v>
      </c>
      <c r="F303" s="20"/>
      <c r="G303" s="20">
        <v>3</v>
      </c>
    </row>
    <row r="304" spans="1:7">
      <c r="A304" s="18" t="s">
        <v>8684</v>
      </c>
      <c r="B304" s="20"/>
      <c r="C304" s="20">
        <v>2</v>
      </c>
      <c r="D304" s="20"/>
      <c r="E304" s="20">
        <v>2</v>
      </c>
      <c r="F304" s="20"/>
      <c r="G304" s="20">
        <v>4</v>
      </c>
    </row>
    <row r="305" spans="1:7">
      <c r="A305" s="18" t="s">
        <v>8489</v>
      </c>
      <c r="B305" s="20">
        <v>1</v>
      </c>
      <c r="C305" s="20">
        <v>2</v>
      </c>
      <c r="D305" s="20"/>
      <c r="E305" s="20">
        <v>2</v>
      </c>
      <c r="F305" s="20"/>
      <c r="G305" s="20">
        <v>5</v>
      </c>
    </row>
    <row r="306" spans="1:7">
      <c r="A306" s="18" t="s">
        <v>8435</v>
      </c>
      <c r="B306" s="20"/>
      <c r="C306" s="20"/>
      <c r="D306" s="20"/>
      <c r="E306" s="20">
        <v>2</v>
      </c>
      <c r="F306" s="20"/>
      <c r="G306" s="20">
        <v>2</v>
      </c>
    </row>
    <row r="307" spans="1:7">
      <c r="A307" s="18" t="s">
        <v>9519</v>
      </c>
      <c r="B307" s="20"/>
      <c r="C307" s="20"/>
      <c r="D307" s="20"/>
      <c r="E307" s="20">
        <v>2</v>
      </c>
      <c r="F307" s="20"/>
      <c r="G307" s="20">
        <v>2</v>
      </c>
    </row>
    <row r="308" spans="1:7">
      <c r="A308" s="18" t="s">
        <v>9818</v>
      </c>
      <c r="B308" s="20"/>
      <c r="C308" s="20"/>
      <c r="D308" s="20"/>
      <c r="E308" s="20">
        <v>2</v>
      </c>
      <c r="F308" s="20"/>
      <c r="G308" s="20">
        <v>2</v>
      </c>
    </row>
    <row r="309" spans="1:7">
      <c r="A309" s="18" t="s">
        <v>8730</v>
      </c>
      <c r="B309" s="20"/>
      <c r="C309" s="20"/>
      <c r="D309" s="20"/>
      <c r="E309" s="20">
        <v>2</v>
      </c>
      <c r="F309" s="20"/>
      <c r="G309" s="20">
        <v>2</v>
      </c>
    </row>
    <row r="310" spans="1:7">
      <c r="A310" s="18" t="s">
        <v>9846</v>
      </c>
      <c r="B310" s="20"/>
      <c r="C310" s="20">
        <v>1</v>
      </c>
      <c r="D310" s="20"/>
      <c r="E310" s="20">
        <v>2</v>
      </c>
      <c r="F310" s="20"/>
      <c r="G310" s="20">
        <v>3</v>
      </c>
    </row>
    <row r="311" spans="1:7">
      <c r="A311" s="18" t="s">
        <v>9011</v>
      </c>
      <c r="B311" s="20"/>
      <c r="C311" s="20"/>
      <c r="D311" s="20"/>
      <c r="E311" s="20">
        <v>2</v>
      </c>
      <c r="F311" s="20"/>
      <c r="G311" s="20">
        <v>2</v>
      </c>
    </row>
    <row r="312" spans="1:7">
      <c r="A312" s="18" t="s">
        <v>8495</v>
      </c>
      <c r="B312" s="20">
        <v>1</v>
      </c>
      <c r="C312" s="20"/>
      <c r="D312" s="20"/>
      <c r="E312" s="20">
        <v>2</v>
      </c>
      <c r="F312" s="20"/>
      <c r="G312" s="20">
        <v>3</v>
      </c>
    </row>
    <row r="313" spans="1:7">
      <c r="A313" s="18" t="s">
        <v>8993</v>
      </c>
      <c r="B313" s="20"/>
      <c r="C313" s="20">
        <v>1</v>
      </c>
      <c r="D313" s="20"/>
      <c r="E313" s="20">
        <v>2</v>
      </c>
      <c r="F313" s="20"/>
      <c r="G313" s="20">
        <v>3</v>
      </c>
    </row>
    <row r="314" spans="1:7">
      <c r="A314" s="18" t="s">
        <v>8545</v>
      </c>
      <c r="B314" s="20">
        <v>2</v>
      </c>
      <c r="C314" s="20">
        <v>3</v>
      </c>
      <c r="D314" s="20"/>
      <c r="E314" s="20">
        <v>2</v>
      </c>
      <c r="F314" s="20"/>
      <c r="G314" s="20">
        <v>7</v>
      </c>
    </row>
    <row r="315" spans="1:7">
      <c r="A315" s="18" t="s">
        <v>9488</v>
      </c>
      <c r="B315" s="20"/>
      <c r="C315" s="20">
        <v>2</v>
      </c>
      <c r="D315" s="20"/>
      <c r="E315" s="20">
        <v>2</v>
      </c>
      <c r="F315" s="20"/>
      <c r="G315" s="20">
        <v>4</v>
      </c>
    </row>
    <row r="316" spans="1:7">
      <c r="A316" s="18" t="s">
        <v>8500</v>
      </c>
      <c r="B316" s="20">
        <v>1</v>
      </c>
      <c r="C316" s="20">
        <v>1</v>
      </c>
      <c r="D316" s="20"/>
      <c r="E316" s="20">
        <v>2</v>
      </c>
      <c r="F316" s="20"/>
      <c r="G316" s="20">
        <v>4</v>
      </c>
    </row>
    <row r="317" spans="1:7">
      <c r="A317" s="18" t="s">
        <v>8409</v>
      </c>
      <c r="B317" s="20"/>
      <c r="C317" s="20">
        <v>4</v>
      </c>
      <c r="D317" s="20"/>
      <c r="E317" s="20">
        <v>2</v>
      </c>
      <c r="F317" s="20"/>
      <c r="G317" s="20">
        <v>6</v>
      </c>
    </row>
    <row r="318" spans="1:7">
      <c r="A318" s="18" t="s">
        <v>9226</v>
      </c>
      <c r="B318" s="20"/>
      <c r="C318" s="20">
        <v>1</v>
      </c>
      <c r="D318" s="20"/>
      <c r="E318" s="20">
        <v>2</v>
      </c>
      <c r="F318" s="20"/>
      <c r="G318" s="20">
        <v>3</v>
      </c>
    </row>
    <row r="319" spans="1:7">
      <c r="A319" s="18" t="s">
        <v>9344</v>
      </c>
      <c r="B319" s="20"/>
      <c r="C319" s="20"/>
      <c r="D319" s="20"/>
      <c r="E319" s="20">
        <v>2</v>
      </c>
      <c r="F319" s="20"/>
      <c r="G319" s="20">
        <v>2</v>
      </c>
    </row>
    <row r="320" spans="1:7">
      <c r="A320" s="18" t="s">
        <v>8436</v>
      </c>
      <c r="B320" s="20"/>
      <c r="C320" s="20"/>
      <c r="D320" s="20"/>
      <c r="E320" s="20">
        <v>2</v>
      </c>
      <c r="F320" s="20"/>
      <c r="G320" s="20">
        <v>2</v>
      </c>
    </row>
    <row r="321" spans="1:7">
      <c r="A321" s="18" t="s">
        <v>8503</v>
      </c>
      <c r="B321" s="20">
        <v>1</v>
      </c>
      <c r="C321" s="20"/>
      <c r="D321" s="20"/>
      <c r="E321" s="20">
        <v>2</v>
      </c>
      <c r="F321" s="20"/>
      <c r="G321" s="20">
        <v>3</v>
      </c>
    </row>
    <row r="322" spans="1:7">
      <c r="A322" s="18" t="s">
        <v>9898</v>
      </c>
      <c r="B322" s="20"/>
      <c r="C322" s="20">
        <v>1</v>
      </c>
      <c r="D322" s="20"/>
      <c r="E322" s="20">
        <v>2</v>
      </c>
      <c r="F322" s="20"/>
      <c r="G322" s="20">
        <v>3</v>
      </c>
    </row>
    <row r="323" spans="1:7">
      <c r="A323" s="18" t="s">
        <v>8448</v>
      </c>
      <c r="B323" s="20"/>
      <c r="C323" s="20">
        <v>1</v>
      </c>
      <c r="D323" s="20"/>
      <c r="E323" s="20">
        <v>2</v>
      </c>
      <c r="F323" s="20"/>
      <c r="G323" s="20">
        <v>3</v>
      </c>
    </row>
    <row r="324" spans="1:7">
      <c r="A324" s="18" t="s">
        <v>9851</v>
      </c>
      <c r="B324" s="20"/>
      <c r="C324" s="20"/>
      <c r="D324" s="20"/>
      <c r="E324" s="20">
        <v>2</v>
      </c>
      <c r="F324" s="20"/>
      <c r="G324" s="20">
        <v>2</v>
      </c>
    </row>
    <row r="325" spans="1:7">
      <c r="A325" s="18" t="s">
        <v>8753</v>
      </c>
      <c r="B325" s="20"/>
      <c r="C325" s="20">
        <v>1</v>
      </c>
      <c r="D325" s="20"/>
      <c r="E325" s="20">
        <v>2</v>
      </c>
      <c r="F325" s="20"/>
      <c r="G325" s="20">
        <v>3</v>
      </c>
    </row>
    <row r="326" spans="1:7">
      <c r="A326" s="18" t="s">
        <v>9080</v>
      </c>
      <c r="B326" s="20"/>
      <c r="C326" s="20">
        <v>1</v>
      </c>
      <c r="D326" s="20"/>
      <c r="E326" s="20">
        <v>2</v>
      </c>
      <c r="F326" s="20"/>
      <c r="G326" s="20">
        <v>3</v>
      </c>
    </row>
    <row r="327" spans="1:7">
      <c r="A327" s="18" t="s">
        <v>9224</v>
      </c>
      <c r="B327" s="20"/>
      <c r="C327" s="20">
        <v>2</v>
      </c>
      <c r="D327" s="20"/>
      <c r="E327" s="20">
        <v>2</v>
      </c>
      <c r="F327" s="20"/>
      <c r="G327" s="20">
        <v>4</v>
      </c>
    </row>
    <row r="328" spans="1:7">
      <c r="A328" s="18" t="s">
        <v>8451</v>
      </c>
      <c r="B328" s="20"/>
      <c r="C328" s="20"/>
      <c r="D328" s="20"/>
      <c r="E328" s="20">
        <v>2</v>
      </c>
      <c r="F328" s="20"/>
      <c r="G328" s="20">
        <v>2</v>
      </c>
    </row>
    <row r="329" spans="1:7">
      <c r="A329" s="18" t="s">
        <v>8727</v>
      </c>
      <c r="B329" s="20"/>
      <c r="C329" s="20"/>
      <c r="D329" s="20"/>
      <c r="E329" s="20">
        <v>2</v>
      </c>
      <c r="F329" s="20"/>
      <c r="G329" s="20">
        <v>2</v>
      </c>
    </row>
    <row r="330" spans="1:7">
      <c r="A330" s="18" t="s">
        <v>8471</v>
      </c>
      <c r="B330" s="20"/>
      <c r="C330" s="20">
        <v>1</v>
      </c>
      <c r="D330" s="20"/>
      <c r="E330" s="20">
        <v>2</v>
      </c>
      <c r="F330" s="20"/>
      <c r="G330" s="20">
        <v>3</v>
      </c>
    </row>
    <row r="331" spans="1:7">
      <c r="A331" s="18" t="s">
        <v>8759</v>
      </c>
      <c r="B331" s="20">
        <v>1</v>
      </c>
      <c r="C331" s="20">
        <v>2</v>
      </c>
      <c r="D331" s="20"/>
      <c r="E331" s="20">
        <v>2</v>
      </c>
      <c r="F331" s="20"/>
      <c r="G331" s="20">
        <v>5</v>
      </c>
    </row>
    <row r="332" spans="1:7">
      <c r="A332" s="18" t="s">
        <v>8573</v>
      </c>
      <c r="B332" s="20">
        <v>2</v>
      </c>
      <c r="C332" s="20">
        <v>2</v>
      </c>
      <c r="D332" s="20"/>
      <c r="E332" s="20">
        <v>2</v>
      </c>
      <c r="F332" s="20"/>
      <c r="G332" s="20">
        <v>6</v>
      </c>
    </row>
    <row r="333" spans="1:7">
      <c r="A333" s="18" t="s">
        <v>8903</v>
      </c>
      <c r="B333" s="20">
        <v>1</v>
      </c>
      <c r="C333" s="20"/>
      <c r="D333" s="20"/>
      <c r="E333" s="20">
        <v>2</v>
      </c>
      <c r="F333" s="20"/>
      <c r="G333" s="20">
        <v>3</v>
      </c>
    </row>
    <row r="334" spans="1:7">
      <c r="A334" s="18" t="s">
        <v>8771</v>
      </c>
      <c r="B334" s="20"/>
      <c r="C334" s="20">
        <v>2</v>
      </c>
      <c r="D334" s="20"/>
      <c r="E334" s="20">
        <v>2</v>
      </c>
      <c r="F334" s="20"/>
      <c r="G334" s="20">
        <v>4</v>
      </c>
    </row>
    <row r="335" spans="1:7">
      <c r="A335" s="18" t="s">
        <v>9412</v>
      </c>
      <c r="B335" s="20">
        <v>1</v>
      </c>
      <c r="C335" s="20">
        <v>1</v>
      </c>
      <c r="D335" s="20"/>
      <c r="E335" s="20">
        <v>2</v>
      </c>
      <c r="F335" s="20"/>
      <c r="G335" s="20">
        <v>4</v>
      </c>
    </row>
    <row r="336" spans="1:7">
      <c r="A336" s="18" t="s">
        <v>9609</v>
      </c>
      <c r="B336" s="20"/>
      <c r="C336" s="20"/>
      <c r="D336" s="20"/>
      <c r="E336" s="20">
        <v>2</v>
      </c>
      <c r="F336" s="20"/>
      <c r="G336" s="20">
        <v>2</v>
      </c>
    </row>
    <row r="337" spans="1:7">
      <c r="A337" s="18" t="s">
        <v>9270</v>
      </c>
      <c r="B337" s="20"/>
      <c r="C337" s="20"/>
      <c r="D337" s="20"/>
      <c r="E337" s="20">
        <v>2</v>
      </c>
      <c r="F337" s="20"/>
      <c r="G337" s="20">
        <v>2</v>
      </c>
    </row>
    <row r="338" spans="1:7">
      <c r="A338" s="18" t="s">
        <v>9092</v>
      </c>
      <c r="B338" s="20"/>
      <c r="C338" s="20">
        <v>1</v>
      </c>
      <c r="D338" s="20"/>
      <c r="E338" s="20">
        <v>2</v>
      </c>
      <c r="F338" s="20"/>
      <c r="G338" s="20">
        <v>3</v>
      </c>
    </row>
    <row r="339" spans="1:7">
      <c r="A339" s="18" t="s">
        <v>9870</v>
      </c>
      <c r="B339" s="20"/>
      <c r="C339" s="20">
        <v>1</v>
      </c>
      <c r="D339" s="20"/>
      <c r="E339" s="20">
        <v>2</v>
      </c>
      <c r="F339" s="20"/>
      <c r="G339" s="20">
        <v>3</v>
      </c>
    </row>
    <row r="340" spans="1:7">
      <c r="A340" s="18" t="s">
        <v>8403</v>
      </c>
      <c r="B340" s="20"/>
      <c r="C340" s="20"/>
      <c r="D340" s="20"/>
      <c r="E340" s="20">
        <v>2</v>
      </c>
      <c r="F340" s="20"/>
      <c r="G340" s="20">
        <v>2</v>
      </c>
    </row>
    <row r="341" spans="1:7">
      <c r="A341" s="18" t="s">
        <v>8369</v>
      </c>
      <c r="B341" s="20"/>
      <c r="C341" s="20"/>
      <c r="D341" s="20"/>
      <c r="E341" s="20">
        <v>2</v>
      </c>
      <c r="F341" s="20"/>
      <c r="G341" s="20">
        <v>2</v>
      </c>
    </row>
    <row r="342" spans="1:7">
      <c r="A342" s="18" t="s">
        <v>9564</v>
      </c>
      <c r="B342" s="20"/>
      <c r="C342" s="20"/>
      <c r="D342" s="20"/>
      <c r="E342" s="20">
        <v>2</v>
      </c>
      <c r="F342" s="20"/>
      <c r="G342" s="20">
        <v>2</v>
      </c>
    </row>
    <row r="343" spans="1:7">
      <c r="A343" s="18" t="s">
        <v>8943</v>
      </c>
      <c r="B343" s="20">
        <v>1</v>
      </c>
      <c r="C343" s="20">
        <v>1</v>
      </c>
      <c r="D343" s="20"/>
      <c r="E343" s="20">
        <v>2</v>
      </c>
      <c r="F343" s="20"/>
      <c r="G343" s="20">
        <v>4</v>
      </c>
    </row>
    <row r="344" spans="1:7">
      <c r="A344" s="18" t="s">
        <v>9700</v>
      </c>
      <c r="B344" s="20"/>
      <c r="C344" s="20"/>
      <c r="D344" s="20"/>
      <c r="E344" s="20">
        <v>2</v>
      </c>
      <c r="F344" s="20"/>
      <c r="G344" s="20">
        <v>2</v>
      </c>
    </row>
    <row r="345" spans="1:7">
      <c r="A345" s="18" t="s">
        <v>9437</v>
      </c>
      <c r="B345" s="20"/>
      <c r="C345" s="20"/>
      <c r="D345" s="20"/>
      <c r="E345" s="20">
        <v>2</v>
      </c>
      <c r="F345" s="20"/>
      <c r="G345" s="20">
        <v>2</v>
      </c>
    </row>
    <row r="346" spans="1:7">
      <c r="A346" s="18" t="s">
        <v>9273</v>
      </c>
      <c r="B346" s="20"/>
      <c r="C346" s="20"/>
      <c r="D346" s="20"/>
      <c r="E346" s="20">
        <v>2</v>
      </c>
      <c r="F346" s="20"/>
      <c r="G346" s="20">
        <v>2</v>
      </c>
    </row>
    <row r="347" spans="1:7">
      <c r="A347" s="18" t="s">
        <v>8594</v>
      </c>
      <c r="B347" s="20"/>
      <c r="C347" s="20"/>
      <c r="D347" s="20"/>
      <c r="E347" s="20">
        <v>2</v>
      </c>
      <c r="F347" s="20"/>
      <c r="G347" s="20">
        <v>2</v>
      </c>
    </row>
    <row r="348" spans="1:7">
      <c r="A348" s="18" t="s">
        <v>8913</v>
      </c>
      <c r="B348" s="20"/>
      <c r="C348" s="20">
        <v>2</v>
      </c>
      <c r="D348" s="20"/>
      <c r="E348" s="20">
        <v>2</v>
      </c>
      <c r="F348" s="20"/>
      <c r="G348" s="20">
        <v>4</v>
      </c>
    </row>
    <row r="349" spans="1:7">
      <c r="A349" s="18" t="s">
        <v>9274</v>
      </c>
      <c r="B349" s="20"/>
      <c r="C349" s="20">
        <v>1</v>
      </c>
      <c r="D349" s="20"/>
      <c r="E349" s="20">
        <v>2</v>
      </c>
      <c r="F349" s="20"/>
      <c r="G349" s="20">
        <v>3</v>
      </c>
    </row>
    <row r="350" spans="1:7">
      <c r="A350" s="18" t="s">
        <v>9257</v>
      </c>
      <c r="B350" s="20">
        <v>1</v>
      </c>
      <c r="C350" s="20"/>
      <c r="D350" s="20"/>
      <c r="E350" s="20">
        <v>2</v>
      </c>
      <c r="F350" s="20"/>
      <c r="G350" s="20">
        <v>3</v>
      </c>
    </row>
    <row r="351" spans="1:7">
      <c r="A351" s="18" t="s">
        <v>8595</v>
      </c>
      <c r="B351" s="20"/>
      <c r="C351" s="20">
        <v>1</v>
      </c>
      <c r="D351" s="20"/>
      <c r="E351" s="20">
        <v>2</v>
      </c>
      <c r="F351" s="20"/>
      <c r="G351" s="20">
        <v>3</v>
      </c>
    </row>
    <row r="352" spans="1:7">
      <c r="A352" s="18" t="s">
        <v>8670</v>
      </c>
      <c r="B352" s="20"/>
      <c r="C352" s="20">
        <v>2</v>
      </c>
      <c r="D352" s="20"/>
      <c r="E352" s="20">
        <v>2</v>
      </c>
      <c r="F352" s="20"/>
      <c r="G352" s="20">
        <v>4</v>
      </c>
    </row>
    <row r="353" spans="1:7">
      <c r="A353" s="18" t="s">
        <v>9032</v>
      </c>
      <c r="B353" s="20"/>
      <c r="C353" s="20"/>
      <c r="D353" s="20"/>
      <c r="E353" s="20">
        <v>2</v>
      </c>
      <c r="F353" s="20"/>
      <c r="G353" s="20">
        <v>2</v>
      </c>
    </row>
    <row r="354" spans="1:7">
      <c r="A354" s="18" t="s">
        <v>8490</v>
      </c>
      <c r="B354" s="20">
        <v>2</v>
      </c>
      <c r="C354" s="20">
        <v>5</v>
      </c>
      <c r="D354" s="20"/>
      <c r="E354" s="20">
        <v>2</v>
      </c>
      <c r="F354" s="20"/>
      <c r="G354" s="20">
        <v>9</v>
      </c>
    </row>
    <row r="355" spans="1:7">
      <c r="A355" s="18" t="s">
        <v>9248</v>
      </c>
      <c r="B355" s="20">
        <v>1</v>
      </c>
      <c r="C355" s="20">
        <v>1</v>
      </c>
      <c r="D355" s="20"/>
      <c r="E355" s="20">
        <v>2</v>
      </c>
      <c r="F355" s="20"/>
      <c r="G355" s="20">
        <v>4</v>
      </c>
    </row>
    <row r="356" spans="1:7">
      <c r="A356" s="18" t="s">
        <v>8377</v>
      </c>
      <c r="B356" s="20"/>
      <c r="C356" s="20">
        <v>1</v>
      </c>
      <c r="D356" s="20"/>
      <c r="E356" s="20">
        <v>2</v>
      </c>
      <c r="F356" s="20"/>
      <c r="G356" s="20">
        <v>3</v>
      </c>
    </row>
    <row r="357" spans="1:7">
      <c r="A357" s="18" t="s">
        <v>8737</v>
      </c>
      <c r="B357" s="20"/>
      <c r="C357" s="20">
        <v>2</v>
      </c>
      <c r="D357" s="20"/>
      <c r="E357" s="20">
        <v>2</v>
      </c>
      <c r="F357" s="20"/>
      <c r="G357" s="20">
        <v>4</v>
      </c>
    </row>
    <row r="358" spans="1:7">
      <c r="A358" s="18" t="s">
        <v>9457</v>
      </c>
      <c r="B358" s="20"/>
      <c r="C358" s="20"/>
      <c r="D358" s="20"/>
      <c r="E358" s="20">
        <v>2</v>
      </c>
      <c r="F358" s="20"/>
      <c r="G358" s="20">
        <v>2</v>
      </c>
    </row>
    <row r="359" spans="1:7">
      <c r="A359" s="18" t="s">
        <v>8905</v>
      </c>
      <c r="B359" s="20">
        <v>1</v>
      </c>
      <c r="C359" s="20">
        <v>1</v>
      </c>
      <c r="D359" s="20"/>
      <c r="E359" s="20">
        <v>2</v>
      </c>
      <c r="F359" s="20"/>
      <c r="G359" s="20">
        <v>4</v>
      </c>
    </row>
    <row r="360" spans="1:7">
      <c r="A360" s="18" t="s">
        <v>8834</v>
      </c>
      <c r="B360" s="20"/>
      <c r="C360" s="20">
        <v>1</v>
      </c>
      <c r="D360" s="20"/>
      <c r="E360" s="20">
        <v>2</v>
      </c>
      <c r="F360" s="20"/>
      <c r="G360" s="20">
        <v>3</v>
      </c>
    </row>
    <row r="361" spans="1:7">
      <c r="A361" s="18" t="s">
        <v>8484</v>
      </c>
      <c r="B361" s="20"/>
      <c r="C361" s="20"/>
      <c r="D361" s="20"/>
      <c r="E361" s="20">
        <v>2</v>
      </c>
      <c r="F361" s="20"/>
      <c r="G361" s="20">
        <v>2</v>
      </c>
    </row>
    <row r="362" spans="1:7">
      <c r="A362" s="18" t="s">
        <v>9271</v>
      </c>
      <c r="B362" s="20"/>
      <c r="C362" s="20">
        <v>1</v>
      </c>
      <c r="D362" s="20"/>
      <c r="E362" s="20">
        <v>2</v>
      </c>
      <c r="F362" s="20"/>
      <c r="G362" s="20">
        <v>3</v>
      </c>
    </row>
    <row r="363" spans="1:7">
      <c r="A363" s="18" t="s">
        <v>8375</v>
      </c>
      <c r="B363" s="20">
        <v>1</v>
      </c>
      <c r="C363" s="20">
        <v>3</v>
      </c>
      <c r="D363" s="20"/>
      <c r="E363" s="20">
        <v>2</v>
      </c>
      <c r="F363" s="20"/>
      <c r="G363" s="20">
        <v>6</v>
      </c>
    </row>
    <row r="364" spans="1:7">
      <c r="A364" s="18" t="s">
        <v>9735</v>
      </c>
      <c r="B364" s="20"/>
      <c r="C364" s="20"/>
      <c r="D364" s="20"/>
      <c r="E364" s="20">
        <v>2</v>
      </c>
      <c r="F364" s="20"/>
      <c r="G364" s="20">
        <v>2</v>
      </c>
    </row>
    <row r="365" spans="1:7">
      <c r="A365" s="18" t="s">
        <v>9469</v>
      </c>
      <c r="B365" s="20"/>
      <c r="C365" s="20"/>
      <c r="D365" s="20"/>
      <c r="E365" s="20">
        <v>2</v>
      </c>
      <c r="F365" s="20"/>
      <c r="G365" s="20">
        <v>2</v>
      </c>
    </row>
    <row r="366" spans="1:7">
      <c r="A366" s="18" t="s">
        <v>8928</v>
      </c>
      <c r="B366" s="20"/>
      <c r="C366" s="20">
        <v>2</v>
      </c>
      <c r="D366" s="20"/>
      <c r="E366" s="20">
        <v>2</v>
      </c>
      <c r="F366" s="20"/>
      <c r="G366" s="20">
        <v>4</v>
      </c>
    </row>
    <row r="367" spans="1:7">
      <c r="A367" s="18" t="s">
        <v>8422</v>
      </c>
      <c r="B367" s="20"/>
      <c r="C367" s="20">
        <v>5</v>
      </c>
      <c r="D367" s="20"/>
      <c r="E367" s="20">
        <v>2</v>
      </c>
      <c r="F367" s="20"/>
      <c r="G367" s="20">
        <v>7</v>
      </c>
    </row>
    <row r="368" spans="1:7">
      <c r="A368" s="18" t="s">
        <v>9531</v>
      </c>
      <c r="B368" s="20"/>
      <c r="C368" s="20"/>
      <c r="D368" s="20"/>
      <c r="E368" s="20">
        <v>2</v>
      </c>
      <c r="F368" s="20"/>
      <c r="G368" s="20">
        <v>2</v>
      </c>
    </row>
    <row r="369" spans="1:7">
      <c r="A369" s="18" t="s">
        <v>9280</v>
      </c>
      <c r="B369" s="20"/>
      <c r="C369" s="20">
        <v>3</v>
      </c>
      <c r="D369" s="20"/>
      <c r="E369" s="20">
        <v>2</v>
      </c>
      <c r="F369" s="20"/>
      <c r="G369" s="20">
        <v>5</v>
      </c>
    </row>
    <row r="370" spans="1:7">
      <c r="A370" s="18" t="s">
        <v>8382</v>
      </c>
      <c r="B370" s="20"/>
      <c r="C370" s="20"/>
      <c r="D370" s="20"/>
      <c r="E370" s="20">
        <v>2</v>
      </c>
      <c r="F370" s="20"/>
      <c r="G370" s="20">
        <v>2</v>
      </c>
    </row>
    <row r="371" spans="1:7">
      <c r="A371" s="18" t="s">
        <v>9069</v>
      </c>
      <c r="B371" s="20"/>
      <c r="C371" s="20">
        <v>1</v>
      </c>
      <c r="D371" s="20"/>
      <c r="E371" s="20">
        <v>2</v>
      </c>
      <c r="F371" s="20"/>
      <c r="G371" s="20">
        <v>3</v>
      </c>
    </row>
    <row r="372" spans="1:7">
      <c r="A372" s="18" t="s">
        <v>8496</v>
      </c>
      <c r="B372" s="20">
        <v>1</v>
      </c>
      <c r="C372" s="20">
        <v>2</v>
      </c>
      <c r="D372" s="20"/>
      <c r="E372" s="20">
        <v>2</v>
      </c>
      <c r="F372" s="20"/>
      <c r="G372" s="20">
        <v>5</v>
      </c>
    </row>
    <row r="373" spans="1:7">
      <c r="A373" s="18" t="s">
        <v>9345</v>
      </c>
      <c r="B373" s="20"/>
      <c r="C373" s="20">
        <v>1</v>
      </c>
      <c r="D373" s="20"/>
      <c r="E373" s="20">
        <v>2</v>
      </c>
      <c r="F373" s="20"/>
      <c r="G373" s="20">
        <v>3</v>
      </c>
    </row>
    <row r="374" spans="1:7">
      <c r="A374" s="18" t="s">
        <v>8644</v>
      </c>
      <c r="B374" s="20"/>
      <c r="C374" s="20"/>
      <c r="D374" s="20"/>
      <c r="E374" s="20">
        <v>2</v>
      </c>
      <c r="F374" s="20"/>
      <c r="G374" s="20">
        <v>2</v>
      </c>
    </row>
    <row r="375" spans="1:7">
      <c r="A375" s="18" t="s">
        <v>9732</v>
      </c>
      <c r="B375" s="20"/>
      <c r="C375" s="20"/>
      <c r="D375" s="20"/>
      <c r="E375" s="20">
        <v>2</v>
      </c>
      <c r="F375" s="20"/>
      <c r="G375" s="20">
        <v>2</v>
      </c>
    </row>
    <row r="376" spans="1:7">
      <c r="A376" s="18" t="s">
        <v>8825</v>
      </c>
      <c r="B376" s="20"/>
      <c r="C376" s="20">
        <v>2</v>
      </c>
      <c r="D376" s="20"/>
      <c r="E376" s="20">
        <v>2</v>
      </c>
      <c r="F376" s="20"/>
      <c r="G376" s="20">
        <v>4</v>
      </c>
    </row>
    <row r="377" spans="1:7">
      <c r="A377" s="18" t="s">
        <v>9492</v>
      </c>
      <c r="B377" s="20"/>
      <c r="C377" s="20"/>
      <c r="D377" s="20"/>
      <c r="E377" s="20">
        <v>2</v>
      </c>
      <c r="F377" s="20"/>
      <c r="G377" s="20">
        <v>2</v>
      </c>
    </row>
    <row r="378" spans="1:7">
      <c r="A378" s="18" t="s">
        <v>9462</v>
      </c>
      <c r="B378" s="20"/>
      <c r="C378" s="20"/>
      <c r="D378" s="20"/>
      <c r="E378" s="20">
        <v>2</v>
      </c>
      <c r="F378" s="20"/>
      <c r="G378" s="20">
        <v>2</v>
      </c>
    </row>
    <row r="379" spans="1:7">
      <c r="A379" s="18" t="s">
        <v>9636</v>
      </c>
      <c r="B379" s="20"/>
      <c r="C379" s="20">
        <v>1</v>
      </c>
      <c r="D379" s="20"/>
      <c r="E379" s="20">
        <v>2</v>
      </c>
      <c r="F379" s="20"/>
      <c r="G379" s="20">
        <v>3</v>
      </c>
    </row>
    <row r="380" spans="1:7">
      <c r="A380" s="18" t="s">
        <v>9853</v>
      </c>
      <c r="B380" s="20"/>
      <c r="C380" s="20">
        <v>1</v>
      </c>
      <c r="D380" s="20"/>
      <c r="E380" s="20">
        <v>2</v>
      </c>
      <c r="F380" s="20"/>
      <c r="G380" s="20">
        <v>3</v>
      </c>
    </row>
    <row r="381" spans="1:7">
      <c r="A381" s="18" t="s">
        <v>9584</v>
      </c>
      <c r="B381" s="20">
        <v>1</v>
      </c>
      <c r="C381" s="20">
        <v>2</v>
      </c>
      <c r="D381" s="20"/>
      <c r="E381" s="20">
        <v>2</v>
      </c>
      <c r="F381" s="20"/>
      <c r="G381" s="20">
        <v>5</v>
      </c>
    </row>
    <row r="382" spans="1:7">
      <c r="A382" s="18" t="s">
        <v>8537</v>
      </c>
      <c r="B382" s="20"/>
      <c r="C382" s="20">
        <v>1</v>
      </c>
      <c r="D382" s="20"/>
      <c r="E382" s="20">
        <v>2</v>
      </c>
      <c r="F382" s="20"/>
      <c r="G382" s="20">
        <v>3</v>
      </c>
    </row>
    <row r="383" spans="1:7">
      <c r="A383" s="18" t="s">
        <v>8857</v>
      </c>
      <c r="B383" s="20">
        <v>1</v>
      </c>
      <c r="C383" s="20">
        <v>2</v>
      </c>
      <c r="D383" s="20"/>
      <c r="E383" s="20">
        <v>2</v>
      </c>
      <c r="F383" s="20"/>
      <c r="G383" s="20">
        <v>5</v>
      </c>
    </row>
    <row r="384" spans="1:7">
      <c r="A384" s="18" t="s">
        <v>9452</v>
      </c>
      <c r="B384" s="20"/>
      <c r="C384" s="20"/>
      <c r="D384" s="20"/>
      <c r="E384" s="20">
        <v>2</v>
      </c>
      <c r="F384" s="20"/>
      <c r="G384" s="20">
        <v>2</v>
      </c>
    </row>
    <row r="385" spans="1:7">
      <c r="A385" s="18" t="s">
        <v>9017</v>
      </c>
      <c r="B385" s="20"/>
      <c r="C385" s="20"/>
      <c r="D385" s="20"/>
      <c r="E385" s="20">
        <v>2</v>
      </c>
      <c r="F385" s="20"/>
      <c r="G385" s="20">
        <v>2</v>
      </c>
    </row>
    <row r="386" spans="1:7">
      <c r="A386" s="18" t="s">
        <v>8423</v>
      </c>
      <c r="B386" s="20"/>
      <c r="C386" s="20"/>
      <c r="D386" s="20"/>
      <c r="E386" s="20">
        <v>2</v>
      </c>
      <c r="F386" s="20"/>
      <c r="G386" s="20">
        <v>2</v>
      </c>
    </row>
    <row r="387" spans="1:7">
      <c r="A387" s="18" t="s">
        <v>8739</v>
      </c>
      <c r="B387" s="20"/>
      <c r="C387" s="20">
        <v>3</v>
      </c>
      <c r="D387" s="20"/>
      <c r="E387" s="20">
        <v>2</v>
      </c>
      <c r="F387" s="20"/>
      <c r="G387" s="20">
        <v>5</v>
      </c>
    </row>
    <row r="388" spans="1:7">
      <c r="A388" s="18" t="s">
        <v>9399</v>
      </c>
      <c r="B388" s="20"/>
      <c r="C388" s="20"/>
      <c r="D388" s="20"/>
      <c r="E388" s="20">
        <v>2</v>
      </c>
      <c r="F388" s="20"/>
      <c r="G388" s="20">
        <v>2</v>
      </c>
    </row>
    <row r="389" spans="1:7">
      <c r="A389" s="18" t="s">
        <v>9051</v>
      </c>
      <c r="B389" s="20"/>
      <c r="C389" s="20"/>
      <c r="D389" s="20"/>
      <c r="E389" s="20">
        <v>2</v>
      </c>
      <c r="F389" s="20"/>
      <c r="G389" s="20">
        <v>2</v>
      </c>
    </row>
    <row r="390" spans="1:7">
      <c r="A390" s="18" t="s">
        <v>8970</v>
      </c>
      <c r="B390" s="20"/>
      <c r="C390" s="20"/>
      <c r="D390" s="20"/>
      <c r="E390" s="20">
        <v>2</v>
      </c>
      <c r="F390" s="20"/>
      <c r="G390" s="20">
        <v>2</v>
      </c>
    </row>
    <row r="391" spans="1:7">
      <c r="A391" s="18" t="s">
        <v>9390</v>
      </c>
      <c r="B391" s="20"/>
      <c r="C391" s="20"/>
      <c r="D391" s="20"/>
      <c r="E391" s="20">
        <v>2</v>
      </c>
      <c r="F391" s="20"/>
      <c r="G391" s="20">
        <v>2</v>
      </c>
    </row>
    <row r="392" spans="1:7">
      <c r="A392" s="18" t="s">
        <v>9797</v>
      </c>
      <c r="B392" s="20"/>
      <c r="C392" s="20">
        <v>2</v>
      </c>
      <c r="D392" s="20"/>
      <c r="E392" s="20">
        <v>2</v>
      </c>
      <c r="F392" s="20"/>
      <c r="G392" s="20">
        <v>4</v>
      </c>
    </row>
    <row r="393" spans="1:7">
      <c r="A393" s="18" t="s">
        <v>8877</v>
      </c>
      <c r="B393" s="20"/>
      <c r="C393" s="20">
        <v>1</v>
      </c>
      <c r="D393" s="20"/>
      <c r="E393" s="20">
        <v>2</v>
      </c>
      <c r="F393" s="20"/>
      <c r="G393" s="20">
        <v>3</v>
      </c>
    </row>
    <row r="394" spans="1:7">
      <c r="A394" s="18" t="s">
        <v>9414</v>
      </c>
      <c r="B394" s="20">
        <v>1</v>
      </c>
      <c r="C394" s="20"/>
      <c r="D394" s="20"/>
      <c r="E394" s="20">
        <v>2</v>
      </c>
      <c r="F394" s="20"/>
      <c r="G394" s="20">
        <v>3</v>
      </c>
    </row>
    <row r="395" spans="1:7">
      <c r="A395" s="18" t="s">
        <v>9146</v>
      </c>
      <c r="B395" s="20"/>
      <c r="C395" s="20">
        <v>1</v>
      </c>
      <c r="D395" s="20"/>
      <c r="E395" s="20">
        <v>2</v>
      </c>
      <c r="F395" s="20"/>
      <c r="G395" s="20">
        <v>3</v>
      </c>
    </row>
    <row r="396" spans="1:7">
      <c r="A396" s="18" t="s">
        <v>8833</v>
      </c>
      <c r="B396" s="20"/>
      <c r="C396" s="20">
        <v>1</v>
      </c>
      <c r="D396" s="20"/>
      <c r="E396" s="20">
        <v>2</v>
      </c>
      <c r="F396" s="20"/>
      <c r="G396" s="20">
        <v>3</v>
      </c>
    </row>
    <row r="397" spans="1:7">
      <c r="A397" s="18" t="s">
        <v>9729</v>
      </c>
      <c r="B397" s="20"/>
      <c r="C397" s="20"/>
      <c r="D397" s="20"/>
      <c r="E397" s="20">
        <v>2</v>
      </c>
      <c r="F397" s="20"/>
      <c r="G397" s="20">
        <v>2</v>
      </c>
    </row>
    <row r="398" spans="1:7">
      <c r="A398" s="18" t="s">
        <v>9229</v>
      </c>
      <c r="B398" s="20">
        <v>2</v>
      </c>
      <c r="C398" s="20">
        <v>3</v>
      </c>
      <c r="D398" s="20"/>
      <c r="E398" s="20">
        <v>2</v>
      </c>
      <c r="F398" s="20"/>
      <c r="G398" s="20">
        <v>7</v>
      </c>
    </row>
    <row r="399" spans="1:7">
      <c r="A399" s="18" t="s">
        <v>8725</v>
      </c>
      <c r="B399" s="20"/>
      <c r="C399" s="20">
        <v>3</v>
      </c>
      <c r="D399" s="20"/>
      <c r="E399" s="20">
        <v>2</v>
      </c>
      <c r="F399" s="20"/>
      <c r="G399" s="20">
        <v>5</v>
      </c>
    </row>
    <row r="400" spans="1:7">
      <c r="A400" s="18" t="s">
        <v>8829</v>
      </c>
      <c r="B400" s="20"/>
      <c r="C400" s="20"/>
      <c r="D400" s="20"/>
      <c r="E400" s="20">
        <v>2</v>
      </c>
      <c r="F400" s="20"/>
      <c r="G400" s="20">
        <v>2</v>
      </c>
    </row>
    <row r="401" spans="1:7">
      <c r="A401" s="18" t="s">
        <v>9351</v>
      </c>
      <c r="B401" s="20"/>
      <c r="C401" s="20">
        <v>4</v>
      </c>
      <c r="D401" s="20"/>
      <c r="E401" s="20">
        <v>2</v>
      </c>
      <c r="F401" s="20"/>
      <c r="G401" s="20">
        <v>6</v>
      </c>
    </row>
    <row r="402" spans="1:7">
      <c r="A402" s="18" t="s">
        <v>9921</v>
      </c>
      <c r="B402" s="20"/>
      <c r="C402" s="20"/>
      <c r="D402" s="20"/>
      <c r="E402" s="20">
        <v>2</v>
      </c>
      <c r="F402" s="20"/>
      <c r="G402" s="20">
        <v>2</v>
      </c>
    </row>
    <row r="403" spans="1:7">
      <c r="A403" s="18" t="s">
        <v>9357</v>
      </c>
      <c r="B403" s="20"/>
      <c r="C403" s="20">
        <v>1</v>
      </c>
      <c r="D403" s="20"/>
      <c r="E403" s="20">
        <v>2</v>
      </c>
      <c r="F403" s="20"/>
      <c r="G403" s="20">
        <v>3</v>
      </c>
    </row>
    <row r="404" spans="1:7">
      <c r="A404" s="18" t="s">
        <v>9823</v>
      </c>
      <c r="B404" s="20"/>
      <c r="C404" s="20">
        <v>1</v>
      </c>
      <c r="D404" s="20"/>
      <c r="E404" s="20">
        <v>2</v>
      </c>
      <c r="F404" s="20"/>
      <c r="G404" s="20">
        <v>3</v>
      </c>
    </row>
    <row r="405" spans="1:7">
      <c r="A405" s="18" t="s">
        <v>8927</v>
      </c>
      <c r="B405" s="20"/>
      <c r="C405" s="20">
        <v>1</v>
      </c>
      <c r="D405" s="20"/>
      <c r="E405" s="20">
        <v>2</v>
      </c>
      <c r="F405" s="20"/>
      <c r="G405" s="20">
        <v>3</v>
      </c>
    </row>
    <row r="406" spans="1:7">
      <c r="A406" s="18" t="s">
        <v>9293</v>
      </c>
      <c r="B406" s="20"/>
      <c r="C406" s="20"/>
      <c r="D406" s="20"/>
      <c r="E406" s="20">
        <v>2</v>
      </c>
      <c r="F406" s="20"/>
      <c r="G406" s="20">
        <v>2</v>
      </c>
    </row>
    <row r="407" spans="1:7">
      <c r="A407" s="18" t="s">
        <v>9401</v>
      </c>
      <c r="B407" s="20"/>
      <c r="C407" s="20">
        <v>1</v>
      </c>
      <c r="D407" s="20"/>
      <c r="E407" s="20">
        <v>2</v>
      </c>
      <c r="F407" s="20"/>
      <c r="G407" s="20">
        <v>3</v>
      </c>
    </row>
    <row r="408" spans="1:7">
      <c r="A408" s="18" t="s">
        <v>9820</v>
      </c>
      <c r="B408" s="20"/>
      <c r="C408" s="20"/>
      <c r="D408" s="20"/>
      <c r="E408" s="20">
        <v>2</v>
      </c>
      <c r="F408" s="20"/>
      <c r="G408" s="20">
        <v>2</v>
      </c>
    </row>
    <row r="409" spans="1:7">
      <c r="A409" s="18" t="s">
        <v>8721</v>
      </c>
      <c r="B409" s="20"/>
      <c r="C409" s="20"/>
      <c r="D409" s="20"/>
      <c r="E409" s="20">
        <v>2</v>
      </c>
      <c r="F409" s="20"/>
      <c r="G409" s="20">
        <v>2</v>
      </c>
    </row>
    <row r="410" spans="1:7">
      <c r="A410" s="18" t="s">
        <v>9228</v>
      </c>
      <c r="B410" s="20"/>
      <c r="C410" s="20">
        <v>2</v>
      </c>
      <c r="D410" s="20"/>
      <c r="E410" s="20">
        <v>2</v>
      </c>
      <c r="F410" s="20"/>
      <c r="G410" s="20">
        <v>4</v>
      </c>
    </row>
    <row r="411" spans="1:7">
      <c r="A411" s="18" t="s">
        <v>9167</v>
      </c>
      <c r="B411" s="20"/>
      <c r="C411" s="20"/>
      <c r="D411" s="20"/>
      <c r="E411" s="20">
        <v>2</v>
      </c>
      <c r="F411" s="20"/>
      <c r="G411" s="20">
        <v>2</v>
      </c>
    </row>
    <row r="412" spans="1:7">
      <c r="A412" s="18" t="s">
        <v>8924</v>
      </c>
      <c r="B412" s="20"/>
      <c r="C412" s="20">
        <v>5</v>
      </c>
      <c r="D412" s="20"/>
      <c r="E412" s="20">
        <v>2</v>
      </c>
      <c r="F412" s="20"/>
      <c r="G412" s="20">
        <v>7</v>
      </c>
    </row>
    <row r="413" spans="1:7">
      <c r="A413" s="18" t="s">
        <v>9294</v>
      </c>
      <c r="B413" s="20"/>
      <c r="C413" s="20"/>
      <c r="D413" s="20"/>
      <c r="E413" s="20">
        <v>2</v>
      </c>
      <c r="F413" s="20"/>
      <c r="G413" s="20">
        <v>2</v>
      </c>
    </row>
    <row r="414" spans="1:7">
      <c r="A414" s="18" t="s">
        <v>8536</v>
      </c>
      <c r="B414" s="20">
        <v>1</v>
      </c>
      <c r="C414" s="20">
        <v>2</v>
      </c>
      <c r="D414" s="20"/>
      <c r="E414" s="20">
        <v>2</v>
      </c>
      <c r="F414" s="20"/>
      <c r="G414" s="20">
        <v>5</v>
      </c>
    </row>
    <row r="415" spans="1:7">
      <c r="A415" s="18" t="s">
        <v>8767</v>
      </c>
      <c r="B415" s="20"/>
      <c r="C415" s="20">
        <v>1</v>
      </c>
      <c r="D415" s="20"/>
      <c r="E415" s="20">
        <v>2</v>
      </c>
      <c r="F415" s="20"/>
      <c r="G415" s="20">
        <v>3</v>
      </c>
    </row>
    <row r="416" spans="1:7">
      <c r="A416" s="18" t="s">
        <v>9520</v>
      </c>
      <c r="B416" s="20"/>
      <c r="C416" s="20"/>
      <c r="D416" s="20"/>
      <c r="E416" s="20">
        <v>2</v>
      </c>
      <c r="F416" s="20"/>
      <c r="G416" s="20">
        <v>2</v>
      </c>
    </row>
    <row r="417" spans="1:7">
      <c r="A417" s="18" t="s">
        <v>9150</v>
      </c>
      <c r="B417" s="20">
        <v>1</v>
      </c>
      <c r="C417" s="20"/>
      <c r="D417" s="20">
        <v>2</v>
      </c>
      <c r="E417" s="20">
        <v>2</v>
      </c>
      <c r="F417" s="20"/>
      <c r="G417" s="20">
        <v>5</v>
      </c>
    </row>
    <row r="418" spans="1:7">
      <c r="A418" s="18" t="s">
        <v>9556</v>
      </c>
      <c r="B418" s="20"/>
      <c r="C418" s="20"/>
      <c r="D418" s="20"/>
      <c r="E418" s="20">
        <v>2</v>
      </c>
      <c r="F418" s="20"/>
      <c r="G418" s="20">
        <v>2</v>
      </c>
    </row>
    <row r="419" spans="1:7">
      <c r="A419" s="18" t="s">
        <v>9334</v>
      </c>
      <c r="B419" s="20"/>
      <c r="C419" s="20"/>
      <c r="D419" s="20"/>
      <c r="E419" s="20">
        <v>2</v>
      </c>
      <c r="F419" s="20"/>
      <c r="G419" s="20">
        <v>2</v>
      </c>
    </row>
    <row r="420" spans="1:7">
      <c r="A420" s="18" t="s">
        <v>9368</v>
      </c>
      <c r="B420" s="20"/>
      <c r="C420" s="20"/>
      <c r="D420" s="20"/>
      <c r="E420" s="20">
        <v>2</v>
      </c>
      <c r="F420" s="20"/>
      <c r="G420" s="20">
        <v>2</v>
      </c>
    </row>
    <row r="421" spans="1:7">
      <c r="A421" s="18" t="s">
        <v>8911</v>
      </c>
      <c r="B421" s="20"/>
      <c r="C421" s="20"/>
      <c r="D421" s="20"/>
      <c r="E421" s="20">
        <v>2</v>
      </c>
      <c r="F421" s="20"/>
      <c r="G421" s="20">
        <v>2</v>
      </c>
    </row>
    <row r="422" spans="1:7">
      <c r="A422" s="18" t="s">
        <v>8851</v>
      </c>
      <c r="B422" s="20"/>
      <c r="C422" s="20">
        <v>1</v>
      </c>
      <c r="D422" s="20"/>
      <c r="E422" s="20">
        <v>2</v>
      </c>
      <c r="F422" s="20"/>
      <c r="G422" s="20">
        <v>3</v>
      </c>
    </row>
    <row r="423" spans="1:7">
      <c r="A423" s="18" t="s">
        <v>9868</v>
      </c>
      <c r="B423" s="20"/>
      <c r="C423" s="20"/>
      <c r="D423" s="20"/>
      <c r="E423" s="20">
        <v>2</v>
      </c>
      <c r="F423" s="20"/>
      <c r="G423" s="20">
        <v>2</v>
      </c>
    </row>
    <row r="424" spans="1:7">
      <c r="A424" s="18" t="s">
        <v>9131</v>
      </c>
      <c r="B424" s="20"/>
      <c r="C424" s="20">
        <v>2</v>
      </c>
      <c r="D424" s="20"/>
      <c r="E424" s="20">
        <v>2</v>
      </c>
      <c r="F424" s="20"/>
      <c r="G424" s="20">
        <v>4</v>
      </c>
    </row>
    <row r="425" spans="1:7">
      <c r="A425" s="18" t="s">
        <v>9610</v>
      </c>
      <c r="B425" s="20"/>
      <c r="C425" s="20"/>
      <c r="D425" s="20"/>
      <c r="E425" s="20">
        <v>2</v>
      </c>
      <c r="F425" s="20"/>
      <c r="G425" s="20">
        <v>2</v>
      </c>
    </row>
    <row r="426" spans="1:7">
      <c r="A426" s="18" t="s">
        <v>8858</v>
      </c>
      <c r="B426" s="20"/>
      <c r="C426" s="20">
        <v>6</v>
      </c>
      <c r="D426" s="20"/>
      <c r="E426" s="20">
        <v>2</v>
      </c>
      <c r="F426" s="20"/>
      <c r="G426" s="20">
        <v>8</v>
      </c>
    </row>
    <row r="427" spans="1:7">
      <c r="A427" s="18" t="s">
        <v>9472</v>
      </c>
      <c r="B427" s="20"/>
      <c r="C427" s="20"/>
      <c r="D427" s="20">
        <v>1</v>
      </c>
      <c r="E427" s="20">
        <v>2</v>
      </c>
      <c r="F427" s="20"/>
      <c r="G427" s="20">
        <v>3</v>
      </c>
    </row>
    <row r="428" spans="1:7">
      <c r="A428" s="18" t="s">
        <v>8860</v>
      </c>
      <c r="B428" s="20"/>
      <c r="C428" s="20">
        <v>3</v>
      </c>
      <c r="D428" s="20"/>
      <c r="E428" s="20">
        <v>2</v>
      </c>
      <c r="F428" s="20"/>
      <c r="G428" s="20">
        <v>5</v>
      </c>
    </row>
    <row r="429" spans="1:7">
      <c r="A429" s="18" t="s">
        <v>9852</v>
      </c>
      <c r="B429" s="20"/>
      <c r="C429" s="20"/>
      <c r="D429" s="20"/>
      <c r="E429" s="20">
        <v>2</v>
      </c>
      <c r="F429" s="20"/>
      <c r="G429" s="20">
        <v>2</v>
      </c>
    </row>
    <row r="430" spans="1:7">
      <c r="A430" s="18" t="s">
        <v>9205</v>
      </c>
      <c r="B430" s="20"/>
      <c r="C430" s="20">
        <v>1</v>
      </c>
      <c r="D430" s="20"/>
      <c r="E430" s="20">
        <v>2</v>
      </c>
      <c r="F430" s="20"/>
      <c r="G430" s="20">
        <v>3</v>
      </c>
    </row>
    <row r="431" spans="1:7">
      <c r="A431" s="18" t="s">
        <v>9139</v>
      </c>
      <c r="B431" s="20">
        <v>1</v>
      </c>
      <c r="C431" s="20">
        <v>1</v>
      </c>
      <c r="D431" s="20"/>
      <c r="E431" s="20">
        <v>2</v>
      </c>
      <c r="F431" s="20"/>
      <c r="G431" s="20">
        <v>4</v>
      </c>
    </row>
    <row r="432" spans="1:7">
      <c r="A432" s="18" t="s">
        <v>8830</v>
      </c>
      <c r="B432" s="20"/>
      <c r="C432" s="20"/>
      <c r="D432" s="20"/>
      <c r="E432" s="20">
        <v>2</v>
      </c>
      <c r="F432" s="20"/>
      <c r="G432" s="20">
        <v>2</v>
      </c>
    </row>
    <row r="433" spans="1:7">
      <c r="A433" s="18" t="s">
        <v>9046</v>
      </c>
      <c r="B433" s="20"/>
      <c r="C433" s="20"/>
      <c r="D433" s="20"/>
      <c r="E433" s="20">
        <v>2</v>
      </c>
      <c r="F433" s="20"/>
      <c r="G433" s="20">
        <v>2</v>
      </c>
    </row>
    <row r="434" spans="1:7">
      <c r="A434" s="18" t="s">
        <v>8418</v>
      </c>
      <c r="B434" s="20"/>
      <c r="C434" s="20"/>
      <c r="D434" s="20"/>
      <c r="E434" s="20">
        <v>2</v>
      </c>
      <c r="F434" s="20"/>
      <c r="G434" s="20">
        <v>2</v>
      </c>
    </row>
    <row r="435" spans="1:7">
      <c r="A435" s="18" t="s">
        <v>8413</v>
      </c>
      <c r="B435" s="20"/>
      <c r="C435" s="20">
        <v>2</v>
      </c>
      <c r="D435" s="20"/>
      <c r="E435" s="20">
        <v>2</v>
      </c>
      <c r="F435" s="20"/>
      <c r="G435" s="20">
        <v>4</v>
      </c>
    </row>
    <row r="436" spans="1:7">
      <c r="A436" s="18" t="s">
        <v>9677</v>
      </c>
      <c r="B436" s="20"/>
      <c r="C436" s="20">
        <v>2</v>
      </c>
      <c r="D436" s="20"/>
      <c r="E436" s="20">
        <v>2</v>
      </c>
      <c r="F436" s="20"/>
      <c r="G436" s="20">
        <v>4</v>
      </c>
    </row>
    <row r="437" spans="1:7">
      <c r="A437" s="18" t="s">
        <v>8701</v>
      </c>
      <c r="B437" s="20"/>
      <c r="C437" s="20"/>
      <c r="D437" s="20"/>
      <c r="E437" s="20">
        <v>2</v>
      </c>
      <c r="F437" s="20"/>
      <c r="G437" s="20">
        <v>2</v>
      </c>
    </row>
    <row r="438" spans="1:7">
      <c r="A438" s="18" t="s">
        <v>9681</v>
      </c>
      <c r="B438" s="20">
        <v>1</v>
      </c>
      <c r="C438" s="20">
        <v>1</v>
      </c>
      <c r="D438" s="20"/>
      <c r="E438" s="20">
        <v>2</v>
      </c>
      <c r="F438" s="20"/>
      <c r="G438" s="20">
        <v>4</v>
      </c>
    </row>
    <row r="439" spans="1:7">
      <c r="A439" s="18" t="s">
        <v>8838</v>
      </c>
      <c r="B439" s="20"/>
      <c r="C439" s="20">
        <v>5</v>
      </c>
      <c r="D439" s="20"/>
      <c r="E439" s="20">
        <v>2</v>
      </c>
      <c r="F439" s="20"/>
      <c r="G439" s="20">
        <v>7</v>
      </c>
    </row>
    <row r="440" spans="1:7">
      <c r="A440" s="18" t="s">
        <v>9873</v>
      </c>
      <c r="B440" s="20"/>
      <c r="C440" s="20">
        <v>1</v>
      </c>
      <c r="D440" s="20"/>
      <c r="E440" s="20">
        <v>2</v>
      </c>
      <c r="F440" s="20"/>
      <c r="G440" s="20">
        <v>3</v>
      </c>
    </row>
    <row r="441" spans="1:7">
      <c r="A441" s="18" t="s">
        <v>8879</v>
      </c>
      <c r="B441" s="20">
        <v>1</v>
      </c>
      <c r="C441" s="20">
        <v>1</v>
      </c>
      <c r="D441" s="20"/>
      <c r="E441" s="20">
        <v>2</v>
      </c>
      <c r="F441" s="20"/>
      <c r="G441" s="20">
        <v>4</v>
      </c>
    </row>
    <row r="442" spans="1:7">
      <c r="A442" s="18" t="s">
        <v>8569</v>
      </c>
      <c r="B442" s="20"/>
      <c r="C442" s="20">
        <v>3</v>
      </c>
      <c r="D442" s="20"/>
      <c r="E442" s="20">
        <v>2</v>
      </c>
      <c r="F442" s="20"/>
      <c r="G442" s="20">
        <v>5</v>
      </c>
    </row>
    <row r="443" spans="1:7">
      <c r="A443" s="18" t="s">
        <v>9398</v>
      </c>
      <c r="B443" s="20"/>
      <c r="C443" s="20"/>
      <c r="D443" s="20"/>
      <c r="E443" s="20">
        <v>2</v>
      </c>
      <c r="F443" s="20"/>
      <c r="G443" s="20">
        <v>2</v>
      </c>
    </row>
    <row r="444" spans="1:7">
      <c r="A444" s="18" t="s">
        <v>8716</v>
      </c>
      <c r="B444" s="20"/>
      <c r="C444" s="20"/>
      <c r="D444" s="20"/>
      <c r="E444" s="20">
        <v>2</v>
      </c>
      <c r="F444" s="20"/>
      <c r="G444" s="20">
        <v>2</v>
      </c>
    </row>
    <row r="445" spans="1:7">
      <c r="A445" s="18" t="s">
        <v>9715</v>
      </c>
      <c r="B445" s="20"/>
      <c r="C445" s="20">
        <v>5</v>
      </c>
      <c r="D445" s="20"/>
      <c r="E445" s="20">
        <v>2</v>
      </c>
      <c r="F445" s="20"/>
      <c r="G445" s="20">
        <v>7</v>
      </c>
    </row>
    <row r="446" spans="1:7">
      <c r="A446" s="18" t="s">
        <v>9626</v>
      </c>
      <c r="B446" s="20"/>
      <c r="C446" s="20"/>
      <c r="D446" s="20"/>
      <c r="E446" s="20">
        <v>2</v>
      </c>
      <c r="F446" s="20"/>
      <c r="G446" s="20">
        <v>2</v>
      </c>
    </row>
    <row r="447" spans="1:7">
      <c r="A447" s="18" t="s">
        <v>8930</v>
      </c>
      <c r="B447" s="20">
        <v>1</v>
      </c>
      <c r="C447" s="20">
        <v>6</v>
      </c>
      <c r="D447" s="20"/>
      <c r="E447" s="20">
        <v>2</v>
      </c>
      <c r="F447" s="20"/>
      <c r="G447" s="20">
        <v>9</v>
      </c>
    </row>
    <row r="448" spans="1:7">
      <c r="A448" s="18" t="s">
        <v>9299</v>
      </c>
      <c r="B448" s="20">
        <v>1</v>
      </c>
      <c r="C448" s="20"/>
      <c r="D448" s="20"/>
      <c r="E448" s="20">
        <v>2</v>
      </c>
      <c r="F448" s="20"/>
      <c r="G448" s="20">
        <v>3</v>
      </c>
    </row>
    <row r="449" spans="1:7">
      <c r="A449" s="18" t="s">
        <v>8920</v>
      </c>
      <c r="B449" s="20"/>
      <c r="C449" s="20">
        <v>4</v>
      </c>
      <c r="D449" s="20"/>
      <c r="E449" s="20">
        <v>2</v>
      </c>
      <c r="F449" s="20"/>
      <c r="G449" s="20">
        <v>6</v>
      </c>
    </row>
    <row r="450" spans="1:7">
      <c r="A450" s="18" t="s">
        <v>9323</v>
      </c>
      <c r="B450" s="20"/>
      <c r="C450" s="20">
        <v>2</v>
      </c>
      <c r="D450" s="20"/>
      <c r="E450" s="20">
        <v>2</v>
      </c>
      <c r="F450" s="20"/>
      <c r="G450" s="20">
        <v>4</v>
      </c>
    </row>
    <row r="451" spans="1:7">
      <c r="A451" s="18" t="s">
        <v>8790</v>
      </c>
      <c r="B451" s="20"/>
      <c r="C451" s="20">
        <v>2</v>
      </c>
      <c r="D451" s="20"/>
      <c r="E451" s="20">
        <v>2</v>
      </c>
      <c r="F451" s="20"/>
      <c r="G451" s="20">
        <v>4</v>
      </c>
    </row>
    <row r="452" spans="1:7">
      <c r="A452" s="18" t="s">
        <v>8371</v>
      </c>
      <c r="B452" s="20"/>
      <c r="C452" s="20"/>
      <c r="D452" s="20"/>
      <c r="E452" s="20">
        <v>2</v>
      </c>
      <c r="F452" s="20"/>
      <c r="G452" s="20">
        <v>2</v>
      </c>
    </row>
    <row r="453" spans="1:7">
      <c r="A453" s="18" t="s">
        <v>8875</v>
      </c>
      <c r="B453" s="20">
        <v>1</v>
      </c>
      <c r="C453" s="20">
        <v>3</v>
      </c>
      <c r="D453" s="20"/>
      <c r="E453" s="20">
        <v>2</v>
      </c>
      <c r="F453" s="20"/>
      <c r="G453" s="20">
        <v>6</v>
      </c>
    </row>
    <row r="454" spans="1:7">
      <c r="A454" s="18" t="s">
        <v>9431</v>
      </c>
      <c r="B454" s="20"/>
      <c r="C454" s="20"/>
      <c r="D454" s="20"/>
      <c r="E454" s="20">
        <v>2</v>
      </c>
      <c r="F454" s="20"/>
      <c r="G454" s="20">
        <v>2</v>
      </c>
    </row>
    <row r="455" spans="1:7">
      <c r="A455" s="18" t="s">
        <v>8787</v>
      </c>
      <c r="B455" s="20">
        <v>1</v>
      </c>
      <c r="C455" s="20">
        <v>3</v>
      </c>
      <c r="D455" s="20"/>
      <c r="E455" s="20">
        <v>2</v>
      </c>
      <c r="F455" s="20"/>
      <c r="G455" s="20">
        <v>6</v>
      </c>
    </row>
    <row r="456" spans="1:7">
      <c r="A456" s="18" t="s">
        <v>9721</v>
      </c>
      <c r="B456" s="20"/>
      <c r="C456" s="20">
        <v>3</v>
      </c>
      <c r="D456" s="20"/>
      <c r="E456" s="20">
        <v>2</v>
      </c>
      <c r="F456" s="20"/>
      <c r="G456" s="20">
        <v>5</v>
      </c>
    </row>
    <row r="457" spans="1:7">
      <c r="A457" s="18" t="s">
        <v>8600</v>
      </c>
      <c r="B457" s="20"/>
      <c r="C457" s="20"/>
      <c r="D457" s="20"/>
      <c r="E457" s="20">
        <v>2</v>
      </c>
      <c r="F457" s="20"/>
      <c r="G457" s="20">
        <v>2</v>
      </c>
    </row>
    <row r="458" spans="1:7">
      <c r="A458" s="18" t="s">
        <v>8394</v>
      </c>
      <c r="B458" s="20">
        <v>1</v>
      </c>
      <c r="C458" s="20">
        <v>3</v>
      </c>
      <c r="D458" s="20"/>
      <c r="E458" s="20">
        <v>2</v>
      </c>
      <c r="F458" s="20"/>
      <c r="G458" s="20">
        <v>6</v>
      </c>
    </row>
    <row r="459" spans="1:7">
      <c r="A459" s="18" t="s">
        <v>8699</v>
      </c>
      <c r="B459" s="20"/>
      <c r="C459" s="20"/>
      <c r="D459" s="20"/>
      <c r="E459" s="20">
        <v>2</v>
      </c>
      <c r="F459" s="20"/>
      <c r="G459" s="20">
        <v>2</v>
      </c>
    </row>
    <row r="460" spans="1:7">
      <c r="A460" s="18" t="s">
        <v>8959</v>
      </c>
      <c r="B460" s="20"/>
      <c r="C460" s="20">
        <v>1</v>
      </c>
      <c r="D460" s="20"/>
      <c r="E460" s="20">
        <v>2</v>
      </c>
      <c r="F460" s="20"/>
      <c r="G460" s="20">
        <v>3</v>
      </c>
    </row>
    <row r="461" spans="1:7">
      <c r="A461" s="18" t="s">
        <v>8641</v>
      </c>
      <c r="B461" s="20"/>
      <c r="C461" s="20"/>
      <c r="D461" s="20"/>
      <c r="E461" s="20">
        <v>2</v>
      </c>
      <c r="F461" s="20"/>
      <c r="G461" s="20">
        <v>2</v>
      </c>
    </row>
    <row r="462" spans="1:7">
      <c r="A462" s="18" t="s">
        <v>8449</v>
      </c>
      <c r="B462" s="20"/>
      <c r="C462" s="20">
        <v>1</v>
      </c>
      <c r="D462" s="20"/>
      <c r="E462" s="20">
        <v>2</v>
      </c>
      <c r="F462" s="20"/>
      <c r="G462" s="20">
        <v>3</v>
      </c>
    </row>
    <row r="463" spans="1:7">
      <c r="A463" s="18" t="s">
        <v>9919</v>
      </c>
      <c r="B463" s="20"/>
      <c r="C463" s="20"/>
      <c r="D463" s="20"/>
      <c r="E463" s="20">
        <v>2</v>
      </c>
      <c r="F463" s="20"/>
      <c r="G463" s="20">
        <v>2</v>
      </c>
    </row>
    <row r="464" spans="1:7">
      <c r="A464" s="18" t="s">
        <v>8614</v>
      </c>
      <c r="B464" s="20"/>
      <c r="C464" s="20"/>
      <c r="D464" s="20"/>
      <c r="E464" s="20">
        <v>2</v>
      </c>
      <c r="F464" s="20"/>
      <c r="G464" s="20">
        <v>2</v>
      </c>
    </row>
    <row r="465" spans="1:7">
      <c r="A465" s="18" t="s">
        <v>8689</v>
      </c>
      <c r="B465" s="20"/>
      <c r="C465" s="20">
        <v>2</v>
      </c>
      <c r="D465" s="20"/>
      <c r="E465" s="20">
        <v>2</v>
      </c>
      <c r="F465" s="20"/>
      <c r="G465" s="20">
        <v>4</v>
      </c>
    </row>
    <row r="466" spans="1:7">
      <c r="A466" s="18" t="s">
        <v>8578</v>
      </c>
      <c r="B466" s="20">
        <v>1</v>
      </c>
      <c r="C466" s="20">
        <v>4</v>
      </c>
      <c r="D466" s="20"/>
      <c r="E466" s="20">
        <v>2</v>
      </c>
      <c r="F466" s="20"/>
      <c r="G466" s="20">
        <v>7</v>
      </c>
    </row>
    <row r="467" spans="1:7">
      <c r="A467" s="18" t="s">
        <v>9217</v>
      </c>
      <c r="B467" s="20">
        <v>1</v>
      </c>
      <c r="C467" s="20">
        <v>2</v>
      </c>
      <c r="D467" s="20"/>
      <c r="E467" s="20">
        <v>2</v>
      </c>
      <c r="F467" s="20"/>
      <c r="G467" s="20">
        <v>5</v>
      </c>
    </row>
    <row r="468" spans="1:7">
      <c r="A468" s="18" t="s">
        <v>8700</v>
      </c>
      <c r="B468" s="20"/>
      <c r="C468" s="20"/>
      <c r="D468" s="20"/>
      <c r="E468" s="20">
        <v>2</v>
      </c>
      <c r="F468" s="20"/>
      <c r="G468" s="20">
        <v>2</v>
      </c>
    </row>
    <row r="469" spans="1:7">
      <c r="A469" s="18" t="s">
        <v>9394</v>
      </c>
      <c r="B469" s="20"/>
      <c r="C469" s="20">
        <v>3</v>
      </c>
      <c r="D469" s="20"/>
      <c r="E469" s="20">
        <v>2</v>
      </c>
      <c r="F469" s="20"/>
      <c r="G469" s="20">
        <v>5</v>
      </c>
    </row>
    <row r="470" spans="1:7">
      <c r="A470" s="18" t="s">
        <v>9177</v>
      </c>
      <c r="B470" s="20">
        <v>2</v>
      </c>
      <c r="C470" s="20"/>
      <c r="D470" s="20"/>
      <c r="E470" s="20">
        <v>2</v>
      </c>
      <c r="F470" s="20"/>
      <c r="G470" s="20">
        <v>4</v>
      </c>
    </row>
    <row r="471" spans="1:7">
      <c r="A471" s="18" t="s">
        <v>9542</v>
      </c>
      <c r="B471" s="20"/>
      <c r="C471" s="20"/>
      <c r="D471" s="20"/>
      <c r="E471" s="20">
        <v>2</v>
      </c>
      <c r="F471" s="20"/>
      <c r="G471" s="20">
        <v>2</v>
      </c>
    </row>
    <row r="472" spans="1:7">
      <c r="A472" s="18" t="s">
        <v>9267</v>
      </c>
      <c r="B472" s="20">
        <v>1</v>
      </c>
      <c r="C472" s="20"/>
      <c r="D472" s="20"/>
      <c r="E472" s="20">
        <v>2</v>
      </c>
      <c r="F472" s="20"/>
      <c r="G472" s="20">
        <v>3</v>
      </c>
    </row>
    <row r="473" spans="1:7">
      <c r="A473" s="18" t="s">
        <v>8677</v>
      </c>
      <c r="B473" s="20"/>
      <c r="C473" s="20"/>
      <c r="D473" s="20"/>
      <c r="E473" s="20">
        <v>2</v>
      </c>
      <c r="F473" s="20"/>
      <c r="G473" s="20">
        <v>2</v>
      </c>
    </row>
    <row r="474" spans="1:7">
      <c r="A474" s="18" t="s">
        <v>9245</v>
      </c>
      <c r="B474" s="20"/>
      <c r="C474" s="20">
        <v>2</v>
      </c>
      <c r="D474" s="20"/>
      <c r="E474" s="20">
        <v>2</v>
      </c>
      <c r="F474" s="20"/>
      <c r="G474" s="20">
        <v>4</v>
      </c>
    </row>
    <row r="475" spans="1:7">
      <c r="A475" s="18" t="s">
        <v>8493</v>
      </c>
      <c r="B475" s="20">
        <v>1</v>
      </c>
      <c r="C475" s="20">
        <v>4</v>
      </c>
      <c r="D475" s="20"/>
      <c r="E475" s="20">
        <v>2</v>
      </c>
      <c r="F475" s="20"/>
      <c r="G475" s="20">
        <v>7</v>
      </c>
    </row>
    <row r="476" spans="1:7">
      <c r="A476" s="18" t="s">
        <v>8979</v>
      </c>
      <c r="B476" s="20"/>
      <c r="C476" s="20">
        <v>1</v>
      </c>
      <c r="D476" s="20"/>
      <c r="E476" s="20">
        <v>2</v>
      </c>
      <c r="F476" s="20"/>
      <c r="G476" s="20">
        <v>3</v>
      </c>
    </row>
    <row r="477" spans="1:7">
      <c r="A477" s="18" t="s">
        <v>9596</v>
      </c>
      <c r="B477" s="20"/>
      <c r="C477" s="20"/>
      <c r="D477" s="20"/>
      <c r="E477" s="20">
        <v>2</v>
      </c>
      <c r="F477" s="20"/>
      <c r="G477" s="20">
        <v>2</v>
      </c>
    </row>
    <row r="478" spans="1:7">
      <c r="A478" s="18" t="s">
        <v>9493</v>
      </c>
      <c r="B478" s="20"/>
      <c r="C478" s="20"/>
      <c r="D478" s="20"/>
      <c r="E478" s="20">
        <v>2</v>
      </c>
      <c r="F478" s="20"/>
      <c r="G478" s="20">
        <v>2</v>
      </c>
    </row>
    <row r="479" spans="1:7">
      <c r="A479" s="18" t="s">
        <v>9711</v>
      </c>
      <c r="B479" s="20">
        <v>2</v>
      </c>
      <c r="C479" s="20">
        <v>4</v>
      </c>
      <c r="D479" s="20"/>
      <c r="E479" s="20">
        <v>2</v>
      </c>
      <c r="F479" s="20"/>
      <c r="G479" s="20">
        <v>8</v>
      </c>
    </row>
    <row r="480" spans="1:7">
      <c r="A480" s="18" t="s">
        <v>9660</v>
      </c>
      <c r="B480" s="20"/>
      <c r="C480" s="20">
        <v>1</v>
      </c>
      <c r="D480" s="20"/>
      <c r="E480" s="20">
        <v>2</v>
      </c>
      <c r="F480" s="20"/>
      <c r="G480" s="20">
        <v>3</v>
      </c>
    </row>
    <row r="481" spans="1:7">
      <c r="A481" s="18" t="s">
        <v>9661</v>
      </c>
      <c r="B481" s="20"/>
      <c r="C481" s="20">
        <v>1</v>
      </c>
      <c r="D481" s="20"/>
      <c r="E481" s="20">
        <v>2</v>
      </c>
      <c r="F481" s="20"/>
      <c r="G481" s="20">
        <v>3</v>
      </c>
    </row>
    <row r="482" spans="1:7">
      <c r="A482" s="18" t="s">
        <v>9306</v>
      </c>
      <c r="B482" s="20">
        <v>1</v>
      </c>
      <c r="C482" s="20"/>
      <c r="D482" s="20"/>
      <c r="E482" s="20">
        <v>2</v>
      </c>
      <c r="F482" s="20"/>
      <c r="G482" s="20">
        <v>3</v>
      </c>
    </row>
    <row r="483" spans="1:7">
      <c r="A483" s="18" t="s">
        <v>8836</v>
      </c>
      <c r="B483" s="20"/>
      <c r="C483" s="20">
        <v>3</v>
      </c>
      <c r="D483" s="20"/>
      <c r="E483" s="20">
        <v>2</v>
      </c>
      <c r="F483" s="20"/>
      <c r="G483" s="20">
        <v>5</v>
      </c>
    </row>
    <row r="484" spans="1:7">
      <c r="A484" s="18" t="s">
        <v>8434</v>
      </c>
      <c r="B484" s="20"/>
      <c r="C484" s="20">
        <v>1</v>
      </c>
      <c r="D484" s="20"/>
      <c r="E484" s="20">
        <v>2</v>
      </c>
      <c r="F484" s="20"/>
      <c r="G484" s="20">
        <v>3</v>
      </c>
    </row>
    <row r="485" spans="1:7">
      <c r="A485" s="18" t="s">
        <v>8940</v>
      </c>
      <c r="B485" s="20"/>
      <c r="C485" s="20">
        <v>3</v>
      </c>
      <c r="D485" s="20"/>
      <c r="E485" s="20">
        <v>2</v>
      </c>
      <c r="F485" s="20"/>
      <c r="G485" s="20">
        <v>5</v>
      </c>
    </row>
    <row r="486" spans="1:7">
      <c r="A486" s="18" t="s">
        <v>8708</v>
      </c>
      <c r="B486" s="20"/>
      <c r="C486" s="20">
        <v>1</v>
      </c>
      <c r="D486" s="20"/>
      <c r="E486" s="20">
        <v>2</v>
      </c>
      <c r="F486" s="20"/>
      <c r="G486" s="20">
        <v>3</v>
      </c>
    </row>
    <row r="487" spans="1:7">
      <c r="A487" s="18" t="s">
        <v>8632</v>
      </c>
      <c r="B487" s="20"/>
      <c r="C487" s="20">
        <v>2</v>
      </c>
      <c r="D487" s="20"/>
      <c r="E487" s="20">
        <v>2</v>
      </c>
      <c r="F487" s="20"/>
      <c r="G487" s="20">
        <v>4</v>
      </c>
    </row>
    <row r="488" spans="1:7">
      <c r="A488" s="18" t="s">
        <v>9570</v>
      </c>
      <c r="B488" s="20"/>
      <c r="C488" s="20"/>
      <c r="D488" s="20"/>
      <c r="E488" s="20">
        <v>2</v>
      </c>
      <c r="F488" s="20"/>
      <c r="G488" s="20">
        <v>2</v>
      </c>
    </row>
    <row r="489" spans="1:7">
      <c r="A489" s="18" t="s">
        <v>9789</v>
      </c>
      <c r="B489" s="20"/>
      <c r="C489" s="20">
        <v>2</v>
      </c>
      <c r="D489" s="20"/>
      <c r="E489" s="20">
        <v>2</v>
      </c>
      <c r="F489" s="20"/>
      <c r="G489" s="20">
        <v>4</v>
      </c>
    </row>
    <row r="490" spans="1:7">
      <c r="A490" s="18" t="s">
        <v>8892</v>
      </c>
      <c r="B490" s="20">
        <v>1</v>
      </c>
      <c r="C490" s="20"/>
      <c r="D490" s="20">
        <v>1</v>
      </c>
      <c r="E490" s="20">
        <v>2</v>
      </c>
      <c r="F490" s="20"/>
      <c r="G490" s="20">
        <v>4</v>
      </c>
    </row>
    <row r="491" spans="1:7">
      <c r="A491" s="18" t="s">
        <v>9031</v>
      </c>
      <c r="B491" s="20"/>
      <c r="C491" s="20"/>
      <c r="D491" s="20"/>
      <c r="E491" s="20">
        <v>2</v>
      </c>
      <c r="F491" s="20"/>
      <c r="G491" s="20">
        <v>2</v>
      </c>
    </row>
    <row r="492" spans="1:7">
      <c r="A492" s="18" t="s">
        <v>9281</v>
      </c>
      <c r="B492" s="20"/>
      <c r="C492" s="20"/>
      <c r="D492" s="20"/>
      <c r="E492" s="20">
        <v>2</v>
      </c>
      <c r="F492" s="20"/>
      <c r="G492" s="20">
        <v>2</v>
      </c>
    </row>
    <row r="493" spans="1:7">
      <c r="A493" s="18" t="s">
        <v>8410</v>
      </c>
      <c r="B493" s="20"/>
      <c r="C493" s="20">
        <v>2</v>
      </c>
      <c r="D493" s="20"/>
      <c r="E493" s="20">
        <v>2</v>
      </c>
      <c r="F493" s="20"/>
      <c r="G493" s="20">
        <v>4</v>
      </c>
    </row>
    <row r="494" spans="1:7">
      <c r="A494" s="18" t="s">
        <v>8519</v>
      </c>
      <c r="B494" s="20">
        <v>1</v>
      </c>
      <c r="C494" s="20">
        <v>1</v>
      </c>
      <c r="D494" s="20"/>
      <c r="E494" s="20">
        <v>2</v>
      </c>
      <c r="F494" s="20"/>
      <c r="G494" s="20">
        <v>4</v>
      </c>
    </row>
    <row r="495" spans="1:7">
      <c r="A495" s="18" t="s">
        <v>8906</v>
      </c>
      <c r="B495" s="20">
        <v>2</v>
      </c>
      <c r="C495" s="20"/>
      <c r="D495" s="20"/>
      <c r="E495" s="20">
        <v>2</v>
      </c>
      <c r="F495" s="20"/>
      <c r="G495" s="20">
        <v>4</v>
      </c>
    </row>
    <row r="496" spans="1:7">
      <c r="A496" s="18" t="s">
        <v>8968</v>
      </c>
      <c r="B496" s="20"/>
      <c r="C496" s="20"/>
      <c r="D496" s="20"/>
      <c r="E496" s="20">
        <v>2</v>
      </c>
      <c r="F496" s="20"/>
      <c r="G496" s="20">
        <v>2</v>
      </c>
    </row>
    <row r="497" spans="1:7">
      <c r="A497" s="18" t="s">
        <v>9341</v>
      </c>
      <c r="B497" s="20"/>
      <c r="C497" s="20"/>
      <c r="D497" s="20"/>
      <c r="E497" s="20">
        <v>2</v>
      </c>
      <c r="F497" s="20"/>
      <c r="G497" s="20">
        <v>2</v>
      </c>
    </row>
    <row r="498" spans="1:7">
      <c r="A498" s="18" t="s">
        <v>8405</v>
      </c>
      <c r="B498" s="20"/>
      <c r="C498" s="20">
        <v>4</v>
      </c>
      <c r="D498" s="20"/>
      <c r="E498" s="20">
        <v>2</v>
      </c>
      <c r="F498" s="20"/>
      <c r="G498" s="20">
        <v>6</v>
      </c>
    </row>
    <row r="499" spans="1:7">
      <c r="A499" s="18" t="s">
        <v>9145</v>
      </c>
      <c r="B499" s="20">
        <v>1</v>
      </c>
      <c r="C499" s="20">
        <v>2</v>
      </c>
      <c r="D499" s="20"/>
      <c r="E499" s="20">
        <v>2</v>
      </c>
      <c r="F499" s="20"/>
      <c r="G499" s="20">
        <v>5</v>
      </c>
    </row>
    <row r="500" spans="1:7">
      <c r="A500" s="18" t="s">
        <v>8416</v>
      </c>
      <c r="B500" s="20"/>
      <c r="C500" s="20">
        <v>3</v>
      </c>
      <c r="D500" s="20"/>
      <c r="E500" s="20">
        <v>2</v>
      </c>
      <c r="F500" s="20"/>
      <c r="G500" s="20">
        <v>5</v>
      </c>
    </row>
    <row r="501" spans="1:7">
      <c r="A501" s="18" t="s">
        <v>9690</v>
      </c>
      <c r="B501" s="20"/>
      <c r="C501" s="20"/>
      <c r="D501" s="20"/>
      <c r="E501" s="20">
        <v>2</v>
      </c>
      <c r="F501" s="20"/>
      <c r="G501" s="20">
        <v>2</v>
      </c>
    </row>
    <row r="502" spans="1:7">
      <c r="A502" s="18" t="s">
        <v>9244</v>
      </c>
      <c r="B502" s="20"/>
      <c r="C502" s="20"/>
      <c r="D502" s="20"/>
      <c r="E502" s="20">
        <v>2</v>
      </c>
      <c r="F502" s="20"/>
      <c r="G502" s="20">
        <v>2</v>
      </c>
    </row>
    <row r="503" spans="1:7">
      <c r="A503" s="18" t="s">
        <v>8986</v>
      </c>
      <c r="B503" s="20"/>
      <c r="C503" s="20">
        <v>2</v>
      </c>
      <c r="D503" s="20"/>
      <c r="E503" s="20">
        <v>2</v>
      </c>
      <c r="F503" s="20"/>
      <c r="G503" s="20">
        <v>4</v>
      </c>
    </row>
    <row r="504" spans="1:7">
      <c r="A504" s="18" t="s">
        <v>8743</v>
      </c>
      <c r="B504" s="20"/>
      <c r="C504" s="20">
        <v>2</v>
      </c>
      <c r="D504" s="20"/>
      <c r="E504" s="20">
        <v>2</v>
      </c>
      <c r="F504" s="20"/>
      <c r="G504" s="20">
        <v>4</v>
      </c>
    </row>
    <row r="505" spans="1:7">
      <c r="A505" s="18" t="s">
        <v>8850</v>
      </c>
      <c r="B505" s="20">
        <v>1</v>
      </c>
      <c r="C505" s="20">
        <v>3</v>
      </c>
      <c r="D505" s="20"/>
      <c r="E505" s="20">
        <v>2</v>
      </c>
      <c r="F505" s="20"/>
      <c r="G505" s="20">
        <v>6</v>
      </c>
    </row>
    <row r="506" spans="1:7">
      <c r="A506" s="18" t="s">
        <v>9509</v>
      </c>
      <c r="B506" s="20"/>
      <c r="C506" s="20">
        <v>2</v>
      </c>
      <c r="D506" s="20"/>
      <c r="E506" s="20">
        <v>2</v>
      </c>
      <c r="F506" s="20"/>
      <c r="G506" s="20">
        <v>4</v>
      </c>
    </row>
    <row r="507" spans="1:7">
      <c r="A507" s="18" t="s">
        <v>9607</v>
      </c>
      <c r="B507" s="20"/>
      <c r="C507" s="20"/>
      <c r="D507" s="20"/>
      <c r="E507" s="20">
        <v>2</v>
      </c>
      <c r="F507" s="20"/>
      <c r="G507" s="20">
        <v>2</v>
      </c>
    </row>
    <row r="508" spans="1:7">
      <c r="A508" s="18" t="s">
        <v>8551</v>
      </c>
      <c r="B508" s="20"/>
      <c r="C508" s="20">
        <v>1</v>
      </c>
      <c r="D508" s="20"/>
      <c r="E508" s="20">
        <v>2</v>
      </c>
      <c r="F508" s="20"/>
      <c r="G508" s="20">
        <v>3</v>
      </c>
    </row>
    <row r="509" spans="1:7">
      <c r="A509" s="18" t="s">
        <v>9313</v>
      </c>
      <c r="B509" s="20">
        <v>1</v>
      </c>
      <c r="C509" s="20">
        <v>1</v>
      </c>
      <c r="D509" s="20"/>
      <c r="E509" s="20">
        <v>2</v>
      </c>
      <c r="F509" s="20"/>
      <c r="G509" s="20">
        <v>4</v>
      </c>
    </row>
    <row r="510" spans="1:7">
      <c r="A510" s="18" t="s">
        <v>8728</v>
      </c>
      <c r="B510" s="20"/>
      <c r="C510" s="20"/>
      <c r="D510" s="20"/>
      <c r="E510" s="20">
        <v>2</v>
      </c>
      <c r="F510" s="20"/>
      <c r="G510" s="20">
        <v>2</v>
      </c>
    </row>
    <row r="511" spans="1:7">
      <c r="A511" s="18" t="s">
        <v>9445</v>
      </c>
      <c r="B511" s="20"/>
      <c r="C511" s="20"/>
      <c r="D511" s="20"/>
      <c r="E511" s="20">
        <v>2</v>
      </c>
      <c r="F511" s="20"/>
      <c r="G511" s="20">
        <v>2</v>
      </c>
    </row>
    <row r="512" spans="1:7">
      <c r="A512" s="18" t="s">
        <v>8839</v>
      </c>
      <c r="B512" s="20"/>
      <c r="C512" s="20">
        <v>4</v>
      </c>
      <c r="D512" s="20"/>
      <c r="E512" s="20">
        <v>2</v>
      </c>
      <c r="F512" s="20"/>
      <c r="G512" s="20">
        <v>6</v>
      </c>
    </row>
    <row r="513" spans="1:7">
      <c r="A513" s="18" t="s">
        <v>8952</v>
      </c>
      <c r="B513" s="20"/>
      <c r="C513" s="20">
        <v>5</v>
      </c>
      <c r="D513" s="20"/>
      <c r="E513" s="20">
        <v>2</v>
      </c>
      <c r="F513" s="20"/>
      <c r="G513" s="20">
        <v>7</v>
      </c>
    </row>
    <row r="514" spans="1:7">
      <c r="A514" s="18" t="s">
        <v>9418</v>
      </c>
      <c r="B514" s="20">
        <v>2</v>
      </c>
      <c r="C514" s="20">
        <v>3</v>
      </c>
      <c r="D514" s="20"/>
      <c r="E514" s="20">
        <v>2</v>
      </c>
      <c r="F514" s="20"/>
      <c r="G514" s="20">
        <v>7</v>
      </c>
    </row>
    <row r="515" spans="1:7">
      <c r="A515" s="18" t="s">
        <v>9602</v>
      </c>
      <c r="B515" s="20"/>
      <c r="C515" s="20"/>
      <c r="D515" s="20"/>
      <c r="E515" s="20">
        <v>2</v>
      </c>
      <c r="F515" s="20"/>
      <c r="G515" s="20">
        <v>2</v>
      </c>
    </row>
    <row r="516" spans="1:7">
      <c r="A516" s="18" t="s">
        <v>9673</v>
      </c>
      <c r="B516" s="20"/>
      <c r="C516" s="20"/>
      <c r="D516" s="20"/>
      <c r="E516" s="20">
        <v>2</v>
      </c>
      <c r="F516" s="20"/>
      <c r="G516" s="20">
        <v>2</v>
      </c>
    </row>
    <row r="517" spans="1:7">
      <c r="A517" s="18" t="s">
        <v>8660</v>
      </c>
      <c r="B517" s="20"/>
      <c r="C517" s="20">
        <v>1</v>
      </c>
      <c r="D517" s="20"/>
      <c r="E517" s="20">
        <v>2</v>
      </c>
      <c r="F517" s="20"/>
      <c r="G517" s="20">
        <v>3</v>
      </c>
    </row>
    <row r="518" spans="1:7">
      <c r="A518" s="18" t="s">
        <v>9113</v>
      </c>
      <c r="B518" s="20">
        <v>1</v>
      </c>
      <c r="C518" s="20">
        <v>2</v>
      </c>
      <c r="D518" s="20"/>
      <c r="E518" s="20">
        <v>2</v>
      </c>
      <c r="F518" s="20"/>
      <c r="G518" s="20">
        <v>5</v>
      </c>
    </row>
    <row r="519" spans="1:7">
      <c r="A519" s="18" t="s">
        <v>9023</v>
      </c>
      <c r="B519" s="20"/>
      <c r="C519" s="20"/>
      <c r="D519" s="20"/>
      <c r="E519" s="20">
        <v>2</v>
      </c>
      <c r="F519" s="20"/>
      <c r="G519" s="20">
        <v>2</v>
      </c>
    </row>
    <row r="520" spans="1:7">
      <c r="A520" s="18" t="s">
        <v>8476</v>
      </c>
      <c r="B520" s="20"/>
      <c r="C520" s="20"/>
      <c r="D520" s="20"/>
      <c r="E520" s="20">
        <v>2</v>
      </c>
      <c r="F520" s="20"/>
      <c r="G520" s="20">
        <v>2</v>
      </c>
    </row>
    <row r="521" spans="1:7">
      <c r="A521" s="18" t="s">
        <v>8801</v>
      </c>
      <c r="B521" s="20"/>
      <c r="C521" s="20">
        <v>3</v>
      </c>
      <c r="D521" s="20"/>
      <c r="E521" s="20">
        <v>2</v>
      </c>
      <c r="F521" s="20"/>
      <c r="G521" s="20">
        <v>5</v>
      </c>
    </row>
    <row r="522" spans="1:7">
      <c r="A522" s="18" t="s">
        <v>9718</v>
      </c>
      <c r="B522" s="20"/>
      <c r="C522" s="20">
        <v>1</v>
      </c>
      <c r="D522" s="20"/>
      <c r="E522" s="20">
        <v>2</v>
      </c>
      <c r="F522" s="20"/>
      <c r="G522" s="20">
        <v>3</v>
      </c>
    </row>
    <row r="523" spans="1:7">
      <c r="A523" s="18" t="s">
        <v>8919</v>
      </c>
      <c r="B523" s="20">
        <v>1</v>
      </c>
      <c r="C523" s="20"/>
      <c r="D523" s="20"/>
      <c r="E523" s="20">
        <v>2</v>
      </c>
      <c r="F523" s="20"/>
      <c r="G523" s="20">
        <v>3</v>
      </c>
    </row>
    <row r="524" spans="1:7">
      <c r="A524" s="18" t="s">
        <v>9580</v>
      </c>
      <c r="B524" s="20"/>
      <c r="C524" s="20"/>
      <c r="D524" s="20"/>
      <c r="E524" s="20">
        <v>2</v>
      </c>
      <c r="F524" s="20"/>
      <c r="G524" s="20">
        <v>2</v>
      </c>
    </row>
    <row r="525" spans="1:7">
      <c r="A525" s="18" t="s">
        <v>8706</v>
      </c>
      <c r="B525" s="20"/>
      <c r="C525" s="20"/>
      <c r="D525" s="20"/>
      <c r="E525" s="20">
        <v>2</v>
      </c>
      <c r="F525" s="20"/>
      <c r="G525" s="20">
        <v>2</v>
      </c>
    </row>
    <row r="526" spans="1:7">
      <c r="A526" s="18" t="s">
        <v>9049</v>
      </c>
      <c r="B526" s="20"/>
      <c r="C526" s="20">
        <v>1</v>
      </c>
      <c r="D526" s="20"/>
      <c r="E526" s="20">
        <v>2</v>
      </c>
      <c r="F526" s="20"/>
      <c r="G526" s="20">
        <v>3</v>
      </c>
    </row>
    <row r="527" spans="1:7">
      <c r="A527" s="18" t="s">
        <v>8396</v>
      </c>
      <c r="B527" s="20"/>
      <c r="C527" s="20">
        <v>2</v>
      </c>
      <c r="D527" s="20"/>
      <c r="E527" s="20">
        <v>2</v>
      </c>
      <c r="F527" s="20"/>
      <c r="G527" s="20">
        <v>4</v>
      </c>
    </row>
    <row r="528" spans="1:7">
      <c r="A528" s="18" t="s">
        <v>8576</v>
      </c>
      <c r="B528" s="20"/>
      <c r="C528" s="20">
        <v>2</v>
      </c>
      <c r="D528" s="20"/>
      <c r="E528" s="20">
        <v>2</v>
      </c>
      <c r="F528" s="20"/>
      <c r="G528" s="20">
        <v>4</v>
      </c>
    </row>
    <row r="529" spans="1:7">
      <c r="A529" s="18" t="s">
        <v>9015</v>
      </c>
      <c r="B529" s="20">
        <v>1</v>
      </c>
      <c r="C529" s="20">
        <v>2</v>
      </c>
      <c r="D529" s="20"/>
      <c r="E529" s="20">
        <v>2</v>
      </c>
      <c r="F529" s="20"/>
      <c r="G529" s="20">
        <v>5</v>
      </c>
    </row>
    <row r="530" spans="1:7">
      <c r="A530" s="18" t="s">
        <v>8395</v>
      </c>
      <c r="B530" s="20"/>
      <c r="C530" s="20">
        <v>3</v>
      </c>
      <c r="D530" s="20"/>
      <c r="E530" s="20">
        <v>2</v>
      </c>
      <c r="F530" s="20"/>
      <c r="G530" s="20">
        <v>5</v>
      </c>
    </row>
    <row r="531" spans="1:7">
      <c r="A531" s="18" t="s">
        <v>9821</v>
      </c>
      <c r="B531" s="20"/>
      <c r="C531" s="20"/>
      <c r="D531" s="20"/>
      <c r="E531" s="20">
        <v>2</v>
      </c>
      <c r="F531" s="20"/>
      <c r="G531" s="20">
        <v>2</v>
      </c>
    </row>
    <row r="532" spans="1:7">
      <c r="A532" s="18" t="s">
        <v>9779</v>
      </c>
      <c r="B532" s="20"/>
      <c r="C532" s="20">
        <v>1</v>
      </c>
      <c r="D532" s="20"/>
      <c r="E532" s="20">
        <v>2</v>
      </c>
      <c r="F532" s="20"/>
      <c r="G532" s="20">
        <v>3</v>
      </c>
    </row>
    <row r="533" spans="1:7">
      <c r="A533" s="18" t="s">
        <v>9209</v>
      </c>
      <c r="B533" s="20"/>
      <c r="C533" s="20">
        <v>1</v>
      </c>
      <c r="D533" s="20"/>
      <c r="E533" s="20">
        <v>2</v>
      </c>
      <c r="F533" s="20"/>
      <c r="G533" s="20">
        <v>3</v>
      </c>
    </row>
    <row r="534" spans="1:7">
      <c r="A534" s="18" t="s">
        <v>8978</v>
      </c>
      <c r="B534" s="20"/>
      <c r="C534" s="20">
        <v>3</v>
      </c>
      <c r="D534" s="20"/>
      <c r="E534" s="20">
        <v>2</v>
      </c>
      <c r="F534" s="20"/>
      <c r="G534" s="20">
        <v>5</v>
      </c>
    </row>
    <row r="535" spans="1:7">
      <c r="A535" s="18" t="s">
        <v>8662</v>
      </c>
      <c r="B535" s="20">
        <v>1</v>
      </c>
      <c r="C535" s="20"/>
      <c r="D535" s="20"/>
      <c r="E535" s="20">
        <v>2</v>
      </c>
      <c r="F535" s="20"/>
      <c r="G535" s="20">
        <v>3</v>
      </c>
    </row>
    <row r="536" spans="1:7">
      <c r="A536" s="18" t="s">
        <v>8918</v>
      </c>
      <c r="B536" s="20">
        <v>1</v>
      </c>
      <c r="C536" s="20"/>
      <c r="D536" s="20"/>
      <c r="E536" s="20">
        <v>2</v>
      </c>
      <c r="F536" s="20"/>
      <c r="G536" s="20">
        <v>3</v>
      </c>
    </row>
    <row r="537" spans="1:7">
      <c r="A537" s="18" t="s">
        <v>8866</v>
      </c>
      <c r="B537" s="20">
        <v>1</v>
      </c>
      <c r="C537" s="20">
        <v>3</v>
      </c>
      <c r="D537" s="20"/>
      <c r="E537" s="20">
        <v>2</v>
      </c>
      <c r="F537" s="20"/>
      <c r="G537" s="20">
        <v>6</v>
      </c>
    </row>
    <row r="538" spans="1:7">
      <c r="A538" s="18" t="s">
        <v>8630</v>
      </c>
      <c r="B538" s="20"/>
      <c r="C538" s="20"/>
      <c r="D538" s="20"/>
      <c r="E538" s="20">
        <v>2</v>
      </c>
      <c r="F538" s="20"/>
      <c r="G538" s="20">
        <v>2</v>
      </c>
    </row>
    <row r="539" spans="1:7">
      <c r="A539" s="18" t="s">
        <v>9003</v>
      </c>
      <c r="B539" s="20"/>
      <c r="C539" s="20">
        <v>1</v>
      </c>
      <c r="D539" s="20"/>
      <c r="E539" s="20">
        <v>2</v>
      </c>
      <c r="F539" s="20"/>
      <c r="G539" s="20">
        <v>3</v>
      </c>
    </row>
    <row r="540" spans="1:7">
      <c r="A540" s="18" t="s">
        <v>9659</v>
      </c>
      <c r="B540" s="20"/>
      <c r="C540" s="20">
        <v>1</v>
      </c>
      <c r="D540" s="20"/>
      <c r="E540" s="20">
        <v>2</v>
      </c>
      <c r="F540" s="20"/>
      <c r="G540" s="20">
        <v>3</v>
      </c>
    </row>
    <row r="541" spans="1:7">
      <c r="A541" s="18" t="s">
        <v>8873</v>
      </c>
      <c r="B541" s="20">
        <v>1</v>
      </c>
      <c r="C541" s="20">
        <v>3</v>
      </c>
      <c r="D541" s="20"/>
      <c r="E541" s="20">
        <v>2</v>
      </c>
      <c r="F541" s="20"/>
      <c r="G541" s="20">
        <v>6</v>
      </c>
    </row>
    <row r="542" spans="1:7">
      <c r="A542" s="18" t="s">
        <v>8516</v>
      </c>
      <c r="B542" s="20">
        <v>1</v>
      </c>
      <c r="C542" s="20"/>
      <c r="D542" s="20"/>
      <c r="E542" s="20">
        <v>2</v>
      </c>
      <c r="F542" s="20"/>
      <c r="G542" s="20">
        <v>3</v>
      </c>
    </row>
    <row r="543" spans="1:7">
      <c r="A543" s="18" t="s">
        <v>9185</v>
      </c>
      <c r="B543" s="20"/>
      <c r="C543" s="20">
        <v>1</v>
      </c>
      <c r="D543" s="20"/>
      <c r="E543" s="20">
        <v>2</v>
      </c>
      <c r="F543" s="20"/>
      <c r="G543" s="20">
        <v>3</v>
      </c>
    </row>
    <row r="544" spans="1:7">
      <c r="A544" s="18" t="s">
        <v>9733</v>
      </c>
      <c r="B544" s="20"/>
      <c r="C544" s="20"/>
      <c r="D544" s="20"/>
      <c r="E544" s="20">
        <v>1</v>
      </c>
      <c r="F544" s="20"/>
      <c r="G544" s="20">
        <v>1</v>
      </c>
    </row>
    <row r="545" spans="1:7">
      <c r="A545" s="18" t="s">
        <v>9864</v>
      </c>
      <c r="B545" s="20"/>
      <c r="C545" s="20"/>
      <c r="D545" s="20"/>
      <c r="E545" s="20">
        <v>1</v>
      </c>
      <c r="F545" s="20"/>
      <c r="G545" s="20">
        <v>1</v>
      </c>
    </row>
    <row r="546" spans="1:7">
      <c r="A546" s="18" t="s">
        <v>9862</v>
      </c>
      <c r="B546" s="20"/>
      <c r="C546" s="20"/>
      <c r="D546" s="20"/>
      <c r="E546" s="20">
        <v>1</v>
      </c>
      <c r="F546" s="20"/>
      <c r="G546" s="20">
        <v>1</v>
      </c>
    </row>
    <row r="547" spans="1:7">
      <c r="A547" s="18" t="s">
        <v>9331</v>
      </c>
      <c r="B547" s="20"/>
      <c r="C547" s="20">
        <v>1</v>
      </c>
      <c r="D547" s="20"/>
      <c r="E547" s="20">
        <v>1</v>
      </c>
      <c r="F547" s="20"/>
      <c r="G547" s="20">
        <v>2</v>
      </c>
    </row>
    <row r="548" spans="1:7">
      <c r="A548" s="18" t="s">
        <v>9318</v>
      </c>
      <c r="B548" s="20">
        <v>1</v>
      </c>
      <c r="C548" s="20">
        <v>3</v>
      </c>
      <c r="D548" s="20"/>
      <c r="E548" s="20">
        <v>1</v>
      </c>
      <c r="F548" s="20"/>
      <c r="G548" s="20">
        <v>5</v>
      </c>
    </row>
    <row r="549" spans="1:7">
      <c r="A549" s="18" t="s">
        <v>9402</v>
      </c>
      <c r="B549" s="20"/>
      <c r="C549" s="20">
        <v>1</v>
      </c>
      <c r="D549" s="20"/>
      <c r="E549" s="20">
        <v>1</v>
      </c>
      <c r="F549" s="20"/>
      <c r="G549" s="20">
        <v>2</v>
      </c>
    </row>
    <row r="550" spans="1:7">
      <c r="A550" s="18" t="s">
        <v>9787</v>
      </c>
      <c r="B550" s="20"/>
      <c r="C550" s="20"/>
      <c r="D550" s="20"/>
      <c r="E550" s="20">
        <v>1</v>
      </c>
      <c r="F550" s="20"/>
      <c r="G550" s="20">
        <v>1</v>
      </c>
    </row>
    <row r="551" spans="1:7">
      <c r="A551" s="18" t="s">
        <v>8882</v>
      </c>
      <c r="B551" s="20">
        <v>3</v>
      </c>
      <c r="C551" s="20">
        <v>1</v>
      </c>
      <c r="D551" s="20"/>
      <c r="E551" s="20">
        <v>1</v>
      </c>
      <c r="F551" s="20"/>
      <c r="G551" s="20">
        <v>5</v>
      </c>
    </row>
    <row r="552" spans="1:7">
      <c r="A552" s="18" t="s">
        <v>9888</v>
      </c>
      <c r="B552" s="20"/>
      <c r="C552" s="20"/>
      <c r="D552" s="20"/>
      <c r="E552" s="20">
        <v>1</v>
      </c>
      <c r="F552" s="20"/>
      <c r="G552" s="20">
        <v>1</v>
      </c>
    </row>
    <row r="553" spans="1:7">
      <c r="A553" s="18" t="s">
        <v>9300</v>
      </c>
      <c r="B553" s="20"/>
      <c r="C553" s="20"/>
      <c r="D553" s="20"/>
      <c r="E553" s="20">
        <v>1</v>
      </c>
      <c r="F553" s="20"/>
      <c r="G553" s="20">
        <v>1</v>
      </c>
    </row>
    <row r="554" spans="1:7">
      <c r="A554" s="18" t="s">
        <v>8734</v>
      </c>
      <c r="B554" s="20"/>
      <c r="C554" s="20"/>
      <c r="D554" s="20"/>
      <c r="E554" s="20">
        <v>1</v>
      </c>
      <c r="F554" s="20"/>
      <c r="G554" s="20">
        <v>1</v>
      </c>
    </row>
    <row r="555" spans="1:7">
      <c r="A555" s="18" t="s">
        <v>9064</v>
      </c>
      <c r="B555" s="20"/>
      <c r="C555" s="20">
        <v>1</v>
      </c>
      <c r="D555" s="20"/>
      <c r="E555" s="20">
        <v>1</v>
      </c>
      <c r="F555" s="20"/>
      <c r="G555" s="20">
        <v>2</v>
      </c>
    </row>
    <row r="556" spans="1:7">
      <c r="A556" s="18" t="s">
        <v>9024</v>
      </c>
      <c r="B556" s="20"/>
      <c r="C556" s="20"/>
      <c r="D556" s="20"/>
      <c r="E556" s="20">
        <v>1</v>
      </c>
      <c r="F556" s="20"/>
      <c r="G556" s="20">
        <v>1</v>
      </c>
    </row>
    <row r="557" spans="1:7">
      <c r="A557" s="18" t="s">
        <v>8419</v>
      </c>
      <c r="B557" s="20"/>
      <c r="C557" s="20"/>
      <c r="D557" s="20"/>
      <c r="E557" s="20">
        <v>1</v>
      </c>
      <c r="F557" s="20"/>
      <c r="G557" s="20">
        <v>1</v>
      </c>
    </row>
    <row r="558" spans="1:7">
      <c r="A558" s="18" t="s">
        <v>9617</v>
      </c>
      <c r="B558" s="20"/>
      <c r="C558" s="20"/>
      <c r="D558" s="20"/>
      <c r="E558" s="20">
        <v>1</v>
      </c>
      <c r="F558" s="20"/>
      <c r="G558" s="20">
        <v>1</v>
      </c>
    </row>
    <row r="559" spans="1:7">
      <c r="A559" s="18" t="s">
        <v>8552</v>
      </c>
      <c r="B559" s="20"/>
      <c r="C559" s="20">
        <v>1</v>
      </c>
      <c r="D559" s="20"/>
      <c r="E559" s="20">
        <v>1</v>
      </c>
      <c r="F559" s="20"/>
      <c r="G559" s="20">
        <v>2</v>
      </c>
    </row>
    <row r="560" spans="1:7">
      <c r="A560" s="18" t="s">
        <v>9710</v>
      </c>
      <c r="B560" s="20">
        <v>1</v>
      </c>
      <c r="C560" s="20"/>
      <c r="D560" s="20"/>
      <c r="E560" s="20">
        <v>1</v>
      </c>
      <c r="F560" s="20"/>
      <c r="G560" s="20">
        <v>2</v>
      </c>
    </row>
    <row r="561" spans="1:7">
      <c r="A561" s="18" t="s">
        <v>9891</v>
      </c>
      <c r="B561" s="20"/>
      <c r="C561" s="20">
        <v>1</v>
      </c>
      <c r="D561" s="20"/>
      <c r="E561" s="20">
        <v>1</v>
      </c>
      <c r="F561" s="20"/>
      <c r="G561" s="20">
        <v>2</v>
      </c>
    </row>
    <row r="562" spans="1:7">
      <c r="A562" s="18" t="s">
        <v>8983</v>
      </c>
      <c r="B562" s="20"/>
      <c r="C562" s="20"/>
      <c r="D562" s="20"/>
      <c r="E562" s="20">
        <v>1</v>
      </c>
      <c r="F562" s="20"/>
      <c r="G562" s="20">
        <v>1</v>
      </c>
    </row>
    <row r="563" spans="1:7">
      <c r="A563" s="18" t="s">
        <v>8915</v>
      </c>
      <c r="B563" s="20">
        <v>1</v>
      </c>
      <c r="C563" s="20">
        <v>1</v>
      </c>
      <c r="D563" s="20"/>
      <c r="E563" s="20">
        <v>1</v>
      </c>
      <c r="F563" s="20"/>
      <c r="G563" s="20">
        <v>3</v>
      </c>
    </row>
    <row r="564" spans="1:7">
      <c r="A564" s="18" t="s">
        <v>9588</v>
      </c>
      <c r="B564" s="20"/>
      <c r="C564" s="20">
        <v>1</v>
      </c>
      <c r="D564" s="20"/>
      <c r="E564" s="20">
        <v>1</v>
      </c>
      <c r="F564" s="20"/>
      <c r="G564" s="20">
        <v>2</v>
      </c>
    </row>
    <row r="565" spans="1:7">
      <c r="A565" s="18" t="s">
        <v>9662</v>
      </c>
      <c r="B565" s="20"/>
      <c r="C565" s="20"/>
      <c r="D565" s="20"/>
      <c r="E565" s="20">
        <v>1</v>
      </c>
      <c r="F565" s="20"/>
      <c r="G565" s="20">
        <v>1</v>
      </c>
    </row>
    <row r="566" spans="1:7">
      <c r="A566" s="18" t="s">
        <v>8881</v>
      </c>
      <c r="B566" s="20">
        <v>2</v>
      </c>
      <c r="C566" s="20">
        <v>2</v>
      </c>
      <c r="D566" s="20"/>
      <c r="E566" s="20">
        <v>1</v>
      </c>
      <c r="F566" s="20"/>
      <c r="G566" s="20">
        <v>5</v>
      </c>
    </row>
    <row r="567" spans="1:7">
      <c r="A567" s="18" t="s">
        <v>8488</v>
      </c>
      <c r="B567" s="20">
        <v>1</v>
      </c>
      <c r="C567" s="20"/>
      <c r="D567" s="20"/>
      <c r="E567" s="20">
        <v>1</v>
      </c>
      <c r="F567" s="20"/>
      <c r="G567" s="20">
        <v>2</v>
      </c>
    </row>
    <row r="568" spans="1:7">
      <c r="A568" s="18" t="s">
        <v>8745</v>
      </c>
      <c r="B568" s="20"/>
      <c r="C568" s="20">
        <v>1</v>
      </c>
      <c r="D568" s="20"/>
      <c r="E568" s="20">
        <v>1</v>
      </c>
      <c r="F568" s="20"/>
      <c r="G568" s="20">
        <v>2</v>
      </c>
    </row>
    <row r="569" spans="1:7">
      <c r="A569" s="18" t="s">
        <v>8961</v>
      </c>
      <c r="B569" s="20">
        <v>1</v>
      </c>
      <c r="C569" s="20"/>
      <c r="D569" s="20"/>
      <c r="E569" s="20">
        <v>1</v>
      </c>
      <c r="F569" s="20"/>
      <c r="G569" s="20">
        <v>2</v>
      </c>
    </row>
    <row r="570" spans="1:7">
      <c r="A570" s="18" t="s">
        <v>9373</v>
      </c>
      <c r="B570" s="20"/>
      <c r="C570" s="20"/>
      <c r="D570" s="20"/>
      <c r="E570" s="20">
        <v>1</v>
      </c>
      <c r="F570" s="20"/>
      <c r="G570" s="20">
        <v>1</v>
      </c>
    </row>
    <row r="571" spans="1:7">
      <c r="A571" s="18" t="s">
        <v>8749</v>
      </c>
      <c r="B571" s="20"/>
      <c r="C571" s="20">
        <v>1</v>
      </c>
      <c r="D571" s="20"/>
      <c r="E571" s="20">
        <v>1</v>
      </c>
      <c r="F571" s="20"/>
      <c r="G571" s="20">
        <v>2</v>
      </c>
    </row>
    <row r="572" spans="1:7">
      <c r="A572" s="18" t="s">
        <v>9292</v>
      </c>
      <c r="B572" s="20"/>
      <c r="C572" s="20"/>
      <c r="D572" s="20"/>
      <c r="E572" s="20">
        <v>1</v>
      </c>
      <c r="F572" s="20"/>
      <c r="G572" s="20">
        <v>1</v>
      </c>
    </row>
    <row r="573" spans="1:7">
      <c r="A573" s="18" t="s">
        <v>8933</v>
      </c>
      <c r="B573" s="20"/>
      <c r="C573" s="20">
        <v>1</v>
      </c>
      <c r="D573" s="20"/>
      <c r="E573" s="20">
        <v>1</v>
      </c>
      <c r="F573" s="20"/>
      <c r="G573" s="20">
        <v>2</v>
      </c>
    </row>
    <row r="574" spans="1:7">
      <c r="A574" s="18" t="s">
        <v>9756</v>
      </c>
      <c r="B574" s="20"/>
      <c r="C574" s="20"/>
      <c r="D574" s="20"/>
      <c r="E574" s="20">
        <v>1</v>
      </c>
      <c r="F574" s="20"/>
      <c r="G574" s="20">
        <v>1</v>
      </c>
    </row>
    <row r="575" spans="1:7">
      <c r="A575" s="18" t="s">
        <v>8393</v>
      </c>
      <c r="B575" s="20"/>
      <c r="C575" s="20">
        <v>1</v>
      </c>
      <c r="D575" s="20"/>
      <c r="E575" s="20">
        <v>1</v>
      </c>
      <c r="F575" s="20"/>
      <c r="G575" s="20">
        <v>2</v>
      </c>
    </row>
    <row r="576" spans="1:7">
      <c r="A576" s="18" t="s">
        <v>9013</v>
      </c>
      <c r="B576" s="20"/>
      <c r="C576" s="20"/>
      <c r="D576" s="20"/>
      <c r="E576" s="20">
        <v>1</v>
      </c>
      <c r="F576" s="20"/>
      <c r="G576" s="20">
        <v>1</v>
      </c>
    </row>
    <row r="577" spans="1:7">
      <c r="A577" s="18" t="s">
        <v>8778</v>
      </c>
      <c r="B577" s="20"/>
      <c r="C577" s="20">
        <v>1</v>
      </c>
      <c r="D577" s="20"/>
      <c r="E577" s="20">
        <v>1</v>
      </c>
      <c r="F577" s="20"/>
      <c r="G577" s="20">
        <v>2</v>
      </c>
    </row>
    <row r="578" spans="1:7">
      <c r="A578" s="18" t="s">
        <v>9200</v>
      </c>
      <c r="B578" s="20"/>
      <c r="C578" s="20">
        <v>3</v>
      </c>
      <c r="D578" s="20"/>
      <c r="E578" s="20">
        <v>1</v>
      </c>
      <c r="F578" s="20"/>
      <c r="G578" s="20">
        <v>4</v>
      </c>
    </row>
    <row r="579" spans="1:7">
      <c r="A579" s="18" t="s">
        <v>8751</v>
      </c>
      <c r="B579" s="20"/>
      <c r="C579" s="20">
        <v>1</v>
      </c>
      <c r="D579" s="20"/>
      <c r="E579" s="20">
        <v>1</v>
      </c>
      <c r="F579" s="20"/>
      <c r="G579" s="20">
        <v>2</v>
      </c>
    </row>
    <row r="580" spans="1:7">
      <c r="A580" s="18" t="s">
        <v>9027</v>
      </c>
      <c r="B580" s="20"/>
      <c r="C580" s="20"/>
      <c r="D580" s="20"/>
      <c r="E580" s="20">
        <v>1</v>
      </c>
      <c r="F580" s="20"/>
      <c r="G580" s="20">
        <v>1</v>
      </c>
    </row>
    <row r="581" spans="1:7">
      <c r="A581" s="18" t="s">
        <v>9816</v>
      </c>
      <c r="B581" s="20"/>
      <c r="C581" s="20"/>
      <c r="D581" s="20"/>
      <c r="E581" s="20">
        <v>1</v>
      </c>
      <c r="F581" s="20"/>
      <c r="G581" s="20">
        <v>1</v>
      </c>
    </row>
    <row r="582" spans="1:7">
      <c r="A582" s="18" t="s">
        <v>9745</v>
      </c>
      <c r="B582" s="20"/>
      <c r="C582" s="20"/>
      <c r="D582" s="20"/>
      <c r="E582" s="20">
        <v>1</v>
      </c>
      <c r="F582" s="20"/>
      <c r="G582" s="20">
        <v>1</v>
      </c>
    </row>
    <row r="583" spans="1:7">
      <c r="A583" s="18" t="s">
        <v>9291</v>
      </c>
      <c r="B583" s="20"/>
      <c r="C583" s="20"/>
      <c r="D583" s="20"/>
      <c r="E583" s="20">
        <v>1</v>
      </c>
      <c r="F583" s="20"/>
      <c r="G583" s="20">
        <v>1</v>
      </c>
    </row>
    <row r="584" spans="1:7">
      <c r="A584" s="18" t="s">
        <v>8809</v>
      </c>
      <c r="B584" s="20"/>
      <c r="C584" s="20">
        <v>1</v>
      </c>
      <c r="D584" s="20"/>
      <c r="E584" s="20">
        <v>1</v>
      </c>
      <c r="F584" s="20"/>
      <c r="G584" s="20">
        <v>2</v>
      </c>
    </row>
    <row r="585" spans="1:7">
      <c r="A585" s="18" t="s">
        <v>9936</v>
      </c>
      <c r="B585" s="20"/>
      <c r="C585" s="20"/>
      <c r="D585" s="20"/>
      <c r="E585" s="20">
        <v>1</v>
      </c>
      <c r="F585" s="20"/>
      <c r="G585" s="20">
        <v>1</v>
      </c>
    </row>
    <row r="586" spans="1:7">
      <c r="A586" s="18" t="s">
        <v>9592</v>
      </c>
      <c r="B586" s="20"/>
      <c r="C586" s="20"/>
      <c r="D586" s="20"/>
      <c r="E586" s="20">
        <v>1</v>
      </c>
      <c r="F586" s="20"/>
      <c r="G586" s="20">
        <v>1</v>
      </c>
    </row>
    <row r="587" spans="1:7">
      <c r="A587" s="18" t="s">
        <v>9376</v>
      </c>
      <c r="B587" s="20"/>
      <c r="C587" s="20">
        <v>1</v>
      </c>
      <c r="D587" s="20"/>
      <c r="E587" s="20">
        <v>1</v>
      </c>
      <c r="F587" s="20"/>
      <c r="G587" s="20">
        <v>2</v>
      </c>
    </row>
    <row r="588" spans="1:7">
      <c r="A588" s="18" t="s">
        <v>9754</v>
      </c>
      <c r="B588" s="20"/>
      <c r="C588" s="20">
        <v>3</v>
      </c>
      <c r="D588" s="20"/>
      <c r="E588" s="20">
        <v>1</v>
      </c>
      <c r="F588" s="20"/>
      <c r="G588" s="20">
        <v>4</v>
      </c>
    </row>
    <row r="589" spans="1:7">
      <c r="A589" s="18" t="s">
        <v>8553</v>
      </c>
      <c r="B589" s="20"/>
      <c r="C589" s="20">
        <v>3</v>
      </c>
      <c r="D589" s="20"/>
      <c r="E589" s="20">
        <v>1</v>
      </c>
      <c r="F589" s="20"/>
      <c r="G589" s="20">
        <v>4</v>
      </c>
    </row>
    <row r="590" spans="1:7">
      <c r="A590" s="18" t="s">
        <v>9516</v>
      </c>
      <c r="B590" s="20"/>
      <c r="C590" s="20">
        <v>1</v>
      </c>
      <c r="D590" s="20"/>
      <c r="E590" s="20">
        <v>1</v>
      </c>
      <c r="F590" s="20"/>
      <c r="G590" s="20">
        <v>2</v>
      </c>
    </row>
    <row r="591" spans="1:7">
      <c r="A591" s="18" t="s">
        <v>9173</v>
      </c>
      <c r="B591" s="20">
        <v>1</v>
      </c>
      <c r="C591" s="20">
        <v>1</v>
      </c>
      <c r="D591" s="20"/>
      <c r="E591" s="20">
        <v>1</v>
      </c>
      <c r="F591" s="20"/>
      <c r="G591" s="20">
        <v>3</v>
      </c>
    </row>
    <row r="592" spans="1:7">
      <c r="A592" s="18" t="s">
        <v>9920</v>
      </c>
      <c r="B592" s="20"/>
      <c r="C592" s="20">
        <v>1</v>
      </c>
      <c r="D592" s="20"/>
      <c r="E592" s="20">
        <v>1</v>
      </c>
      <c r="F592" s="20"/>
      <c r="G592" s="20">
        <v>2</v>
      </c>
    </row>
    <row r="593" spans="1:7">
      <c r="A593" s="18" t="s">
        <v>9744</v>
      </c>
      <c r="B593" s="20"/>
      <c r="C593" s="20"/>
      <c r="D593" s="20"/>
      <c r="E593" s="20">
        <v>1</v>
      </c>
      <c r="F593" s="20"/>
      <c r="G593" s="20">
        <v>1</v>
      </c>
    </row>
    <row r="594" spans="1:7">
      <c r="A594" s="18" t="s">
        <v>9446</v>
      </c>
      <c r="B594" s="20"/>
      <c r="C594" s="20"/>
      <c r="D594" s="20"/>
      <c r="E594" s="20">
        <v>1</v>
      </c>
      <c r="F594" s="20"/>
      <c r="G594" s="20">
        <v>1</v>
      </c>
    </row>
    <row r="595" spans="1:7">
      <c r="A595" s="18" t="s">
        <v>9009</v>
      </c>
      <c r="B595" s="20"/>
      <c r="C595" s="20"/>
      <c r="D595" s="20"/>
      <c r="E595" s="20">
        <v>1</v>
      </c>
      <c r="F595" s="20"/>
      <c r="G595" s="20">
        <v>1</v>
      </c>
    </row>
    <row r="596" spans="1:7">
      <c r="A596" s="18" t="s">
        <v>9290</v>
      </c>
      <c r="B596" s="20"/>
      <c r="C596" s="20"/>
      <c r="D596" s="20"/>
      <c r="E596" s="20">
        <v>1</v>
      </c>
      <c r="F596" s="20"/>
      <c r="G596" s="20">
        <v>1</v>
      </c>
    </row>
    <row r="597" spans="1:7">
      <c r="A597" s="18" t="s">
        <v>9903</v>
      </c>
      <c r="B597" s="20"/>
      <c r="C597" s="20"/>
      <c r="D597" s="20"/>
      <c r="E597" s="20">
        <v>1</v>
      </c>
      <c r="F597" s="20"/>
      <c r="G597" s="20">
        <v>1</v>
      </c>
    </row>
    <row r="598" spans="1:7">
      <c r="A598" s="18" t="s">
        <v>9164</v>
      </c>
      <c r="B598" s="20"/>
      <c r="C598" s="20">
        <v>1</v>
      </c>
      <c r="D598" s="20"/>
      <c r="E598" s="20">
        <v>1</v>
      </c>
      <c r="F598" s="20"/>
      <c r="G598" s="20">
        <v>2</v>
      </c>
    </row>
    <row r="599" spans="1:7">
      <c r="A599" s="18" t="s">
        <v>9935</v>
      </c>
      <c r="B599" s="20"/>
      <c r="C599" s="20"/>
      <c r="D599" s="20"/>
      <c r="E599" s="20">
        <v>1</v>
      </c>
      <c r="F599" s="20"/>
      <c r="G599" s="20">
        <v>1</v>
      </c>
    </row>
    <row r="600" spans="1:7">
      <c r="A600" s="18" t="s">
        <v>9801</v>
      </c>
      <c r="B600" s="20"/>
      <c r="C600" s="20">
        <v>1</v>
      </c>
      <c r="D600" s="20"/>
      <c r="E600" s="20">
        <v>1</v>
      </c>
      <c r="F600" s="20"/>
      <c r="G600" s="20">
        <v>2</v>
      </c>
    </row>
    <row r="601" spans="1:7">
      <c r="A601" s="18" t="s">
        <v>9553</v>
      </c>
      <c r="B601" s="20"/>
      <c r="C601" s="20"/>
      <c r="D601" s="20"/>
      <c r="E601" s="20">
        <v>1</v>
      </c>
      <c r="F601" s="20"/>
      <c r="G601" s="20">
        <v>1</v>
      </c>
    </row>
    <row r="602" spans="1:7">
      <c r="A602" s="18" t="s">
        <v>9924</v>
      </c>
      <c r="B602" s="20"/>
      <c r="C602" s="20"/>
      <c r="D602" s="20"/>
      <c r="E602" s="20">
        <v>1</v>
      </c>
      <c r="F602" s="20"/>
      <c r="G602" s="20">
        <v>1</v>
      </c>
    </row>
    <row r="603" spans="1:7">
      <c r="A603" s="18" t="s">
        <v>9889</v>
      </c>
      <c r="B603" s="20"/>
      <c r="C603" s="20"/>
      <c r="D603" s="20"/>
      <c r="E603" s="20">
        <v>1</v>
      </c>
      <c r="F603" s="20"/>
      <c r="G603" s="20">
        <v>1</v>
      </c>
    </row>
    <row r="604" spans="1:7">
      <c r="A604" s="18" t="s">
        <v>8729</v>
      </c>
      <c r="B604" s="20"/>
      <c r="C604" s="20"/>
      <c r="D604" s="20"/>
      <c r="E604" s="20">
        <v>1</v>
      </c>
      <c r="F604" s="20"/>
      <c r="G604" s="20">
        <v>1</v>
      </c>
    </row>
    <row r="605" spans="1:7">
      <c r="A605" s="18" t="s">
        <v>9456</v>
      </c>
      <c r="B605" s="20"/>
      <c r="C605" s="20">
        <v>4</v>
      </c>
      <c r="D605" s="20"/>
      <c r="E605" s="20">
        <v>1</v>
      </c>
      <c r="F605" s="20"/>
      <c r="G605" s="20">
        <v>5</v>
      </c>
    </row>
    <row r="606" spans="1:7">
      <c r="A606" s="18" t="s">
        <v>8611</v>
      </c>
      <c r="B606" s="20"/>
      <c r="C606" s="20"/>
      <c r="D606" s="20"/>
      <c r="E606" s="20">
        <v>1</v>
      </c>
      <c r="F606" s="20"/>
      <c r="G606" s="20">
        <v>1</v>
      </c>
    </row>
    <row r="607" spans="1:7">
      <c r="A607" s="18" t="s">
        <v>9582</v>
      </c>
      <c r="B607" s="20"/>
      <c r="C607" s="20">
        <v>1</v>
      </c>
      <c r="D607" s="20"/>
      <c r="E607" s="20">
        <v>1</v>
      </c>
      <c r="F607" s="20"/>
      <c r="G607" s="20">
        <v>2</v>
      </c>
    </row>
    <row r="608" spans="1:7">
      <c r="A608" s="18" t="s">
        <v>8498</v>
      </c>
      <c r="B608" s="20">
        <v>1</v>
      </c>
      <c r="C608" s="20">
        <v>5</v>
      </c>
      <c r="D608" s="20"/>
      <c r="E608" s="20">
        <v>1</v>
      </c>
      <c r="F608" s="20"/>
      <c r="G608" s="20">
        <v>7</v>
      </c>
    </row>
    <row r="609" spans="1:7">
      <c r="A609" s="18" t="s">
        <v>8575</v>
      </c>
      <c r="B609" s="20"/>
      <c r="C609" s="20">
        <v>5</v>
      </c>
      <c r="D609" s="20"/>
      <c r="E609" s="20">
        <v>1</v>
      </c>
      <c r="F609" s="20"/>
      <c r="G609" s="20">
        <v>6</v>
      </c>
    </row>
    <row r="610" spans="1:7">
      <c r="A610" s="18" t="s">
        <v>9159</v>
      </c>
      <c r="B610" s="20"/>
      <c r="C610" s="20">
        <v>1</v>
      </c>
      <c r="D610" s="20"/>
      <c r="E610" s="20">
        <v>1</v>
      </c>
      <c r="F610" s="20"/>
      <c r="G610" s="20">
        <v>2</v>
      </c>
    </row>
    <row r="611" spans="1:7">
      <c r="A611" s="18" t="s">
        <v>9432</v>
      </c>
      <c r="B611" s="20"/>
      <c r="C611" s="20"/>
      <c r="D611" s="20"/>
      <c r="E611" s="20">
        <v>1</v>
      </c>
      <c r="F611" s="20"/>
      <c r="G611" s="20">
        <v>1</v>
      </c>
    </row>
    <row r="612" spans="1:7">
      <c r="A612" s="18" t="s">
        <v>9572</v>
      </c>
      <c r="B612" s="20"/>
      <c r="C612" s="20"/>
      <c r="D612" s="20"/>
      <c r="E612" s="20">
        <v>1</v>
      </c>
      <c r="F612" s="20"/>
      <c r="G612" s="20">
        <v>1</v>
      </c>
    </row>
    <row r="613" spans="1:7">
      <c r="A613" s="18" t="s">
        <v>9628</v>
      </c>
      <c r="B613" s="20"/>
      <c r="C613" s="20"/>
      <c r="D613" s="20">
        <v>1</v>
      </c>
      <c r="E613" s="20">
        <v>1</v>
      </c>
      <c r="F613" s="20"/>
      <c r="G613" s="20">
        <v>2</v>
      </c>
    </row>
    <row r="614" spans="1:7">
      <c r="A614" s="18" t="s">
        <v>9343</v>
      </c>
      <c r="B614" s="20"/>
      <c r="C614" s="20">
        <v>1</v>
      </c>
      <c r="D614" s="20"/>
      <c r="E614" s="20">
        <v>1</v>
      </c>
      <c r="F614" s="20"/>
      <c r="G614" s="20">
        <v>2</v>
      </c>
    </row>
    <row r="615" spans="1:7">
      <c r="A615" s="18" t="s">
        <v>8562</v>
      </c>
      <c r="B615" s="20"/>
      <c r="C615" s="20">
        <v>1</v>
      </c>
      <c r="D615" s="20"/>
      <c r="E615" s="20">
        <v>1</v>
      </c>
      <c r="F615" s="20"/>
      <c r="G615" s="20">
        <v>2</v>
      </c>
    </row>
    <row r="616" spans="1:7">
      <c r="A616" s="18" t="s">
        <v>8533</v>
      </c>
      <c r="B616" s="20">
        <v>1</v>
      </c>
      <c r="C616" s="20">
        <v>1</v>
      </c>
      <c r="D616" s="20"/>
      <c r="E616" s="20">
        <v>1</v>
      </c>
      <c r="F616" s="20"/>
      <c r="G616" s="20">
        <v>3</v>
      </c>
    </row>
    <row r="617" spans="1:7">
      <c r="A617" s="18" t="s">
        <v>8705</v>
      </c>
      <c r="B617" s="20"/>
      <c r="C617" s="20"/>
      <c r="D617" s="20"/>
      <c r="E617" s="20">
        <v>1</v>
      </c>
      <c r="F617" s="20"/>
      <c r="G617" s="20">
        <v>1</v>
      </c>
    </row>
    <row r="618" spans="1:7">
      <c r="A618" s="18" t="s">
        <v>9455</v>
      </c>
      <c r="B618" s="20"/>
      <c r="C618" s="20"/>
      <c r="D618" s="20"/>
      <c r="E618" s="20">
        <v>1</v>
      </c>
      <c r="F618" s="20"/>
      <c r="G618" s="20">
        <v>1</v>
      </c>
    </row>
    <row r="619" spans="1:7">
      <c r="A619" s="18" t="s">
        <v>9826</v>
      </c>
      <c r="B619" s="20"/>
      <c r="C619" s="20">
        <v>1</v>
      </c>
      <c r="D619" s="20"/>
      <c r="E619" s="20">
        <v>1</v>
      </c>
      <c r="F619" s="20"/>
      <c r="G619" s="20">
        <v>2</v>
      </c>
    </row>
    <row r="620" spans="1:7">
      <c r="A620" s="18" t="s">
        <v>9007</v>
      </c>
      <c r="B620" s="20"/>
      <c r="C620" s="20"/>
      <c r="D620" s="20"/>
      <c r="E620" s="20">
        <v>1</v>
      </c>
      <c r="F620" s="20"/>
      <c r="G620" s="20">
        <v>1</v>
      </c>
    </row>
    <row r="621" spans="1:7">
      <c r="A621" s="18" t="s">
        <v>9767</v>
      </c>
      <c r="B621" s="20"/>
      <c r="C621" s="20"/>
      <c r="D621" s="20"/>
      <c r="E621" s="20">
        <v>1</v>
      </c>
      <c r="F621" s="20"/>
      <c r="G621" s="20">
        <v>1</v>
      </c>
    </row>
    <row r="622" spans="1:7">
      <c r="A622" s="18" t="s">
        <v>8564</v>
      </c>
      <c r="B622" s="20"/>
      <c r="C622" s="20">
        <v>1</v>
      </c>
      <c r="D622" s="20"/>
      <c r="E622" s="20">
        <v>1</v>
      </c>
      <c r="F622" s="20"/>
      <c r="G622" s="20">
        <v>2</v>
      </c>
    </row>
    <row r="623" spans="1:7">
      <c r="A623" s="18" t="s">
        <v>8889</v>
      </c>
      <c r="B623" s="20">
        <v>2</v>
      </c>
      <c r="C623" s="20"/>
      <c r="D623" s="20"/>
      <c r="E623" s="20">
        <v>1</v>
      </c>
      <c r="F623" s="20"/>
      <c r="G623" s="20">
        <v>3</v>
      </c>
    </row>
    <row r="624" spans="1:7">
      <c r="A624" s="18" t="s">
        <v>9538</v>
      </c>
      <c r="B624" s="20"/>
      <c r="C624" s="20"/>
      <c r="D624" s="20"/>
      <c r="E624" s="20">
        <v>1</v>
      </c>
      <c r="F624" s="20"/>
      <c r="G624" s="20">
        <v>1</v>
      </c>
    </row>
    <row r="625" spans="1:7">
      <c r="A625" s="18" t="s">
        <v>8628</v>
      </c>
      <c r="B625" s="20">
        <v>1</v>
      </c>
      <c r="C625" s="20"/>
      <c r="D625" s="20"/>
      <c r="E625" s="20">
        <v>1</v>
      </c>
      <c r="F625" s="20"/>
      <c r="G625" s="20">
        <v>2</v>
      </c>
    </row>
    <row r="626" spans="1:7">
      <c r="A626" s="18" t="s">
        <v>8591</v>
      </c>
      <c r="B626" s="20"/>
      <c r="C626" s="20">
        <v>1</v>
      </c>
      <c r="D626" s="20"/>
      <c r="E626" s="20">
        <v>1</v>
      </c>
      <c r="F626" s="20"/>
      <c r="G626" s="20">
        <v>2</v>
      </c>
    </row>
    <row r="627" spans="1:7">
      <c r="A627" s="18" t="s">
        <v>9886</v>
      </c>
      <c r="B627" s="20"/>
      <c r="C627" s="20"/>
      <c r="D627" s="20"/>
      <c r="E627" s="20">
        <v>1</v>
      </c>
      <c r="F627" s="20"/>
      <c r="G627" s="20">
        <v>1</v>
      </c>
    </row>
    <row r="628" spans="1:7">
      <c r="A628" s="18" t="s">
        <v>9350</v>
      </c>
      <c r="B628" s="20"/>
      <c r="C628" s="20">
        <v>2</v>
      </c>
      <c r="D628" s="20"/>
      <c r="E628" s="20">
        <v>1</v>
      </c>
      <c r="F628" s="20"/>
      <c r="G628" s="20">
        <v>3</v>
      </c>
    </row>
    <row r="629" spans="1:7">
      <c r="A629" s="18" t="s">
        <v>9714</v>
      </c>
      <c r="B629" s="20">
        <v>1</v>
      </c>
      <c r="C629" s="20">
        <v>2</v>
      </c>
      <c r="D629" s="20"/>
      <c r="E629" s="20">
        <v>1</v>
      </c>
      <c r="F629" s="20"/>
      <c r="G629" s="20">
        <v>4</v>
      </c>
    </row>
    <row r="630" spans="1:7">
      <c r="A630" s="18" t="s">
        <v>8544</v>
      </c>
      <c r="B630" s="20"/>
      <c r="C630" s="20">
        <v>3</v>
      </c>
      <c r="D630" s="20"/>
      <c r="E630" s="20">
        <v>1</v>
      </c>
      <c r="F630" s="20"/>
      <c r="G630" s="20">
        <v>4</v>
      </c>
    </row>
    <row r="631" spans="1:7">
      <c r="A631" s="18" t="s">
        <v>9899</v>
      </c>
      <c r="B631" s="20"/>
      <c r="C631" s="20"/>
      <c r="D631" s="20"/>
      <c r="E631" s="20">
        <v>1</v>
      </c>
      <c r="F631" s="20"/>
      <c r="G631" s="20">
        <v>1</v>
      </c>
    </row>
    <row r="632" spans="1:7">
      <c r="A632" s="18" t="s">
        <v>9669</v>
      </c>
      <c r="B632" s="20"/>
      <c r="C632" s="20"/>
      <c r="D632" s="20"/>
      <c r="E632" s="20">
        <v>1</v>
      </c>
      <c r="F632" s="20"/>
      <c r="G632" s="20">
        <v>1</v>
      </c>
    </row>
    <row r="633" spans="1:7">
      <c r="A633" s="18" t="s">
        <v>9286</v>
      </c>
      <c r="B633" s="20"/>
      <c r="C633" s="20"/>
      <c r="D633" s="20"/>
      <c r="E633" s="20">
        <v>1</v>
      </c>
      <c r="F633" s="20"/>
      <c r="G633" s="20">
        <v>1</v>
      </c>
    </row>
    <row r="634" spans="1:7">
      <c r="A634" s="18" t="s">
        <v>9802</v>
      </c>
      <c r="B634" s="20"/>
      <c r="C634" s="20"/>
      <c r="D634" s="20"/>
      <c r="E634" s="20">
        <v>1</v>
      </c>
      <c r="F634" s="20"/>
      <c r="G634" s="20">
        <v>1</v>
      </c>
    </row>
    <row r="635" spans="1:7">
      <c r="A635" s="18" t="s">
        <v>8824</v>
      </c>
      <c r="B635" s="20">
        <v>1</v>
      </c>
      <c r="C635" s="20"/>
      <c r="D635" s="20"/>
      <c r="E635" s="20">
        <v>1</v>
      </c>
      <c r="F635" s="20"/>
      <c r="G635" s="20">
        <v>2</v>
      </c>
    </row>
    <row r="636" spans="1:7">
      <c r="A636" s="18" t="s">
        <v>8820</v>
      </c>
      <c r="B636" s="20">
        <v>1</v>
      </c>
      <c r="C636" s="20">
        <v>2</v>
      </c>
      <c r="D636" s="20"/>
      <c r="E636" s="20">
        <v>1</v>
      </c>
      <c r="F636" s="20"/>
      <c r="G636" s="20">
        <v>4</v>
      </c>
    </row>
    <row r="637" spans="1:7">
      <c r="A637" s="18" t="s">
        <v>9785</v>
      </c>
      <c r="B637" s="20"/>
      <c r="C637" s="20"/>
      <c r="D637" s="20"/>
      <c r="E637" s="20">
        <v>1</v>
      </c>
      <c r="F637" s="20"/>
      <c r="G637" s="20">
        <v>1</v>
      </c>
    </row>
    <row r="638" spans="1:7">
      <c r="A638" s="18" t="s">
        <v>9654</v>
      </c>
      <c r="B638" s="20"/>
      <c r="C638" s="20"/>
      <c r="D638" s="20"/>
      <c r="E638" s="20">
        <v>1</v>
      </c>
      <c r="F638" s="20"/>
      <c r="G638" s="20">
        <v>1</v>
      </c>
    </row>
    <row r="639" spans="1:7">
      <c r="A639" s="18" t="s">
        <v>8444</v>
      </c>
      <c r="B639" s="20">
        <v>1</v>
      </c>
      <c r="C639" s="20">
        <v>2</v>
      </c>
      <c r="D639" s="20"/>
      <c r="E639" s="20">
        <v>1</v>
      </c>
      <c r="F639" s="20"/>
      <c r="G639" s="20">
        <v>4</v>
      </c>
    </row>
    <row r="640" spans="1:7">
      <c r="A640" s="18" t="s">
        <v>9762</v>
      </c>
      <c r="B640" s="20"/>
      <c r="C640" s="20"/>
      <c r="D640" s="20"/>
      <c r="E640" s="20">
        <v>1</v>
      </c>
      <c r="F640" s="20"/>
      <c r="G640" s="20">
        <v>1</v>
      </c>
    </row>
    <row r="641" spans="1:7">
      <c r="A641" s="18" t="s">
        <v>9680</v>
      </c>
      <c r="B641" s="20"/>
      <c r="C641" s="20">
        <v>1</v>
      </c>
      <c r="D641" s="20"/>
      <c r="E641" s="20">
        <v>1</v>
      </c>
      <c r="F641" s="20"/>
      <c r="G641" s="20">
        <v>2</v>
      </c>
    </row>
    <row r="642" spans="1:7">
      <c r="A642" s="18" t="s">
        <v>8637</v>
      </c>
      <c r="B642" s="20"/>
      <c r="C642" s="20"/>
      <c r="D642" s="20"/>
      <c r="E642" s="20">
        <v>1</v>
      </c>
      <c r="F642" s="20"/>
      <c r="G642" s="20">
        <v>1</v>
      </c>
    </row>
    <row r="643" spans="1:7">
      <c r="A643" s="18" t="s">
        <v>9258</v>
      </c>
      <c r="B643" s="20">
        <v>1</v>
      </c>
      <c r="C643" s="20"/>
      <c r="D643" s="20"/>
      <c r="E643" s="20">
        <v>1</v>
      </c>
      <c r="F643" s="20"/>
      <c r="G643" s="20">
        <v>2</v>
      </c>
    </row>
    <row r="644" spans="1:7">
      <c r="A644" s="18" t="s">
        <v>8621</v>
      </c>
      <c r="B644" s="20"/>
      <c r="C644" s="20"/>
      <c r="D644" s="20"/>
      <c r="E644" s="20">
        <v>1</v>
      </c>
      <c r="F644" s="20"/>
      <c r="G644" s="20">
        <v>1</v>
      </c>
    </row>
    <row r="645" spans="1:7">
      <c r="A645" s="18" t="s">
        <v>8502</v>
      </c>
      <c r="B645" s="20">
        <v>1</v>
      </c>
      <c r="C645" s="20">
        <v>1</v>
      </c>
      <c r="D645" s="20"/>
      <c r="E645" s="20">
        <v>1</v>
      </c>
      <c r="F645" s="20"/>
      <c r="G645" s="20">
        <v>3</v>
      </c>
    </row>
    <row r="646" spans="1:7">
      <c r="A646" s="18" t="s">
        <v>8479</v>
      </c>
      <c r="B646" s="20"/>
      <c r="C646" s="20"/>
      <c r="D646" s="20"/>
      <c r="E646" s="20">
        <v>1</v>
      </c>
      <c r="F646" s="20"/>
      <c r="G646" s="20">
        <v>1</v>
      </c>
    </row>
    <row r="647" spans="1:7">
      <c r="A647" s="18" t="s">
        <v>9276</v>
      </c>
      <c r="B647" s="20"/>
      <c r="C647" s="20">
        <v>5</v>
      </c>
      <c r="D647" s="20"/>
      <c r="E647" s="20">
        <v>1</v>
      </c>
      <c r="F647" s="20"/>
      <c r="G647" s="20">
        <v>6</v>
      </c>
    </row>
    <row r="648" spans="1:7">
      <c r="A648" s="18" t="s">
        <v>9675</v>
      </c>
      <c r="B648" s="20"/>
      <c r="C648" s="20"/>
      <c r="D648" s="20"/>
      <c r="E648" s="20">
        <v>1</v>
      </c>
      <c r="F648" s="20"/>
      <c r="G648" s="20">
        <v>1</v>
      </c>
    </row>
    <row r="649" spans="1:7">
      <c r="A649" s="18" t="s">
        <v>9730</v>
      </c>
      <c r="B649" s="20"/>
      <c r="C649" s="20"/>
      <c r="D649" s="20"/>
      <c r="E649" s="20">
        <v>1</v>
      </c>
      <c r="F649" s="20"/>
      <c r="G649" s="20">
        <v>1</v>
      </c>
    </row>
    <row r="650" spans="1:7">
      <c r="A650" s="18" t="s">
        <v>9925</v>
      </c>
      <c r="B650" s="20"/>
      <c r="C650" s="20"/>
      <c r="D650" s="20"/>
      <c r="E650" s="20">
        <v>1</v>
      </c>
      <c r="F650" s="20"/>
      <c r="G650" s="20">
        <v>1</v>
      </c>
    </row>
    <row r="651" spans="1:7">
      <c r="A651" s="18" t="s">
        <v>9218</v>
      </c>
      <c r="B651" s="20">
        <v>1</v>
      </c>
      <c r="C651" s="20">
        <v>1</v>
      </c>
      <c r="D651" s="20"/>
      <c r="E651" s="20">
        <v>1</v>
      </c>
      <c r="F651" s="20"/>
      <c r="G651" s="20">
        <v>3</v>
      </c>
    </row>
    <row r="652" spans="1:7">
      <c r="A652" s="18" t="s">
        <v>8995</v>
      </c>
      <c r="B652" s="20"/>
      <c r="C652" s="20"/>
      <c r="D652" s="20"/>
      <c r="E652" s="20">
        <v>1</v>
      </c>
      <c r="F652" s="20"/>
      <c r="G652" s="20">
        <v>1</v>
      </c>
    </row>
    <row r="653" spans="1:7">
      <c r="A653" s="18" t="s">
        <v>9426</v>
      </c>
      <c r="B653" s="20"/>
      <c r="C653" s="20">
        <v>2</v>
      </c>
      <c r="D653" s="20"/>
      <c r="E653" s="20">
        <v>1</v>
      </c>
      <c r="F653" s="20"/>
      <c r="G653" s="20">
        <v>3</v>
      </c>
    </row>
    <row r="654" spans="1:7">
      <c r="A654" s="18" t="s">
        <v>9663</v>
      </c>
      <c r="B654" s="20">
        <v>1</v>
      </c>
      <c r="C654" s="20"/>
      <c r="D654" s="20"/>
      <c r="E654" s="20">
        <v>1</v>
      </c>
      <c r="F654" s="20"/>
      <c r="G654" s="20">
        <v>2</v>
      </c>
    </row>
    <row r="655" spans="1:7">
      <c r="A655" s="18" t="s">
        <v>9387</v>
      </c>
      <c r="B655" s="20"/>
      <c r="C655" s="20"/>
      <c r="D655" s="20"/>
      <c r="E655" s="20">
        <v>1</v>
      </c>
      <c r="F655" s="20"/>
      <c r="G655" s="20">
        <v>1</v>
      </c>
    </row>
    <row r="656" spans="1:7">
      <c r="A656" s="18" t="s">
        <v>9188</v>
      </c>
      <c r="B656" s="20"/>
      <c r="C656" s="20">
        <v>1</v>
      </c>
      <c r="D656" s="20"/>
      <c r="E656" s="20">
        <v>1</v>
      </c>
      <c r="F656" s="20"/>
      <c r="G656" s="20">
        <v>2</v>
      </c>
    </row>
    <row r="657" spans="1:7">
      <c r="A657" s="18" t="s">
        <v>9705</v>
      </c>
      <c r="B657" s="20"/>
      <c r="C657" s="20"/>
      <c r="D657" s="20"/>
      <c r="E657" s="20">
        <v>1</v>
      </c>
      <c r="F657" s="20"/>
      <c r="G657" s="20">
        <v>1</v>
      </c>
    </row>
    <row r="658" spans="1:7">
      <c r="A658" s="18" t="s">
        <v>8914</v>
      </c>
      <c r="B658" s="20"/>
      <c r="C658" s="20"/>
      <c r="D658" s="20"/>
      <c r="E658" s="20">
        <v>1</v>
      </c>
      <c r="F658" s="20"/>
      <c r="G658" s="20">
        <v>1</v>
      </c>
    </row>
    <row r="659" spans="1:7">
      <c r="A659" s="18" t="s">
        <v>9453</v>
      </c>
      <c r="B659" s="20"/>
      <c r="C659" s="20"/>
      <c r="D659" s="20"/>
      <c r="E659" s="20">
        <v>1</v>
      </c>
      <c r="F659" s="20"/>
      <c r="G659" s="20">
        <v>1</v>
      </c>
    </row>
    <row r="660" spans="1:7">
      <c r="A660" s="18" t="s">
        <v>9529</v>
      </c>
      <c r="B660" s="20"/>
      <c r="C660" s="20"/>
      <c r="D660" s="20"/>
      <c r="E660" s="20">
        <v>1</v>
      </c>
      <c r="F660" s="20"/>
      <c r="G660" s="20">
        <v>1</v>
      </c>
    </row>
    <row r="661" spans="1:7">
      <c r="A661" s="18" t="s">
        <v>9230</v>
      </c>
      <c r="B661" s="20"/>
      <c r="C661" s="20">
        <v>3</v>
      </c>
      <c r="D661" s="20"/>
      <c r="E661" s="20">
        <v>1</v>
      </c>
      <c r="F661" s="20"/>
      <c r="G661" s="20">
        <v>4</v>
      </c>
    </row>
    <row r="662" spans="1:7">
      <c r="A662" s="18" t="s">
        <v>8528</v>
      </c>
      <c r="B662" s="20"/>
      <c r="C662" s="20">
        <v>1</v>
      </c>
      <c r="D662" s="20"/>
      <c r="E662" s="20">
        <v>1</v>
      </c>
      <c r="F662" s="20"/>
      <c r="G662" s="20">
        <v>2</v>
      </c>
    </row>
    <row r="663" spans="1:7">
      <c r="A663" s="18" t="s">
        <v>8891</v>
      </c>
      <c r="B663" s="20">
        <v>1</v>
      </c>
      <c r="C663" s="20">
        <v>3</v>
      </c>
      <c r="D663" s="20"/>
      <c r="E663" s="20">
        <v>1</v>
      </c>
      <c r="F663" s="20"/>
      <c r="G663" s="20">
        <v>5</v>
      </c>
    </row>
    <row r="664" spans="1:7">
      <c r="A664" s="18" t="s">
        <v>8863</v>
      </c>
      <c r="B664" s="20"/>
      <c r="C664" s="20">
        <v>4</v>
      </c>
      <c r="D664" s="20"/>
      <c r="E664" s="20">
        <v>1</v>
      </c>
      <c r="F664" s="20"/>
      <c r="G664" s="20">
        <v>5</v>
      </c>
    </row>
    <row r="665" spans="1:7">
      <c r="A665" s="18" t="s">
        <v>9138</v>
      </c>
      <c r="B665" s="20"/>
      <c r="C665" s="20">
        <v>1</v>
      </c>
      <c r="D665" s="20"/>
      <c r="E665" s="20">
        <v>1</v>
      </c>
      <c r="F665" s="20"/>
      <c r="G665" s="20">
        <v>2</v>
      </c>
    </row>
    <row r="666" spans="1:7">
      <c r="A666" s="18" t="s">
        <v>8964</v>
      </c>
      <c r="B666" s="20"/>
      <c r="C666" s="20">
        <v>1</v>
      </c>
      <c r="D666" s="20"/>
      <c r="E666" s="20">
        <v>1</v>
      </c>
      <c r="F666" s="20"/>
      <c r="G666" s="20">
        <v>2</v>
      </c>
    </row>
    <row r="667" spans="1:7">
      <c r="A667" s="18" t="s">
        <v>9737</v>
      </c>
      <c r="B667" s="20"/>
      <c r="C667" s="20"/>
      <c r="D667" s="20"/>
      <c r="E667" s="20">
        <v>1</v>
      </c>
      <c r="F667" s="20"/>
      <c r="G667" s="20">
        <v>1</v>
      </c>
    </row>
    <row r="668" spans="1:7">
      <c r="A668" s="18" t="s">
        <v>8817</v>
      </c>
      <c r="B668" s="20">
        <v>2</v>
      </c>
      <c r="C668" s="20">
        <v>6</v>
      </c>
      <c r="D668" s="20"/>
      <c r="E668" s="20">
        <v>1</v>
      </c>
      <c r="F668" s="20"/>
      <c r="G668" s="20">
        <v>9</v>
      </c>
    </row>
    <row r="669" spans="1:7">
      <c r="A669" s="18" t="s">
        <v>9573</v>
      </c>
      <c r="B669" s="20"/>
      <c r="C669" s="20"/>
      <c r="D669" s="20"/>
      <c r="E669" s="20">
        <v>1</v>
      </c>
      <c r="F669" s="20"/>
      <c r="G669" s="20">
        <v>1</v>
      </c>
    </row>
    <row r="670" spans="1:7">
      <c r="A670" s="18" t="s">
        <v>8936</v>
      </c>
      <c r="B670" s="20"/>
      <c r="C670" s="20">
        <v>1</v>
      </c>
      <c r="D670" s="20"/>
      <c r="E670" s="20">
        <v>1</v>
      </c>
      <c r="F670" s="20"/>
      <c r="G670" s="20">
        <v>2</v>
      </c>
    </row>
    <row r="671" spans="1:7">
      <c r="A671" s="18" t="s">
        <v>8783</v>
      </c>
      <c r="B671" s="20">
        <v>1</v>
      </c>
      <c r="C671" s="20">
        <v>1</v>
      </c>
      <c r="D671" s="20"/>
      <c r="E671" s="20">
        <v>1</v>
      </c>
      <c r="F671" s="20"/>
      <c r="G671" s="20">
        <v>3</v>
      </c>
    </row>
    <row r="672" spans="1:7">
      <c r="A672" s="18" t="s">
        <v>9454</v>
      </c>
      <c r="B672" s="20"/>
      <c r="C672" s="20"/>
      <c r="D672" s="20"/>
      <c r="E672" s="20">
        <v>1</v>
      </c>
      <c r="F672" s="20"/>
      <c r="G672" s="20">
        <v>1</v>
      </c>
    </row>
    <row r="673" spans="1:7">
      <c r="A673" s="18" t="s">
        <v>9723</v>
      </c>
      <c r="B673" s="20"/>
      <c r="C673" s="20">
        <v>1</v>
      </c>
      <c r="D673" s="20"/>
      <c r="E673" s="20">
        <v>1</v>
      </c>
      <c r="F673" s="20"/>
      <c r="G673" s="20">
        <v>2</v>
      </c>
    </row>
    <row r="674" spans="1:7">
      <c r="A674" s="18" t="s">
        <v>9409</v>
      </c>
      <c r="B674" s="20">
        <v>1</v>
      </c>
      <c r="C674" s="20"/>
      <c r="D674" s="20"/>
      <c r="E674" s="20">
        <v>1</v>
      </c>
      <c r="F674" s="20"/>
      <c r="G674" s="20">
        <v>2</v>
      </c>
    </row>
    <row r="675" spans="1:7">
      <c r="A675" s="18" t="s">
        <v>9908</v>
      </c>
      <c r="B675" s="20"/>
      <c r="C675" s="20"/>
      <c r="D675" s="20"/>
      <c r="E675" s="20">
        <v>1</v>
      </c>
      <c r="F675" s="20"/>
      <c r="G675" s="20">
        <v>1</v>
      </c>
    </row>
    <row r="676" spans="1:7">
      <c r="A676" s="18" t="s">
        <v>8923</v>
      </c>
      <c r="B676" s="20"/>
      <c r="C676" s="20">
        <v>3</v>
      </c>
      <c r="D676" s="20"/>
      <c r="E676" s="20">
        <v>1</v>
      </c>
      <c r="F676" s="20"/>
      <c r="G676" s="20">
        <v>4</v>
      </c>
    </row>
    <row r="677" spans="1:7">
      <c r="A677" s="18" t="s">
        <v>8921</v>
      </c>
      <c r="B677" s="20"/>
      <c r="C677" s="20">
        <v>2</v>
      </c>
      <c r="D677" s="20"/>
      <c r="E677" s="20">
        <v>1</v>
      </c>
      <c r="F677" s="20"/>
      <c r="G677" s="20">
        <v>3</v>
      </c>
    </row>
    <row r="678" spans="1:7">
      <c r="A678" s="18" t="s">
        <v>9581</v>
      </c>
      <c r="B678" s="20"/>
      <c r="C678" s="20">
        <v>2</v>
      </c>
      <c r="D678" s="20"/>
      <c r="E678" s="20">
        <v>1</v>
      </c>
      <c r="F678" s="20"/>
      <c r="G678" s="20">
        <v>3</v>
      </c>
    </row>
    <row r="679" spans="1:7">
      <c r="A679" s="18" t="s">
        <v>8525</v>
      </c>
      <c r="B679" s="20"/>
      <c r="C679" s="20">
        <v>2</v>
      </c>
      <c r="D679" s="20"/>
      <c r="E679" s="20">
        <v>1</v>
      </c>
      <c r="F679" s="20"/>
      <c r="G679" s="20">
        <v>3</v>
      </c>
    </row>
    <row r="680" spans="1:7">
      <c r="A680" s="18" t="s">
        <v>9792</v>
      </c>
      <c r="B680" s="20"/>
      <c r="C680" s="20"/>
      <c r="D680" s="20"/>
      <c r="E680" s="20">
        <v>1</v>
      </c>
      <c r="F680" s="20"/>
      <c r="G680" s="20">
        <v>1</v>
      </c>
    </row>
    <row r="681" spans="1:7">
      <c r="A681" s="18" t="s">
        <v>9195</v>
      </c>
      <c r="B681" s="20"/>
      <c r="C681" s="20">
        <v>2</v>
      </c>
      <c r="D681" s="20"/>
      <c r="E681" s="20">
        <v>1</v>
      </c>
      <c r="F681" s="20"/>
      <c r="G681" s="20">
        <v>3</v>
      </c>
    </row>
    <row r="682" spans="1:7">
      <c r="A682" s="18" t="s">
        <v>8635</v>
      </c>
      <c r="B682" s="20"/>
      <c r="C682" s="20"/>
      <c r="D682" s="20"/>
      <c r="E682" s="20">
        <v>1</v>
      </c>
      <c r="F682" s="20"/>
      <c r="G682" s="20">
        <v>1</v>
      </c>
    </row>
    <row r="683" spans="1:7">
      <c r="A683" s="18" t="s">
        <v>9728</v>
      </c>
      <c r="B683" s="20"/>
      <c r="C683" s="20"/>
      <c r="D683" s="20"/>
      <c r="E683" s="20">
        <v>1</v>
      </c>
      <c r="F683" s="20"/>
      <c r="G683" s="20">
        <v>1</v>
      </c>
    </row>
    <row r="684" spans="1:7">
      <c r="A684" s="18" t="s">
        <v>9330</v>
      </c>
      <c r="B684" s="20"/>
      <c r="C684" s="20"/>
      <c r="D684" s="20"/>
      <c r="E684" s="20">
        <v>1</v>
      </c>
      <c r="F684" s="20"/>
      <c r="G684" s="20">
        <v>1</v>
      </c>
    </row>
    <row r="685" spans="1:7">
      <c r="A685" s="18" t="s">
        <v>8606</v>
      </c>
      <c r="B685" s="20"/>
      <c r="C685" s="20">
        <v>1</v>
      </c>
      <c r="D685" s="20"/>
      <c r="E685" s="20">
        <v>1</v>
      </c>
      <c r="F685" s="20"/>
      <c r="G685" s="20">
        <v>2</v>
      </c>
    </row>
    <row r="686" spans="1:7">
      <c r="A686" s="18" t="s">
        <v>9720</v>
      </c>
      <c r="B686" s="20"/>
      <c r="C686" s="20">
        <v>1</v>
      </c>
      <c r="D686" s="20"/>
      <c r="E686" s="20">
        <v>1</v>
      </c>
      <c r="F686" s="20"/>
      <c r="G686" s="20">
        <v>2</v>
      </c>
    </row>
    <row r="687" spans="1:7">
      <c r="A687" s="18" t="s">
        <v>9782</v>
      </c>
      <c r="B687" s="20"/>
      <c r="C687" s="20"/>
      <c r="D687" s="20"/>
      <c r="E687" s="20">
        <v>1</v>
      </c>
      <c r="F687" s="20"/>
      <c r="G687" s="20">
        <v>1</v>
      </c>
    </row>
    <row r="688" spans="1:7">
      <c r="A688" s="18" t="s">
        <v>9817</v>
      </c>
      <c r="B688" s="20"/>
      <c r="C688" s="20">
        <v>1</v>
      </c>
      <c r="D688" s="20"/>
      <c r="E688" s="20">
        <v>1</v>
      </c>
      <c r="F688" s="20"/>
      <c r="G688" s="20">
        <v>2</v>
      </c>
    </row>
    <row r="689" spans="1:7">
      <c r="A689" s="18" t="s">
        <v>9790</v>
      </c>
      <c r="B689" s="20"/>
      <c r="C689" s="20">
        <v>3</v>
      </c>
      <c r="D689" s="20"/>
      <c r="E689" s="20">
        <v>1</v>
      </c>
      <c r="F689" s="20"/>
      <c r="G689" s="20">
        <v>4</v>
      </c>
    </row>
    <row r="690" spans="1:7">
      <c r="A690" s="18" t="s">
        <v>9843</v>
      </c>
      <c r="B690" s="20"/>
      <c r="C690" s="20">
        <v>1</v>
      </c>
      <c r="D690" s="20"/>
      <c r="E690" s="20">
        <v>1</v>
      </c>
      <c r="F690" s="20"/>
      <c r="G690" s="20">
        <v>2</v>
      </c>
    </row>
    <row r="691" spans="1:7">
      <c r="A691" s="18" t="s">
        <v>9339</v>
      </c>
      <c r="B691" s="20"/>
      <c r="C691" s="20"/>
      <c r="D691" s="20"/>
      <c r="E691" s="20">
        <v>1</v>
      </c>
      <c r="F691" s="20"/>
      <c r="G691" s="20">
        <v>1</v>
      </c>
    </row>
    <row r="692" spans="1:7">
      <c r="A692" s="18" t="s">
        <v>9153</v>
      </c>
      <c r="B692" s="20">
        <v>1</v>
      </c>
      <c r="C692" s="20"/>
      <c r="D692" s="20"/>
      <c r="E692" s="20">
        <v>1</v>
      </c>
      <c r="F692" s="20"/>
      <c r="G692" s="20">
        <v>2</v>
      </c>
    </row>
    <row r="693" spans="1:7">
      <c r="A693" s="18" t="s">
        <v>9622</v>
      </c>
      <c r="B693" s="20"/>
      <c r="C693" s="20"/>
      <c r="D693" s="20"/>
      <c r="E693" s="20">
        <v>1</v>
      </c>
      <c r="F693" s="20"/>
      <c r="G693" s="20">
        <v>1</v>
      </c>
    </row>
    <row r="694" spans="1:7">
      <c r="A694" s="18" t="s">
        <v>8810</v>
      </c>
      <c r="B694" s="20"/>
      <c r="C694" s="20">
        <v>2</v>
      </c>
      <c r="D694" s="20"/>
      <c r="E694" s="20">
        <v>1</v>
      </c>
      <c r="F694" s="20"/>
      <c r="G694" s="20">
        <v>3</v>
      </c>
    </row>
    <row r="695" spans="1:7">
      <c r="A695" s="18" t="s">
        <v>8774</v>
      </c>
      <c r="B695" s="20"/>
      <c r="C695" s="20">
        <v>1</v>
      </c>
      <c r="D695" s="20"/>
      <c r="E695" s="20">
        <v>1</v>
      </c>
      <c r="F695" s="20"/>
      <c r="G695" s="20">
        <v>2</v>
      </c>
    </row>
    <row r="696" spans="1:7">
      <c r="A696" s="18" t="s">
        <v>9941</v>
      </c>
      <c r="B696" s="20"/>
      <c r="C696" s="20"/>
      <c r="D696" s="20"/>
      <c r="E696" s="20">
        <v>1</v>
      </c>
      <c r="F696" s="20"/>
      <c r="G696" s="20">
        <v>1</v>
      </c>
    </row>
    <row r="697" spans="1:7">
      <c r="A697" s="18" t="s">
        <v>9241</v>
      </c>
      <c r="B697" s="20"/>
      <c r="C697" s="20">
        <v>3</v>
      </c>
      <c r="D697" s="20"/>
      <c r="E697" s="20">
        <v>1</v>
      </c>
      <c r="F697" s="20"/>
      <c r="G697" s="20">
        <v>4</v>
      </c>
    </row>
    <row r="698" spans="1:7">
      <c r="A698" s="18" t="s">
        <v>8960</v>
      </c>
      <c r="B698" s="20">
        <v>1</v>
      </c>
      <c r="C698" s="20"/>
      <c r="D698" s="20"/>
      <c r="E698" s="20">
        <v>1</v>
      </c>
      <c r="F698" s="20"/>
      <c r="G698" s="20">
        <v>2</v>
      </c>
    </row>
    <row r="699" spans="1:7">
      <c r="A699" s="18" t="s">
        <v>9694</v>
      </c>
      <c r="B699" s="20"/>
      <c r="C699" s="20"/>
      <c r="D699" s="20"/>
      <c r="E699" s="20">
        <v>1</v>
      </c>
      <c r="F699" s="20"/>
      <c r="G699" s="20">
        <v>1</v>
      </c>
    </row>
    <row r="700" spans="1:7">
      <c r="A700" s="18" t="s">
        <v>9764</v>
      </c>
      <c r="B700" s="20"/>
      <c r="C700" s="20">
        <v>1</v>
      </c>
      <c r="D700" s="20"/>
      <c r="E700" s="20">
        <v>1</v>
      </c>
      <c r="F700" s="20"/>
      <c r="G700" s="20">
        <v>2</v>
      </c>
    </row>
    <row r="701" spans="1:7">
      <c r="A701" s="18" t="s">
        <v>8816</v>
      </c>
      <c r="B701" s="20"/>
      <c r="C701" s="20">
        <v>1</v>
      </c>
      <c r="D701" s="20"/>
      <c r="E701" s="20">
        <v>1</v>
      </c>
      <c r="F701" s="20"/>
      <c r="G701" s="20">
        <v>2</v>
      </c>
    </row>
    <row r="702" spans="1:7">
      <c r="A702" s="18" t="s">
        <v>9038</v>
      </c>
      <c r="B702" s="20"/>
      <c r="C702" s="20"/>
      <c r="D702" s="20"/>
      <c r="E702" s="20">
        <v>1</v>
      </c>
      <c r="F702" s="20"/>
      <c r="G702" s="20">
        <v>1</v>
      </c>
    </row>
    <row r="703" spans="1:7">
      <c r="A703" s="18" t="s">
        <v>8558</v>
      </c>
      <c r="B703" s="20">
        <v>1</v>
      </c>
      <c r="C703" s="20">
        <v>2</v>
      </c>
      <c r="D703" s="20"/>
      <c r="E703" s="20">
        <v>1</v>
      </c>
      <c r="F703" s="20"/>
      <c r="G703" s="20">
        <v>4</v>
      </c>
    </row>
    <row r="704" spans="1:7">
      <c r="A704" s="18" t="s">
        <v>8726</v>
      </c>
      <c r="B704" s="20"/>
      <c r="C704" s="20"/>
      <c r="D704" s="20"/>
      <c r="E704" s="20">
        <v>1</v>
      </c>
      <c r="F704" s="20"/>
      <c r="G704" s="20">
        <v>1</v>
      </c>
    </row>
    <row r="705" spans="1:7">
      <c r="A705" s="18" t="s">
        <v>9652</v>
      </c>
      <c r="B705" s="20"/>
      <c r="C705" s="20"/>
      <c r="D705" s="20"/>
      <c r="E705" s="20">
        <v>1</v>
      </c>
      <c r="F705" s="20"/>
      <c r="G705" s="20">
        <v>1</v>
      </c>
    </row>
    <row r="706" spans="1:7">
      <c r="A706" s="18" t="s">
        <v>9763</v>
      </c>
      <c r="B706" s="20"/>
      <c r="C706" s="20"/>
      <c r="D706" s="20"/>
      <c r="E706" s="20">
        <v>1</v>
      </c>
      <c r="F706" s="20"/>
      <c r="G706" s="20">
        <v>1</v>
      </c>
    </row>
    <row r="707" spans="1:7">
      <c r="A707" s="18" t="s">
        <v>9044</v>
      </c>
      <c r="B707" s="20">
        <v>1</v>
      </c>
      <c r="C707" s="20"/>
      <c r="D707" s="20"/>
      <c r="E707" s="20">
        <v>1</v>
      </c>
      <c r="F707" s="20"/>
      <c r="G707" s="20">
        <v>2</v>
      </c>
    </row>
    <row r="708" spans="1:7">
      <c r="A708" s="18" t="s">
        <v>9824</v>
      </c>
      <c r="B708" s="20"/>
      <c r="C708" s="20"/>
      <c r="D708" s="20"/>
      <c r="E708" s="20">
        <v>1</v>
      </c>
      <c r="F708" s="20"/>
      <c r="G708" s="20">
        <v>1</v>
      </c>
    </row>
    <row r="709" spans="1:7">
      <c r="A709" s="18" t="s">
        <v>8890</v>
      </c>
      <c r="B709" s="20">
        <v>1</v>
      </c>
      <c r="C709" s="20">
        <v>1</v>
      </c>
      <c r="D709" s="20"/>
      <c r="E709" s="20">
        <v>1</v>
      </c>
      <c r="F709" s="20"/>
      <c r="G709" s="20">
        <v>3</v>
      </c>
    </row>
    <row r="710" spans="1:7">
      <c r="A710" s="18" t="s">
        <v>8555</v>
      </c>
      <c r="B710" s="20">
        <v>2</v>
      </c>
      <c r="C710" s="20">
        <v>2</v>
      </c>
      <c r="D710" s="20"/>
      <c r="E710" s="20">
        <v>1</v>
      </c>
      <c r="F710" s="20"/>
      <c r="G710" s="20">
        <v>5</v>
      </c>
    </row>
    <row r="711" spans="1:7">
      <c r="A711" s="18" t="s">
        <v>9077</v>
      </c>
      <c r="B711" s="20"/>
      <c r="C711" s="20">
        <v>1</v>
      </c>
      <c r="D711" s="20"/>
      <c r="E711" s="20">
        <v>1</v>
      </c>
      <c r="F711" s="20"/>
      <c r="G711" s="20">
        <v>2</v>
      </c>
    </row>
    <row r="712" spans="1:7">
      <c r="A712" s="18" t="s">
        <v>9336</v>
      </c>
      <c r="B712" s="20"/>
      <c r="C712" s="20"/>
      <c r="D712" s="20"/>
      <c r="E712" s="20">
        <v>1</v>
      </c>
      <c r="F712" s="20"/>
      <c r="G712" s="20">
        <v>1</v>
      </c>
    </row>
    <row r="713" spans="1:7">
      <c r="A713" s="18" t="s">
        <v>9932</v>
      </c>
      <c r="B713" s="20"/>
      <c r="C713" s="20"/>
      <c r="D713" s="20"/>
      <c r="E713" s="20">
        <v>1</v>
      </c>
      <c r="F713" s="20"/>
      <c r="G713" s="20">
        <v>1</v>
      </c>
    </row>
    <row r="714" spans="1:7">
      <c r="A714" s="18" t="s">
        <v>8895</v>
      </c>
      <c r="B714" s="20">
        <v>3</v>
      </c>
      <c r="C714" s="20">
        <v>6</v>
      </c>
      <c r="D714" s="20"/>
      <c r="E714" s="20">
        <v>1</v>
      </c>
      <c r="F714" s="20"/>
      <c r="G714" s="20">
        <v>10</v>
      </c>
    </row>
    <row r="715" spans="1:7">
      <c r="A715" s="18" t="s">
        <v>9122</v>
      </c>
      <c r="B715" s="20"/>
      <c r="C715" s="20">
        <v>1</v>
      </c>
      <c r="D715" s="20"/>
      <c r="E715" s="20">
        <v>1</v>
      </c>
      <c r="F715" s="20"/>
      <c r="G715" s="20">
        <v>2</v>
      </c>
    </row>
    <row r="716" spans="1:7">
      <c r="A716" s="18" t="s">
        <v>9973</v>
      </c>
      <c r="B716" s="20"/>
      <c r="C716" s="20"/>
      <c r="D716" s="20"/>
      <c r="E716" s="20">
        <v>1</v>
      </c>
      <c r="F716" s="20"/>
      <c r="G716" s="20">
        <v>1</v>
      </c>
    </row>
    <row r="717" spans="1:7">
      <c r="A717" s="18" t="s">
        <v>9619</v>
      </c>
      <c r="B717" s="20"/>
      <c r="C717" s="20"/>
      <c r="D717" s="20"/>
      <c r="E717" s="20">
        <v>1</v>
      </c>
      <c r="F717" s="20"/>
      <c r="G717" s="20">
        <v>1</v>
      </c>
    </row>
    <row r="718" spans="1:7">
      <c r="A718" s="18" t="s">
        <v>9692</v>
      </c>
      <c r="B718" s="20"/>
      <c r="C718" s="20"/>
      <c r="D718" s="20"/>
      <c r="E718" s="20">
        <v>1</v>
      </c>
      <c r="F718" s="20"/>
      <c r="G718" s="20">
        <v>1</v>
      </c>
    </row>
    <row r="719" spans="1:7">
      <c r="A719" s="18" t="s">
        <v>8397</v>
      </c>
      <c r="B719" s="20"/>
      <c r="C719" s="20">
        <v>1</v>
      </c>
      <c r="D719" s="20"/>
      <c r="E719" s="20">
        <v>1</v>
      </c>
      <c r="F719" s="20"/>
      <c r="G719" s="20">
        <v>2</v>
      </c>
    </row>
    <row r="720" spans="1:7">
      <c r="A720" s="18" t="s">
        <v>8980</v>
      </c>
      <c r="B720" s="20"/>
      <c r="C720" s="20"/>
      <c r="D720" s="20"/>
      <c r="E720" s="20">
        <v>1</v>
      </c>
      <c r="F720" s="20"/>
      <c r="G720" s="20">
        <v>1</v>
      </c>
    </row>
    <row r="721" spans="1:7">
      <c r="A721" s="18" t="s">
        <v>9415</v>
      </c>
      <c r="B721" s="20">
        <v>1</v>
      </c>
      <c r="C721" s="20">
        <v>2</v>
      </c>
      <c r="D721" s="20"/>
      <c r="E721" s="20">
        <v>1</v>
      </c>
      <c r="F721" s="20"/>
      <c r="G721" s="20">
        <v>4</v>
      </c>
    </row>
    <row r="722" spans="1:7">
      <c r="A722" s="18" t="s">
        <v>9696</v>
      </c>
      <c r="B722" s="20"/>
      <c r="C722" s="20">
        <v>1</v>
      </c>
      <c r="D722" s="20"/>
      <c r="E722" s="20">
        <v>1</v>
      </c>
      <c r="F722" s="20"/>
      <c r="G722" s="20">
        <v>2</v>
      </c>
    </row>
    <row r="723" spans="1:7">
      <c r="A723" s="18" t="s">
        <v>8977</v>
      </c>
      <c r="B723" s="20"/>
      <c r="C723" s="20"/>
      <c r="D723" s="20"/>
      <c r="E723" s="20">
        <v>1</v>
      </c>
      <c r="F723" s="20"/>
      <c r="G723" s="20">
        <v>1</v>
      </c>
    </row>
    <row r="724" spans="1:7">
      <c r="A724" s="18" t="s">
        <v>9887</v>
      </c>
      <c r="B724" s="20"/>
      <c r="C724" s="20"/>
      <c r="D724" s="20"/>
      <c r="E724" s="20">
        <v>1</v>
      </c>
      <c r="F724" s="20"/>
      <c r="G724" s="20">
        <v>1</v>
      </c>
    </row>
    <row r="725" spans="1:7">
      <c r="A725" s="18" t="s">
        <v>9671</v>
      </c>
      <c r="B725" s="20"/>
      <c r="C725" s="20"/>
      <c r="D725" s="20"/>
      <c r="E725" s="20">
        <v>1</v>
      </c>
      <c r="F725" s="20"/>
      <c r="G725" s="20">
        <v>1</v>
      </c>
    </row>
    <row r="726" spans="1:7">
      <c r="A726" s="18" t="s">
        <v>9731</v>
      </c>
      <c r="B726" s="20"/>
      <c r="C726" s="20"/>
      <c r="D726" s="20"/>
      <c r="E726" s="20">
        <v>1</v>
      </c>
      <c r="F726" s="20"/>
      <c r="G726" s="20">
        <v>1</v>
      </c>
    </row>
    <row r="727" spans="1:7">
      <c r="A727" s="18" t="s">
        <v>9579</v>
      </c>
      <c r="B727" s="20"/>
      <c r="C727" s="20"/>
      <c r="D727" s="20"/>
      <c r="E727" s="20">
        <v>1</v>
      </c>
      <c r="F727" s="20"/>
      <c r="G727" s="20">
        <v>1</v>
      </c>
    </row>
    <row r="728" spans="1:7">
      <c r="A728" s="18" t="s">
        <v>9459</v>
      </c>
      <c r="B728" s="20"/>
      <c r="C728" s="20"/>
      <c r="D728" s="20"/>
      <c r="E728" s="20">
        <v>1</v>
      </c>
      <c r="F728" s="20"/>
      <c r="G728" s="20">
        <v>1</v>
      </c>
    </row>
    <row r="729" spans="1:7">
      <c r="A729" s="18" t="s">
        <v>9320</v>
      </c>
      <c r="B729" s="20">
        <v>1</v>
      </c>
      <c r="C729" s="20">
        <v>6</v>
      </c>
      <c r="D729" s="20"/>
      <c r="E729" s="20">
        <v>1</v>
      </c>
      <c r="F729" s="20"/>
      <c r="G729" s="20">
        <v>8</v>
      </c>
    </row>
    <row r="730" spans="1:7">
      <c r="A730" s="18" t="s">
        <v>9480</v>
      </c>
      <c r="B730" s="20"/>
      <c r="C730" s="20"/>
      <c r="D730" s="20">
        <v>3</v>
      </c>
      <c r="E730" s="20">
        <v>1</v>
      </c>
      <c r="F730" s="20"/>
      <c r="G730" s="20">
        <v>4</v>
      </c>
    </row>
    <row r="731" spans="1:7">
      <c r="A731" s="18" t="s">
        <v>9182</v>
      </c>
      <c r="B731" s="20"/>
      <c r="C731" s="20">
        <v>1</v>
      </c>
      <c r="D731" s="20"/>
      <c r="E731" s="20">
        <v>1</v>
      </c>
      <c r="F731" s="20"/>
      <c r="G731" s="20">
        <v>2</v>
      </c>
    </row>
    <row r="732" spans="1:7">
      <c r="A732" s="18" t="s">
        <v>9890</v>
      </c>
      <c r="B732" s="20"/>
      <c r="C732" s="20">
        <v>1</v>
      </c>
      <c r="D732" s="20"/>
      <c r="E732" s="20">
        <v>1</v>
      </c>
      <c r="F732" s="20"/>
      <c r="G732" s="20">
        <v>2</v>
      </c>
    </row>
    <row r="733" spans="1:7">
      <c r="A733" s="18" t="s">
        <v>9285</v>
      </c>
      <c r="B733" s="20"/>
      <c r="C733" s="20"/>
      <c r="D733" s="20"/>
      <c r="E733" s="20">
        <v>1</v>
      </c>
      <c r="F733" s="20"/>
      <c r="G733" s="20">
        <v>1</v>
      </c>
    </row>
    <row r="734" spans="1:7">
      <c r="A734" s="18" t="s">
        <v>8896</v>
      </c>
      <c r="B734" s="20">
        <v>2</v>
      </c>
      <c r="C734" s="20">
        <v>2</v>
      </c>
      <c r="D734" s="20"/>
      <c r="E734" s="20">
        <v>1</v>
      </c>
      <c r="F734" s="20"/>
      <c r="G734" s="20">
        <v>5</v>
      </c>
    </row>
    <row r="735" spans="1:7">
      <c r="A735" s="18" t="s">
        <v>9443</v>
      </c>
      <c r="B735" s="20"/>
      <c r="C735" s="20"/>
      <c r="D735" s="20"/>
      <c r="E735" s="20">
        <v>1</v>
      </c>
      <c r="F735" s="20"/>
      <c r="G735" s="20">
        <v>1</v>
      </c>
    </row>
    <row r="736" spans="1:7">
      <c r="A736" s="18" t="s">
        <v>9558</v>
      </c>
      <c r="B736" s="20"/>
      <c r="C736" s="20"/>
      <c r="D736" s="20"/>
      <c r="E736" s="20">
        <v>1</v>
      </c>
      <c r="F736" s="20"/>
      <c r="G736" s="20">
        <v>1</v>
      </c>
    </row>
    <row r="737" spans="1:7">
      <c r="A737" s="18" t="s">
        <v>9022</v>
      </c>
      <c r="B737" s="20"/>
      <c r="C737" s="20"/>
      <c r="D737" s="20"/>
      <c r="E737" s="20">
        <v>1</v>
      </c>
      <c r="F737" s="20"/>
      <c r="G737" s="20">
        <v>1</v>
      </c>
    </row>
    <row r="738" spans="1:7">
      <c r="A738" s="18" t="s">
        <v>9395</v>
      </c>
      <c r="B738" s="20"/>
      <c r="C738" s="20"/>
      <c r="D738" s="20"/>
      <c r="E738" s="20">
        <v>1</v>
      </c>
      <c r="F738" s="20"/>
      <c r="G738" s="20">
        <v>1</v>
      </c>
    </row>
    <row r="739" spans="1:7">
      <c r="A739" s="18" t="s">
        <v>9651</v>
      </c>
      <c r="B739" s="20"/>
      <c r="C739" s="20"/>
      <c r="D739" s="20"/>
      <c r="E739" s="20">
        <v>1</v>
      </c>
      <c r="F739" s="20"/>
      <c r="G739" s="20">
        <v>1</v>
      </c>
    </row>
    <row r="740" spans="1:7">
      <c r="A740" s="18" t="s">
        <v>9364</v>
      </c>
      <c r="B740" s="20">
        <v>1</v>
      </c>
      <c r="C740" s="20"/>
      <c r="D740" s="20"/>
      <c r="E740" s="20">
        <v>1</v>
      </c>
      <c r="F740" s="20"/>
      <c r="G740" s="20">
        <v>2</v>
      </c>
    </row>
    <row r="741" spans="1:7">
      <c r="A741" s="18" t="s">
        <v>9590</v>
      </c>
      <c r="B741" s="20"/>
      <c r="C741" s="20"/>
      <c r="D741" s="20"/>
      <c r="E741" s="20">
        <v>1</v>
      </c>
      <c r="F741" s="20"/>
      <c r="G741" s="20">
        <v>1</v>
      </c>
    </row>
    <row r="742" spans="1:7">
      <c r="A742" s="18" t="s">
        <v>8453</v>
      </c>
      <c r="B742" s="20"/>
      <c r="C742" s="20"/>
      <c r="D742" s="20"/>
      <c r="E742" s="20">
        <v>1</v>
      </c>
      <c r="F742" s="20"/>
      <c r="G742" s="20">
        <v>1</v>
      </c>
    </row>
    <row r="743" spans="1:7">
      <c r="A743" s="18" t="s">
        <v>8885</v>
      </c>
      <c r="B743" s="20">
        <v>2</v>
      </c>
      <c r="C743" s="20">
        <v>1</v>
      </c>
      <c r="D743" s="20"/>
      <c r="E743" s="20">
        <v>1</v>
      </c>
      <c r="F743" s="20"/>
      <c r="G743" s="20">
        <v>4</v>
      </c>
    </row>
    <row r="744" spans="1:7">
      <c r="A744" s="18" t="s">
        <v>8487</v>
      </c>
      <c r="B744" s="20">
        <v>3</v>
      </c>
      <c r="C744" s="20">
        <v>2</v>
      </c>
      <c r="D744" s="20"/>
      <c r="E744" s="20">
        <v>1</v>
      </c>
      <c r="F744" s="20"/>
      <c r="G744" s="20">
        <v>6</v>
      </c>
    </row>
    <row r="745" spans="1:7">
      <c r="A745" s="18" t="s">
        <v>9625</v>
      </c>
      <c r="B745" s="20"/>
      <c r="C745" s="20"/>
      <c r="D745" s="20"/>
      <c r="E745" s="20">
        <v>1</v>
      </c>
      <c r="F745" s="20"/>
      <c r="G745" s="20">
        <v>1</v>
      </c>
    </row>
    <row r="746" spans="1:7">
      <c r="A746" s="18" t="s">
        <v>9434</v>
      </c>
      <c r="B746" s="20"/>
      <c r="C746" s="20">
        <v>1</v>
      </c>
      <c r="D746" s="20"/>
      <c r="E746" s="20">
        <v>1</v>
      </c>
      <c r="F746" s="20"/>
      <c r="G746" s="20">
        <v>2</v>
      </c>
    </row>
    <row r="747" spans="1:7">
      <c r="A747" s="18" t="s">
        <v>9067</v>
      </c>
      <c r="B747" s="20"/>
      <c r="C747" s="20">
        <v>1</v>
      </c>
      <c r="D747" s="20"/>
      <c r="E747" s="20">
        <v>1</v>
      </c>
      <c r="F747" s="20"/>
      <c r="G747" s="20">
        <v>2</v>
      </c>
    </row>
    <row r="748" spans="1:7">
      <c r="A748" s="18" t="s">
        <v>9612</v>
      </c>
      <c r="B748" s="20"/>
      <c r="C748" s="20"/>
      <c r="D748" s="20"/>
      <c r="E748" s="20">
        <v>1</v>
      </c>
      <c r="F748" s="20"/>
      <c r="G748" s="20">
        <v>1</v>
      </c>
    </row>
    <row r="749" spans="1:7">
      <c r="A749" s="18" t="s">
        <v>9916</v>
      </c>
      <c r="B749" s="20"/>
      <c r="C749" s="20"/>
      <c r="D749" s="20"/>
      <c r="E749" s="20">
        <v>1</v>
      </c>
      <c r="F749" s="20"/>
      <c r="G749" s="20">
        <v>1</v>
      </c>
    </row>
    <row r="750" spans="1:7">
      <c r="A750" s="18" t="s">
        <v>9910</v>
      </c>
      <c r="B750" s="20"/>
      <c r="C750" s="20"/>
      <c r="D750" s="20"/>
      <c r="E750" s="20">
        <v>1</v>
      </c>
      <c r="F750" s="20"/>
      <c r="G750" s="20">
        <v>1</v>
      </c>
    </row>
    <row r="751" spans="1:7">
      <c r="A751" s="18" t="s">
        <v>8710</v>
      </c>
      <c r="B751" s="20"/>
      <c r="C751" s="20"/>
      <c r="D751" s="20"/>
      <c r="E751" s="20">
        <v>1</v>
      </c>
      <c r="F751" s="20"/>
      <c r="G751" s="20">
        <v>1</v>
      </c>
    </row>
    <row r="752" spans="1:7">
      <c r="A752" s="18" t="s">
        <v>8521</v>
      </c>
      <c r="B752" s="20">
        <v>1</v>
      </c>
      <c r="C752" s="20">
        <v>3</v>
      </c>
      <c r="D752" s="20"/>
      <c r="E752" s="20">
        <v>1</v>
      </c>
      <c r="F752" s="20"/>
      <c r="G752" s="20">
        <v>5</v>
      </c>
    </row>
    <row r="753" spans="1:7">
      <c r="A753" s="18" t="s">
        <v>8996</v>
      </c>
      <c r="B753" s="20"/>
      <c r="C753" s="20"/>
      <c r="D753" s="20"/>
      <c r="E753" s="20">
        <v>1</v>
      </c>
      <c r="F753" s="20"/>
      <c r="G753" s="20">
        <v>1</v>
      </c>
    </row>
    <row r="754" spans="1:7">
      <c r="A754" s="18" t="s">
        <v>9748</v>
      </c>
      <c r="B754" s="20"/>
      <c r="C754" s="20">
        <v>1</v>
      </c>
      <c r="D754" s="20"/>
      <c r="E754" s="20">
        <v>1</v>
      </c>
      <c r="F754" s="20"/>
      <c r="G754" s="20">
        <v>2</v>
      </c>
    </row>
    <row r="755" spans="1:7">
      <c r="A755" s="18" t="s">
        <v>9815</v>
      </c>
      <c r="B755" s="20"/>
      <c r="C755" s="20">
        <v>1</v>
      </c>
      <c r="D755" s="20"/>
      <c r="E755" s="20">
        <v>1</v>
      </c>
      <c r="F755" s="20"/>
      <c r="G755" s="20">
        <v>2</v>
      </c>
    </row>
    <row r="756" spans="1:7">
      <c r="A756" s="18" t="s">
        <v>9601</v>
      </c>
      <c r="B756" s="20"/>
      <c r="C756" s="20"/>
      <c r="D756" s="20"/>
      <c r="E756" s="20">
        <v>1</v>
      </c>
      <c r="F756" s="20"/>
      <c r="G756" s="20">
        <v>1</v>
      </c>
    </row>
    <row r="757" spans="1:7">
      <c r="A757" s="18" t="s">
        <v>9327</v>
      </c>
      <c r="B757" s="20"/>
      <c r="C757" s="20"/>
      <c r="D757" s="20"/>
      <c r="E757" s="20">
        <v>1</v>
      </c>
      <c r="F757" s="20"/>
      <c r="G757" s="20">
        <v>1</v>
      </c>
    </row>
    <row r="758" spans="1:7">
      <c r="A758" s="18" t="s">
        <v>8462</v>
      </c>
      <c r="B758" s="20"/>
      <c r="C758" s="20"/>
      <c r="D758" s="20"/>
      <c r="E758" s="20">
        <v>1</v>
      </c>
      <c r="F758" s="20"/>
      <c r="G758" s="20">
        <v>1</v>
      </c>
    </row>
    <row r="759" spans="1:7">
      <c r="A759" s="18" t="s">
        <v>9253</v>
      </c>
      <c r="B759" s="20"/>
      <c r="C759" s="20">
        <v>2</v>
      </c>
      <c r="D759" s="20"/>
      <c r="E759" s="20">
        <v>1</v>
      </c>
      <c r="F759" s="20"/>
      <c r="G759" s="20">
        <v>3</v>
      </c>
    </row>
    <row r="760" spans="1:7">
      <c r="A760" s="18" t="s">
        <v>9328</v>
      </c>
      <c r="B760" s="20"/>
      <c r="C760" s="20"/>
      <c r="D760" s="20"/>
      <c r="E760" s="20">
        <v>1</v>
      </c>
      <c r="F760" s="20"/>
      <c r="G760" s="20">
        <v>1</v>
      </c>
    </row>
    <row r="761" spans="1:7">
      <c r="A761" s="18" t="s">
        <v>8518</v>
      </c>
      <c r="B761" s="20">
        <v>1</v>
      </c>
      <c r="C761" s="20"/>
      <c r="D761" s="20"/>
      <c r="E761" s="20">
        <v>1</v>
      </c>
      <c r="F761" s="20"/>
      <c r="G761" s="20">
        <v>2</v>
      </c>
    </row>
    <row r="762" spans="1:7">
      <c r="A762" s="18" t="s">
        <v>9750</v>
      </c>
      <c r="B762" s="20"/>
      <c r="C762" s="20"/>
      <c r="D762" s="20"/>
      <c r="E762" s="20">
        <v>1</v>
      </c>
      <c r="F762" s="20"/>
      <c r="G762" s="20">
        <v>1</v>
      </c>
    </row>
    <row r="763" spans="1:7">
      <c r="A763" s="18" t="s">
        <v>9020</v>
      </c>
      <c r="B763" s="20"/>
      <c r="C763" s="20"/>
      <c r="D763" s="20"/>
      <c r="E763" s="20">
        <v>1</v>
      </c>
      <c r="F763" s="20"/>
      <c r="G763" s="20">
        <v>1</v>
      </c>
    </row>
    <row r="764" spans="1:7">
      <c r="A764" s="18" t="s">
        <v>9907</v>
      </c>
      <c r="B764" s="20"/>
      <c r="C764" s="20"/>
      <c r="D764" s="20"/>
      <c r="E764" s="20">
        <v>1</v>
      </c>
      <c r="F764" s="20"/>
      <c r="G764" s="20">
        <v>1</v>
      </c>
    </row>
    <row r="765" spans="1:7">
      <c r="A765" s="18" t="s">
        <v>8899</v>
      </c>
      <c r="B765" s="20">
        <v>1</v>
      </c>
      <c r="C765" s="20">
        <v>1</v>
      </c>
      <c r="D765" s="20"/>
      <c r="E765" s="20">
        <v>1</v>
      </c>
      <c r="F765" s="20"/>
      <c r="G765" s="20">
        <v>3</v>
      </c>
    </row>
    <row r="766" spans="1:7">
      <c r="A766" s="18" t="s">
        <v>9119</v>
      </c>
      <c r="B766" s="20"/>
      <c r="C766" s="20">
        <v>2</v>
      </c>
      <c r="D766" s="20"/>
      <c r="E766" s="20">
        <v>1</v>
      </c>
      <c r="F766" s="20"/>
      <c r="G766" s="20">
        <v>3</v>
      </c>
    </row>
    <row r="767" spans="1:7">
      <c r="A767" s="18" t="s">
        <v>9006</v>
      </c>
      <c r="B767" s="20"/>
      <c r="C767" s="20"/>
      <c r="D767" s="20"/>
      <c r="E767" s="20">
        <v>1</v>
      </c>
      <c r="F767" s="20"/>
      <c r="G767" s="20">
        <v>1</v>
      </c>
    </row>
    <row r="768" spans="1:7">
      <c r="A768" s="18" t="s">
        <v>8430</v>
      </c>
      <c r="B768" s="20"/>
      <c r="C768" s="20"/>
      <c r="D768" s="20"/>
      <c r="E768" s="20">
        <v>1</v>
      </c>
      <c r="F768" s="20"/>
      <c r="G768" s="20">
        <v>1</v>
      </c>
    </row>
    <row r="769" spans="1:7">
      <c r="A769" s="18" t="s">
        <v>9591</v>
      </c>
      <c r="B769" s="20"/>
      <c r="C769" s="20"/>
      <c r="D769" s="20"/>
      <c r="E769" s="20">
        <v>1</v>
      </c>
      <c r="F769" s="20"/>
      <c r="G769" s="20">
        <v>1</v>
      </c>
    </row>
    <row r="770" spans="1:7">
      <c r="A770" s="18" t="s">
        <v>9923</v>
      </c>
      <c r="B770" s="20"/>
      <c r="C770" s="20"/>
      <c r="D770" s="20"/>
      <c r="E770" s="20">
        <v>1</v>
      </c>
      <c r="F770" s="20"/>
      <c r="G770" s="20">
        <v>1</v>
      </c>
    </row>
    <row r="771" spans="1:7">
      <c r="A771" s="18" t="s">
        <v>9776</v>
      </c>
      <c r="B771" s="20">
        <v>1</v>
      </c>
      <c r="C771" s="20"/>
      <c r="D771" s="20"/>
      <c r="E771" s="20">
        <v>1</v>
      </c>
      <c r="F771" s="20"/>
      <c r="G771" s="20">
        <v>2</v>
      </c>
    </row>
    <row r="772" spans="1:7">
      <c r="A772" s="18" t="s">
        <v>9083</v>
      </c>
      <c r="B772" s="20"/>
      <c r="C772" s="20">
        <v>1</v>
      </c>
      <c r="D772" s="20"/>
      <c r="E772" s="20">
        <v>1</v>
      </c>
      <c r="F772" s="20"/>
      <c r="G772" s="20">
        <v>2</v>
      </c>
    </row>
    <row r="773" spans="1:7">
      <c r="A773" s="18" t="s">
        <v>9449</v>
      </c>
      <c r="B773" s="20"/>
      <c r="C773" s="20"/>
      <c r="D773" s="20"/>
      <c r="E773" s="20">
        <v>1</v>
      </c>
      <c r="F773" s="20"/>
      <c r="G773" s="20">
        <v>1</v>
      </c>
    </row>
    <row r="774" spans="1:7">
      <c r="A774" s="18" t="s">
        <v>9528</v>
      </c>
      <c r="B774" s="20"/>
      <c r="C774" s="20"/>
      <c r="D774" s="20"/>
      <c r="E774" s="20">
        <v>1</v>
      </c>
      <c r="F774" s="20"/>
      <c r="G774" s="20">
        <v>1</v>
      </c>
    </row>
    <row r="775" spans="1:7">
      <c r="A775" s="18" t="s">
        <v>9240</v>
      </c>
      <c r="B775" s="20">
        <v>1</v>
      </c>
      <c r="C775" s="20">
        <v>1</v>
      </c>
      <c r="D775" s="20"/>
      <c r="E775" s="20">
        <v>1</v>
      </c>
      <c r="F775" s="20"/>
      <c r="G775" s="20">
        <v>3</v>
      </c>
    </row>
    <row r="776" spans="1:7">
      <c r="A776" s="18" t="s">
        <v>9036</v>
      </c>
      <c r="B776" s="20"/>
      <c r="C776" s="20"/>
      <c r="D776" s="20"/>
      <c r="E776" s="20">
        <v>1</v>
      </c>
      <c r="F776" s="20"/>
      <c r="G776" s="20">
        <v>1</v>
      </c>
    </row>
    <row r="777" spans="1:7">
      <c r="A777" s="18" t="s">
        <v>8497</v>
      </c>
      <c r="B777" s="20">
        <v>1</v>
      </c>
      <c r="C777" s="20"/>
      <c r="D777" s="20"/>
      <c r="E777" s="20">
        <v>1</v>
      </c>
      <c r="F777" s="20"/>
      <c r="G777" s="20">
        <v>2</v>
      </c>
    </row>
    <row r="778" spans="1:7">
      <c r="A778" s="18" t="s">
        <v>9683</v>
      </c>
      <c r="B778" s="20">
        <v>1</v>
      </c>
      <c r="C778" s="20">
        <v>1</v>
      </c>
      <c r="D778" s="20"/>
      <c r="E778" s="20">
        <v>1</v>
      </c>
      <c r="F778" s="20"/>
      <c r="G778" s="20">
        <v>3</v>
      </c>
    </row>
    <row r="779" spans="1:7">
      <c r="A779" s="18" t="s">
        <v>8722</v>
      </c>
      <c r="B779" s="20"/>
      <c r="C779" s="20"/>
      <c r="D779" s="20"/>
      <c r="E779" s="20">
        <v>1</v>
      </c>
      <c r="F779" s="20"/>
      <c r="G779" s="20">
        <v>1</v>
      </c>
    </row>
    <row r="780" spans="1:7">
      <c r="A780" s="18" t="s">
        <v>8634</v>
      </c>
      <c r="B780" s="20"/>
      <c r="C780" s="20"/>
      <c r="D780" s="20"/>
      <c r="E780" s="20">
        <v>1</v>
      </c>
      <c r="F780" s="20"/>
      <c r="G780" s="20">
        <v>1</v>
      </c>
    </row>
    <row r="781" spans="1:7">
      <c r="A781" s="18" t="s">
        <v>8731</v>
      </c>
      <c r="B781" s="20">
        <v>1</v>
      </c>
      <c r="C781" s="20">
        <v>1</v>
      </c>
      <c r="D781" s="20"/>
      <c r="E781" s="20">
        <v>1</v>
      </c>
      <c r="F781" s="20"/>
      <c r="G781" s="20">
        <v>3</v>
      </c>
    </row>
    <row r="782" spans="1:7">
      <c r="A782" s="18" t="s">
        <v>8574</v>
      </c>
      <c r="B782" s="20"/>
      <c r="C782" s="20">
        <v>2</v>
      </c>
      <c r="D782" s="20"/>
      <c r="E782" s="20">
        <v>1</v>
      </c>
      <c r="F782" s="20"/>
      <c r="G782" s="20">
        <v>3</v>
      </c>
    </row>
    <row r="783" spans="1:7">
      <c r="A783" s="18" t="s">
        <v>9736</v>
      </c>
      <c r="B783" s="20"/>
      <c r="C783" s="20"/>
      <c r="D783" s="20"/>
      <c r="E783" s="20">
        <v>1</v>
      </c>
      <c r="F783" s="20"/>
      <c r="G783" s="20">
        <v>1</v>
      </c>
    </row>
    <row r="784" spans="1:7">
      <c r="A784" s="18" t="s">
        <v>9676</v>
      </c>
      <c r="B784" s="20"/>
      <c r="C784" s="20"/>
      <c r="D784" s="20"/>
      <c r="E784" s="20">
        <v>1</v>
      </c>
      <c r="F784" s="20"/>
      <c r="G784" s="20">
        <v>1</v>
      </c>
    </row>
    <row r="785" spans="1:7">
      <c r="A785" s="18" t="s">
        <v>9557</v>
      </c>
      <c r="B785" s="20"/>
      <c r="C785" s="20"/>
      <c r="D785" s="20"/>
      <c r="E785" s="20">
        <v>1</v>
      </c>
      <c r="F785" s="20"/>
      <c r="G785" s="20">
        <v>1</v>
      </c>
    </row>
    <row r="786" spans="1:7">
      <c r="A786" s="18" t="s">
        <v>9540</v>
      </c>
      <c r="B786" s="20"/>
      <c r="C786" s="20"/>
      <c r="D786" s="20"/>
      <c r="E786" s="20">
        <v>1</v>
      </c>
      <c r="F786" s="20"/>
      <c r="G786" s="20">
        <v>1</v>
      </c>
    </row>
    <row r="787" spans="1:7">
      <c r="A787" s="18" t="s">
        <v>8620</v>
      </c>
      <c r="B787" s="20"/>
      <c r="C787" s="20">
        <v>1</v>
      </c>
      <c r="D787" s="20"/>
      <c r="E787" s="20">
        <v>1</v>
      </c>
      <c r="F787" s="20"/>
      <c r="G787" s="20">
        <v>2</v>
      </c>
    </row>
    <row r="788" spans="1:7">
      <c r="A788" s="18" t="s">
        <v>9613</v>
      </c>
      <c r="B788" s="20"/>
      <c r="C788" s="20"/>
      <c r="D788" s="20"/>
      <c r="E788" s="20">
        <v>1</v>
      </c>
      <c r="F788" s="20"/>
      <c r="G788" s="20">
        <v>1</v>
      </c>
    </row>
    <row r="789" spans="1:7">
      <c r="A789" s="18" t="s">
        <v>9620</v>
      </c>
      <c r="B789" s="20"/>
      <c r="C789" s="20"/>
      <c r="D789" s="20"/>
      <c r="E789" s="20">
        <v>1</v>
      </c>
      <c r="F789" s="20"/>
      <c r="G789" s="20">
        <v>1</v>
      </c>
    </row>
    <row r="790" spans="1:7">
      <c r="A790" s="18" t="s">
        <v>9526</v>
      </c>
      <c r="B790" s="20"/>
      <c r="C790" s="20"/>
      <c r="D790" s="20"/>
      <c r="E790" s="20">
        <v>1</v>
      </c>
      <c r="F790" s="20"/>
      <c r="G790" s="20">
        <v>1</v>
      </c>
    </row>
    <row r="791" spans="1:7">
      <c r="A791" s="18" t="s">
        <v>8473</v>
      </c>
      <c r="B791" s="20"/>
      <c r="C791" s="20"/>
      <c r="D791" s="20"/>
      <c r="E791" s="20">
        <v>1</v>
      </c>
      <c r="F791" s="20"/>
      <c r="G791" s="20">
        <v>1</v>
      </c>
    </row>
    <row r="792" spans="1:7">
      <c r="A792" s="18" t="s">
        <v>9571</v>
      </c>
      <c r="B792" s="20"/>
      <c r="C792" s="20"/>
      <c r="D792" s="20"/>
      <c r="E792" s="20">
        <v>1</v>
      </c>
      <c r="F792" s="20"/>
      <c r="G792" s="20">
        <v>1</v>
      </c>
    </row>
    <row r="793" spans="1:7">
      <c r="A793" s="18" t="s">
        <v>9176</v>
      </c>
      <c r="B793" s="20">
        <v>1</v>
      </c>
      <c r="C793" s="20"/>
      <c r="D793" s="20"/>
      <c r="E793" s="20">
        <v>1</v>
      </c>
      <c r="F793" s="20"/>
      <c r="G793" s="20">
        <v>2</v>
      </c>
    </row>
    <row r="794" spans="1:7">
      <c r="A794" s="18" t="s">
        <v>9603</v>
      </c>
      <c r="B794" s="20"/>
      <c r="C794" s="20"/>
      <c r="D794" s="20"/>
      <c r="E794" s="20">
        <v>1</v>
      </c>
      <c r="F794" s="20"/>
      <c r="G794" s="20">
        <v>1</v>
      </c>
    </row>
    <row r="795" spans="1:7">
      <c r="A795" s="18" t="s">
        <v>8616</v>
      </c>
      <c r="B795" s="20"/>
      <c r="C795" s="20"/>
      <c r="D795" s="20"/>
      <c r="E795" s="20">
        <v>1</v>
      </c>
      <c r="F795" s="20"/>
      <c r="G795" s="20">
        <v>1</v>
      </c>
    </row>
    <row r="796" spans="1:7">
      <c r="A796" s="18" t="s">
        <v>9807</v>
      </c>
      <c r="B796" s="20"/>
      <c r="C796" s="20">
        <v>2</v>
      </c>
      <c r="D796" s="20"/>
      <c r="E796" s="20">
        <v>1</v>
      </c>
      <c r="F796" s="20"/>
      <c r="G796" s="20">
        <v>3</v>
      </c>
    </row>
    <row r="797" spans="1:7">
      <c r="A797" s="18" t="s">
        <v>9703</v>
      </c>
      <c r="B797" s="20"/>
      <c r="C797" s="20"/>
      <c r="D797" s="20"/>
      <c r="E797" s="20">
        <v>1</v>
      </c>
      <c r="F797" s="20"/>
      <c r="G797" s="20">
        <v>1</v>
      </c>
    </row>
    <row r="798" spans="1:7">
      <c r="A798" s="18" t="s">
        <v>9486</v>
      </c>
      <c r="B798" s="20"/>
      <c r="C798" s="20">
        <v>3</v>
      </c>
      <c r="D798" s="20"/>
      <c r="E798" s="20">
        <v>1</v>
      </c>
      <c r="F798" s="20"/>
      <c r="G798" s="20">
        <v>4</v>
      </c>
    </row>
    <row r="799" spans="1:7">
      <c r="A799" s="18" t="s">
        <v>8459</v>
      </c>
      <c r="B799" s="20"/>
      <c r="C799" s="20"/>
      <c r="D799" s="20"/>
      <c r="E799" s="20">
        <v>1</v>
      </c>
      <c r="F799" s="20"/>
      <c r="G799" s="20">
        <v>1</v>
      </c>
    </row>
    <row r="800" spans="1:7">
      <c r="A800" s="18" t="s">
        <v>9309</v>
      </c>
      <c r="B800" s="20">
        <v>1</v>
      </c>
      <c r="C800" s="20">
        <v>1</v>
      </c>
      <c r="D800" s="20"/>
      <c r="E800" s="20">
        <v>1</v>
      </c>
      <c r="F800" s="20"/>
      <c r="G800" s="20">
        <v>3</v>
      </c>
    </row>
    <row r="801" spans="1:7">
      <c r="A801" s="18" t="s">
        <v>9541</v>
      </c>
      <c r="B801" s="20"/>
      <c r="C801" s="20"/>
      <c r="D801" s="20"/>
      <c r="E801" s="20">
        <v>1</v>
      </c>
      <c r="F801" s="20"/>
      <c r="G801" s="20">
        <v>1</v>
      </c>
    </row>
    <row r="802" spans="1:7">
      <c r="A802" s="18" t="s">
        <v>8957</v>
      </c>
      <c r="B802" s="20"/>
      <c r="C802" s="20"/>
      <c r="D802" s="20"/>
      <c r="E802" s="20">
        <v>1</v>
      </c>
      <c r="F802" s="20"/>
      <c r="G802" s="20">
        <v>1</v>
      </c>
    </row>
    <row r="803" spans="1:7">
      <c r="A803" s="18" t="s">
        <v>8636</v>
      </c>
      <c r="B803" s="20"/>
      <c r="C803" s="20"/>
      <c r="D803" s="20"/>
      <c r="E803" s="20">
        <v>1</v>
      </c>
      <c r="F803" s="20"/>
      <c r="G803" s="20">
        <v>1</v>
      </c>
    </row>
    <row r="804" spans="1:7">
      <c r="A804" s="18" t="s">
        <v>9428</v>
      </c>
      <c r="B804" s="20"/>
      <c r="C804" s="20"/>
      <c r="D804" s="20"/>
      <c r="E804" s="20">
        <v>1</v>
      </c>
      <c r="F804" s="20"/>
      <c r="G804" s="20">
        <v>1</v>
      </c>
    </row>
    <row r="805" spans="1:7">
      <c r="A805" s="18" t="s">
        <v>8624</v>
      </c>
      <c r="B805" s="20"/>
      <c r="C805" s="20"/>
      <c r="D805" s="20"/>
      <c r="E805" s="20">
        <v>1</v>
      </c>
      <c r="F805" s="20"/>
      <c r="G805" s="20">
        <v>1</v>
      </c>
    </row>
    <row r="806" spans="1:7">
      <c r="A806" s="18" t="s">
        <v>8499</v>
      </c>
      <c r="B806" s="20">
        <v>1</v>
      </c>
      <c r="C806" s="20">
        <v>1</v>
      </c>
      <c r="D806" s="20"/>
      <c r="E806" s="20">
        <v>1</v>
      </c>
      <c r="F806" s="20"/>
      <c r="G806" s="20">
        <v>3</v>
      </c>
    </row>
    <row r="807" spans="1:7">
      <c r="A807" s="18" t="s">
        <v>8837</v>
      </c>
      <c r="B807" s="20"/>
      <c r="C807" s="20">
        <v>6</v>
      </c>
      <c r="D807" s="20"/>
      <c r="E807" s="20">
        <v>1</v>
      </c>
      <c r="F807" s="20"/>
      <c r="G807" s="20">
        <v>7</v>
      </c>
    </row>
    <row r="808" spans="1:7">
      <c r="A808" s="18" t="s">
        <v>9289</v>
      </c>
      <c r="B808" s="20"/>
      <c r="C808" s="20"/>
      <c r="D808" s="20"/>
      <c r="E808" s="20">
        <v>1</v>
      </c>
      <c r="F808" s="20"/>
      <c r="G808" s="20">
        <v>1</v>
      </c>
    </row>
    <row r="809" spans="1:7">
      <c r="A809" s="18" t="s">
        <v>9304</v>
      </c>
      <c r="B809" s="20"/>
      <c r="C809" s="20">
        <v>1</v>
      </c>
      <c r="D809" s="20"/>
      <c r="E809" s="20">
        <v>1</v>
      </c>
      <c r="F809" s="20"/>
      <c r="G809" s="20">
        <v>2</v>
      </c>
    </row>
    <row r="810" spans="1:7">
      <c r="A810" s="18" t="s">
        <v>9574</v>
      </c>
      <c r="B810" s="20"/>
      <c r="C810" s="20"/>
      <c r="D810" s="20"/>
      <c r="E810" s="20">
        <v>1</v>
      </c>
      <c r="F810" s="20"/>
      <c r="G810" s="20">
        <v>1</v>
      </c>
    </row>
    <row r="811" spans="1:7">
      <c r="A811" s="18" t="s">
        <v>9798</v>
      </c>
      <c r="B811" s="20"/>
      <c r="C811" s="20"/>
      <c r="D811" s="20"/>
      <c r="E811" s="20">
        <v>1</v>
      </c>
      <c r="F811" s="20"/>
      <c r="G811" s="20">
        <v>1</v>
      </c>
    </row>
    <row r="812" spans="1:7">
      <c r="A812" s="18" t="s">
        <v>9800</v>
      </c>
      <c r="B812" s="20"/>
      <c r="C812" s="20"/>
      <c r="D812" s="20"/>
      <c r="E812" s="20">
        <v>1</v>
      </c>
      <c r="F812" s="20"/>
      <c r="G812" s="20">
        <v>1</v>
      </c>
    </row>
    <row r="813" spans="1:7">
      <c r="A813" s="18" t="s">
        <v>8607</v>
      </c>
      <c r="B813" s="20"/>
      <c r="C813" s="20"/>
      <c r="D813" s="20"/>
      <c r="E813" s="20">
        <v>1</v>
      </c>
      <c r="F813" s="20"/>
      <c r="G813" s="20">
        <v>1</v>
      </c>
    </row>
    <row r="814" spans="1:7">
      <c r="A814" s="18" t="s">
        <v>8604</v>
      </c>
      <c r="B814" s="20"/>
      <c r="C814" s="20"/>
      <c r="D814" s="20"/>
      <c r="E814" s="20">
        <v>1</v>
      </c>
      <c r="F814" s="20"/>
      <c r="G814" s="20">
        <v>1</v>
      </c>
    </row>
    <row r="815" spans="1:7">
      <c r="A815" s="18" t="s">
        <v>8904</v>
      </c>
      <c r="B815" s="20">
        <v>1</v>
      </c>
      <c r="C815" s="20">
        <v>1</v>
      </c>
      <c r="D815" s="20"/>
      <c r="E815" s="20">
        <v>1</v>
      </c>
      <c r="F815" s="20"/>
      <c r="G815" s="20">
        <v>3</v>
      </c>
    </row>
    <row r="816" spans="1:7">
      <c r="A816" s="18" t="s">
        <v>9738</v>
      </c>
      <c r="B816" s="20"/>
      <c r="C816" s="20"/>
      <c r="D816" s="20"/>
      <c r="E816" s="20">
        <v>1</v>
      </c>
      <c r="F816" s="20"/>
      <c r="G816" s="20">
        <v>1</v>
      </c>
    </row>
    <row r="817" spans="1:7">
      <c r="A817" s="18" t="s">
        <v>9743</v>
      </c>
      <c r="B817" s="20"/>
      <c r="C817" s="20"/>
      <c r="D817" s="20"/>
      <c r="E817" s="20">
        <v>1</v>
      </c>
      <c r="F817" s="20"/>
      <c r="G817" s="20">
        <v>1</v>
      </c>
    </row>
    <row r="818" spans="1:7">
      <c r="A818" s="18" t="s">
        <v>9346</v>
      </c>
      <c r="B818" s="20"/>
      <c r="C818" s="20"/>
      <c r="D818" s="20"/>
      <c r="E818" s="20">
        <v>1</v>
      </c>
      <c r="F818" s="20"/>
      <c r="G818" s="20">
        <v>1</v>
      </c>
    </row>
    <row r="819" spans="1:7">
      <c r="A819" s="18" t="s">
        <v>8450</v>
      </c>
      <c r="B819" s="20"/>
      <c r="C819" s="20"/>
      <c r="D819" s="20"/>
      <c r="E819" s="20">
        <v>1</v>
      </c>
      <c r="F819" s="20"/>
      <c r="G819" s="20">
        <v>1</v>
      </c>
    </row>
    <row r="820" spans="1:7">
      <c r="A820" s="18" t="s">
        <v>9914</v>
      </c>
      <c r="B820" s="20"/>
      <c r="C820" s="20"/>
      <c r="D820" s="20"/>
      <c r="E820" s="20">
        <v>1</v>
      </c>
      <c r="F820" s="20"/>
      <c r="G820" s="20">
        <v>1</v>
      </c>
    </row>
    <row r="821" spans="1:7">
      <c r="A821" s="18" t="s">
        <v>9143</v>
      </c>
      <c r="B821" s="20"/>
      <c r="C821" s="20">
        <v>5</v>
      </c>
      <c r="D821" s="20"/>
      <c r="E821" s="20">
        <v>1</v>
      </c>
      <c r="F821" s="20"/>
      <c r="G821" s="20">
        <v>6</v>
      </c>
    </row>
    <row r="822" spans="1:7">
      <c r="A822" s="18" t="s">
        <v>8577</v>
      </c>
      <c r="B822" s="20"/>
      <c r="C822" s="20">
        <v>3</v>
      </c>
      <c r="D822" s="20"/>
      <c r="E822" s="20">
        <v>1</v>
      </c>
      <c r="F822" s="20"/>
      <c r="G822" s="20">
        <v>4</v>
      </c>
    </row>
    <row r="823" spans="1:7">
      <c r="A823" s="18" t="s">
        <v>8704</v>
      </c>
      <c r="B823" s="20"/>
      <c r="C823" s="20">
        <v>1</v>
      </c>
      <c r="D823" s="20"/>
      <c r="E823" s="20">
        <v>1</v>
      </c>
      <c r="F823" s="20"/>
      <c r="G823" s="20">
        <v>2</v>
      </c>
    </row>
    <row r="824" spans="1:7">
      <c r="A824" s="18" t="s">
        <v>8765</v>
      </c>
      <c r="B824" s="20"/>
      <c r="C824" s="20">
        <v>6</v>
      </c>
      <c r="D824" s="20"/>
      <c r="E824" s="20">
        <v>1</v>
      </c>
      <c r="F824" s="20"/>
      <c r="G824" s="20">
        <v>7</v>
      </c>
    </row>
    <row r="825" spans="1:7">
      <c r="A825" s="18" t="s">
        <v>8668</v>
      </c>
      <c r="B825" s="20"/>
      <c r="C825" s="20"/>
      <c r="D825" s="20"/>
      <c r="E825" s="20">
        <v>1</v>
      </c>
      <c r="F825" s="20"/>
      <c r="G825" s="20">
        <v>1</v>
      </c>
    </row>
    <row r="826" spans="1:7">
      <c r="A826" s="18" t="s">
        <v>9912</v>
      </c>
      <c r="B826" s="20"/>
      <c r="C826" s="20">
        <v>3</v>
      </c>
      <c r="D826" s="20"/>
      <c r="E826" s="20">
        <v>1</v>
      </c>
      <c r="F826" s="20"/>
      <c r="G826" s="20">
        <v>4</v>
      </c>
    </row>
    <row r="827" spans="1:7">
      <c r="A827" s="18" t="s">
        <v>8432</v>
      </c>
      <c r="B827" s="20"/>
      <c r="C827" s="20"/>
      <c r="D827" s="20"/>
      <c r="E827" s="20">
        <v>1</v>
      </c>
      <c r="F827" s="20"/>
      <c r="G827" s="20">
        <v>1</v>
      </c>
    </row>
    <row r="828" spans="1:7">
      <c r="A828" s="18" t="s">
        <v>8626</v>
      </c>
      <c r="B828" s="20"/>
      <c r="C828" s="20"/>
      <c r="D828" s="20"/>
      <c r="E828" s="20">
        <v>1</v>
      </c>
      <c r="F828" s="20"/>
      <c r="G828" s="20">
        <v>1</v>
      </c>
    </row>
    <row r="829" spans="1:7">
      <c r="A829" s="18" t="s">
        <v>8733</v>
      </c>
      <c r="B829" s="20"/>
      <c r="C829" s="20"/>
      <c r="D829" s="20"/>
      <c r="E829" s="20">
        <v>1</v>
      </c>
      <c r="F829" s="20"/>
      <c r="G829" s="20">
        <v>1</v>
      </c>
    </row>
    <row r="830" spans="1:7">
      <c r="A830" s="18" t="s">
        <v>9606</v>
      </c>
      <c r="B830" s="20"/>
      <c r="C830" s="20"/>
      <c r="D830" s="20"/>
      <c r="E830" s="20">
        <v>1</v>
      </c>
      <c r="F830" s="20"/>
      <c r="G830" s="20">
        <v>1</v>
      </c>
    </row>
    <row r="831" spans="1:7">
      <c r="A831" s="18" t="s">
        <v>9760</v>
      </c>
      <c r="B831" s="20"/>
      <c r="C831" s="20"/>
      <c r="D831" s="20"/>
      <c r="E831" s="20">
        <v>1</v>
      </c>
      <c r="F831" s="20"/>
      <c r="G831" s="20">
        <v>1</v>
      </c>
    </row>
    <row r="832" spans="1:7">
      <c r="A832" s="18" t="s">
        <v>9563</v>
      </c>
      <c r="B832" s="20"/>
      <c r="C832" s="20"/>
      <c r="D832" s="20"/>
      <c r="E832" s="20">
        <v>1</v>
      </c>
      <c r="F832" s="20"/>
      <c r="G832" s="20">
        <v>1</v>
      </c>
    </row>
    <row r="833" spans="1:7">
      <c r="A833" s="18" t="s">
        <v>8514</v>
      </c>
      <c r="B833" s="20">
        <v>1</v>
      </c>
      <c r="C833" s="20">
        <v>1</v>
      </c>
      <c r="D833" s="20"/>
      <c r="E833" s="20">
        <v>1</v>
      </c>
      <c r="F833" s="20"/>
      <c r="G833" s="20">
        <v>3</v>
      </c>
    </row>
    <row r="834" spans="1:7">
      <c r="A834" s="18" t="s">
        <v>9752</v>
      </c>
      <c r="B834" s="20"/>
      <c r="C834" s="20"/>
      <c r="D834" s="20"/>
      <c r="E834" s="20">
        <v>1</v>
      </c>
      <c r="F834" s="20"/>
      <c r="G834" s="20">
        <v>1</v>
      </c>
    </row>
    <row r="835" spans="1:7">
      <c r="A835" s="18" t="s">
        <v>9019</v>
      </c>
      <c r="B835" s="20"/>
      <c r="C835" s="20"/>
      <c r="D835" s="20"/>
      <c r="E835" s="20">
        <v>1</v>
      </c>
      <c r="F835" s="20"/>
      <c r="G835" s="20">
        <v>1</v>
      </c>
    </row>
    <row r="836" spans="1:7">
      <c r="A836" s="18" t="s">
        <v>9546</v>
      </c>
      <c r="B836" s="20"/>
      <c r="C836" s="20">
        <v>1</v>
      </c>
      <c r="D836" s="20"/>
      <c r="E836" s="20">
        <v>1</v>
      </c>
      <c r="F836" s="20"/>
      <c r="G836" s="20">
        <v>2</v>
      </c>
    </row>
    <row r="837" spans="1:7">
      <c r="A837" s="18" t="s">
        <v>8388</v>
      </c>
      <c r="B837" s="20"/>
      <c r="C837" s="20">
        <v>2</v>
      </c>
      <c r="D837" s="20"/>
      <c r="E837" s="20">
        <v>1</v>
      </c>
      <c r="F837" s="20"/>
      <c r="G837" s="20">
        <v>3</v>
      </c>
    </row>
    <row r="838" spans="1:7">
      <c r="A838" s="18" t="s">
        <v>9883</v>
      </c>
      <c r="B838" s="20"/>
      <c r="C838" s="20"/>
      <c r="D838" s="20"/>
      <c r="E838" s="20">
        <v>1</v>
      </c>
      <c r="F838" s="20"/>
      <c r="G838" s="20">
        <v>1</v>
      </c>
    </row>
    <row r="839" spans="1:7">
      <c r="A839" s="18" t="s">
        <v>9089</v>
      </c>
      <c r="B839" s="20"/>
      <c r="C839" s="20">
        <v>1</v>
      </c>
      <c r="D839" s="20"/>
      <c r="E839" s="20">
        <v>1</v>
      </c>
      <c r="F839" s="20"/>
      <c r="G839" s="20">
        <v>2</v>
      </c>
    </row>
    <row r="840" spans="1:7">
      <c r="A840" s="18" t="s">
        <v>8908</v>
      </c>
      <c r="B840" s="20">
        <v>1</v>
      </c>
      <c r="C840" s="20"/>
      <c r="D840" s="20"/>
      <c r="E840" s="20">
        <v>1</v>
      </c>
      <c r="F840" s="20"/>
      <c r="G840" s="20">
        <v>2</v>
      </c>
    </row>
    <row r="841" spans="1:7">
      <c r="A841" s="18" t="s">
        <v>9321</v>
      </c>
      <c r="B841" s="20"/>
      <c r="C841" s="20"/>
      <c r="D841" s="20"/>
      <c r="E841" s="20">
        <v>1</v>
      </c>
      <c r="F841" s="20"/>
      <c r="G841" s="20">
        <v>1</v>
      </c>
    </row>
    <row r="842" spans="1:7">
      <c r="A842" s="18" t="s">
        <v>9849</v>
      </c>
      <c r="B842" s="20">
        <v>1</v>
      </c>
      <c r="C842" s="20"/>
      <c r="D842" s="20"/>
      <c r="E842" s="20">
        <v>1</v>
      </c>
      <c r="F842" s="20"/>
      <c r="G842" s="20">
        <v>2</v>
      </c>
    </row>
    <row r="843" spans="1:7">
      <c r="A843" s="18" t="s">
        <v>9882</v>
      </c>
      <c r="B843" s="20"/>
      <c r="C843" s="20"/>
      <c r="D843" s="20"/>
      <c r="E843" s="20">
        <v>1</v>
      </c>
      <c r="F843" s="20"/>
      <c r="G843" s="20">
        <v>1</v>
      </c>
    </row>
    <row r="844" spans="1:7">
      <c r="A844" s="18" t="s">
        <v>9037</v>
      </c>
      <c r="B844" s="20"/>
      <c r="C844" s="20">
        <v>1</v>
      </c>
      <c r="D844" s="20"/>
      <c r="E844" s="20">
        <v>1</v>
      </c>
      <c r="F844" s="20"/>
      <c r="G844" s="20">
        <v>2</v>
      </c>
    </row>
    <row r="845" spans="1:7">
      <c r="A845" s="18" t="s">
        <v>9928</v>
      </c>
      <c r="B845" s="20"/>
      <c r="C845" s="20"/>
      <c r="D845" s="20"/>
      <c r="E845" s="20">
        <v>1</v>
      </c>
      <c r="F845" s="20"/>
      <c r="G845" s="20">
        <v>1</v>
      </c>
    </row>
    <row r="846" spans="1:7">
      <c r="A846" s="18" t="s">
        <v>9901</v>
      </c>
      <c r="B846" s="20"/>
      <c r="C846" s="20"/>
      <c r="D846" s="20"/>
      <c r="E846" s="20">
        <v>1</v>
      </c>
      <c r="F846" s="20"/>
      <c r="G846" s="20">
        <v>1</v>
      </c>
    </row>
    <row r="847" spans="1:7">
      <c r="A847" s="18" t="s">
        <v>8946</v>
      </c>
      <c r="B847" s="20"/>
      <c r="C847" s="20">
        <v>3</v>
      </c>
      <c r="D847" s="20"/>
      <c r="E847" s="20">
        <v>1</v>
      </c>
      <c r="F847" s="20"/>
      <c r="G847" s="20">
        <v>4</v>
      </c>
    </row>
    <row r="848" spans="1:7">
      <c r="A848" s="18" t="s">
        <v>9166</v>
      </c>
      <c r="B848" s="20"/>
      <c r="C848" s="20"/>
      <c r="D848" s="20"/>
      <c r="E848" s="20">
        <v>1</v>
      </c>
      <c r="F848" s="20"/>
      <c r="G848" s="20">
        <v>1</v>
      </c>
    </row>
    <row r="849" spans="1:7">
      <c r="A849" s="18" t="s">
        <v>8602</v>
      </c>
      <c r="B849" s="20"/>
      <c r="C849" s="20"/>
      <c r="D849" s="20"/>
      <c r="E849" s="20">
        <v>1</v>
      </c>
      <c r="F849" s="20"/>
      <c r="G849" s="20">
        <v>1</v>
      </c>
    </row>
    <row r="850" spans="1:7">
      <c r="A850" s="18" t="s">
        <v>8406</v>
      </c>
      <c r="B850" s="20"/>
      <c r="C850" s="20"/>
      <c r="D850" s="20"/>
      <c r="E850" s="20">
        <v>1</v>
      </c>
      <c r="F850" s="20"/>
      <c r="G850" s="20">
        <v>1</v>
      </c>
    </row>
    <row r="851" spans="1:7">
      <c r="A851" s="18" t="s">
        <v>9856</v>
      </c>
      <c r="B851" s="20"/>
      <c r="C851" s="20"/>
      <c r="D851" s="20"/>
      <c r="E851" s="20">
        <v>1</v>
      </c>
      <c r="F851" s="20"/>
      <c r="G851" s="20">
        <v>1</v>
      </c>
    </row>
    <row r="852" spans="1:7">
      <c r="A852" s="18" t="s">
        <v>9251</v>
      </c>
      <c r="B852" s="20"/>
      <c r="C852" s="20">
        <v>3</v>
      </c>
      <c r="D852" s="20"/>
      <c r="E852" s="20">
        <v>1</v>
      </c>
      <c r="F852" s="20"/>
      <c r="G852" s="20">
        <v>4</v>
      </c>
    </row>
    <row r="853" spans="1:7">
      <c r="A853" s="18" t="s">
        <v>9355</v>
      </c>
      <c r="B853" s="20"/>
      <c r="C853" s="20">
        <v>2</v>
      </c>
      <c r="D853" s="20"/>
      <c r="E853" s="20">
        <v>1</v>
      </c>
      <c r="F853" s="20"/>
      <c r="G853" s="20">
        <v>3</v>
      </c>
    </row>
    <row r="854" spans="1:7">
      <c r="A854" s="18" t="s">
        <v>9268</v>
      </c>
      <c r="B854" s="20">
        <v>1</v>
      </c>
      <c r="C854" s="20"/>
      <c r="D854" s="20"/>
      <c r="E854" s="20">
        <v>1</v>
      </c>
      <c r="F854" s="20"/>
      <c r="G854" s="20">
        <v>2</v>
      </c>
    </row>
    <row r="855" spans="1:7">
      <c r="A855" s="18" t="s">
        <v>9665</v>
      </c>
      <c r="B855" s="20"/>
      <c r="C855" s="20"/>
      <c r="D855" s="20"/>
      <c r="E855" s="20">
        <v>1</v>
      </c>
      <c r="F855" s="20"/>
      <c r="G855" s="20">
        <v>1</v>
      </c>
    </row>
    <row r="856" spans="1:7">
      <c r="A856" s="18" t="s">
        <v>9026</v>
      </c>
      <c r="B856" s="20"/>
      <c r="C856" s="20"/>
      <c r="D856" s="20"/>
      <c r="E856" s="20">
        <v>1</v>
      </c>
      <c r="F856" s="20"/>
      <c r="G856" s="20">
        <v>1</v>
      </c>
    </row>
    <row r="857" spans="1:7">
      <c r="A857" s="18" t="s">
        <v>9347</v>
      </c>
      <c r="B857" s="20"/>
      <c r="C857" s="20">
        <v>1</v>
      </c>
      <c r="D857" s="20"/>
      <c r="E857" s="20">
        <v>1</v>
      </c>
      <c r="F857" s="20"/>
      <c r="G857" s="20">
        <v>2</v>
      </c>
    </row>
    <row r="858" spans="1:7">
      <c r="A858" s="18" t="s">
        <v>9938</v>
      </c>
      <c r="B858" s="20"/>
      <c r="C858" s="20"/>
      <c r="D858" s="20"/>
      <c r="E858" s="20">
        <v>1</v>
      </c>
      <c r="F858" s="20"/>
      <c r="G858" s="20">
        <v>1</v>
      </c>
    </row>
    <row r="859" spans="1:7">
      <c r="A859" s="18" t="s">
        <v>9942</v>
      </c>
      <c r="B859" s="20"/>
      <c r="C859" s="20"/>
      <c r="D859" s="20"/>
      <c r="E859" s="20">
        <v>1</v>
      </c>
      <c r="F859" s="20"/>
      <c r="G859" s="20">
        <v>1</v>
      </c>
    </row>
    <row r="860" spans="1:7">
      <c r="A860" s="18" t="s">
        <v>9140</v>
      </c>
      <c r="B860" s="20"/>
      <c r="C860" s="20">
        <v>1</v>
      </c>
      <c r="D860" s="20"/>
      <c r="E860" s="20">
        <v>1</v>
      </c>
      <c r="F860" s="20"/>
      <c r="G860" s="20">
        <v>2</v>
      </c>
    </row>
    <row r="861" spans="1:7">
      <c r="A861" s="18" t="s">
        <v>9111</v>
      </c>
      <c r="B861" s="20"/>
      <c r="C861" s="20">
        <v>3</v>
      </c>
      <c r="D861" s="20"/>
      <c r="E861" s="20">
        <v>1</v>
      </c>
      <c r="F861" s="20"/>
      <c r="G861" s="20">
        <v>4</v>
      </c>
    </row>
    <row r="862" spans="1:7">
      <c r="A862" s="18" t="s">
        <v>8603</v>
      </c>
      <c r="B862" s="20"/>
      <c r="C862" s="20"/>
      <c r="D862" s="20"/>
      <c r="E862" s="20">
        <v>1</v>
      </c>
      <c r="F862" s="20"/>
      <c r="G862" s="20">
        <v>1</v>
      </c>
    </row>
    <row r="863" spans="1:7">
      <c r="A863" s="18" t="s">
        <v>9012</v>
      </c>
      <c r="B863" s="20"/>
      <c r="C863" s="20"/>
      <c r="D863" s="20"/>
      <c r="E863" s="20">
        <v>1</v>
      </c>
      <c r="F863" s="20"/>
      <c r="G863" s="20">
        <v>1</v>
      </c>
    </row>
    <row r="864" spans="1:7">
      <c r="A864" s="18" t="s">
        <v>9010</v>
      </c>
      <c r="B864" s="20"/>
      <c r="C864" s="20"/>
      <c r="D864" s="20"/>
      <c r="E864" s="20">
        <v>1</v>
      </c>
      <c r="F864" s="20"/>
      <c r="G864" s="20">
        <v>1</v>
      </c>
    </row>
    <row r="865" spans="1:7">
      <c r="A865" s="18" t="s">
        <v>8653</v>
      </c>
      <c r="B865" s="20"/>
      <c r="C865" s="20"/>
      <c r="D865" s="20"/>
      <c r="E865" s="20">
        <v>1</v>
      </c>
      <c r="F865" s="20"/>
      <c r="G865" s="20">
        <v>1</v>
      </c>
    </row>
    <row r="866" spans="1:7">
      <c r="A866" s="18" t="s">
        <v>9562</v>
      </c>
      <c r="B866" s="20"/>
      <c r="C866" s="20"/>
      <c r="D866" s="20"/>
      <c r="E866" s="20">
        <v>1</v>
      </c>
      <c r="F866" s="20"/>
      <c r="G866" s="20">
        <v>1</v>
      </c>
    </row>
    <row r="867" spans="1:7">
      <c r="A867" s="18" t="s">
        <v>8794</v>
      </c>
      <c r="B867" s="20"/>
      <c r="C867" s="20">
        <v>2</v>
      </c>
      <c r="D867" s="20"/>
      <c r="E867" s="20">
        <v>1</v>
      </c>
      <c r="F867" s="20"/>
      <c r="G867" s="20">
        <v>3</v>
      </c>
    </row>
    <row r="868" spans="1:7">
      <c r="A868" s="18" t="s">
        <v>9191</v>
      </c>
      <c r="B868" s="20"/>
      <c r="C868" s="20">
        <v>1</v>
      </c>
      <c r="D868" s="20"/>
      <c r="E868" s="20">
        <v>1</v>
      </c>
      <c r="F868" s="20"/>
      <c r="G868" s="20">
        <v>2</v>
      </c>
    </row>
    <row r="869" spans="1:7">
      <c r="A869" s="18" t="s">
        <v>9234</v>
      </c>
      <c r="B869" s="20"/>
      <c r="C869" s="20">
        <v>1</v>
      </c>
      <c r="D869" s="20"/>
      <c r="E869" s="20">
        <v>1</v>
      </c>
      <c r="F869" s="20"/>
      <c r="G869" s="20">
        <v>2</v>
      </c>
    </row>
    <row r="870" spans="1:7">
      <c r="A870" s="18" t="s">
        <v>9895</v>
      </c>
      <c r="B870" s="20"/>
      <c r="C870" s="20"/>
      <c r="D870" s="20"/>
      <c r="E870" s="20">
        <v>1</v>
      </c>
      <c r="F870" s="20"/>
      <c r="G870" s="20">
        <v>1</v>
      </c>
    </row>
    <row r="871" spans="1:7">
      <c r="A871" s="18" t="s">
        <v>8698</v>
      </c>
      <c r="B871" s="20"/>
      <c r="C871" s="20"/>
      <c r="D871" s="20"/>
      <c r="E871" s="20">
        <v>1</v>
      </c>
      <c r="F871" s="20"/>
      <c r="G871" s="20">
        <v>1</v>
      </c>
    </row>
    <row r="872" spans="1:7">
      <c r="A872" s="18" t="s">
        <v>9765</v>
      </c>
      <c r="B872" s="20"/>
      <c r="C872" s="20"/>
      <c r="D872" s="20"/>
      <c r="E872" s="20">
        <v>1</v>
      </c>
      <c r="F872" s="20"/>
      <c r="G872" s="20">
        <v>1</v>
      </c>
    </row>
    <row r="873" spans="1:7">
      <c r="A873" s="18" t="s">
        <v>8593</v>
      </c>
      <c r="B873" s="20"/>
      <c r="C873" s="20">
        <v>1</v>
      </c>
      <c r="D873" s="20"/>
      <c r="E873" s="20">
        <v>1</v>
      </c>
      <c r="F873" s="20"/>
      <c r="G873" s="20">
        <v>2</v>
      </c>
    </row>
    <row r="874" spans="1:7">
      <c r="A874" s="18" t="s">
        <v>8932</v>
      </c>
      <c r="B874" s="20"/>
      <c r="C874" s="20">
        <v>1</v>
      </c>
      <c r="D874" s="20"/>
      <c r="E874" s="20">
        <v>1</v>
      </c>
      <c r="F874" s="20"/>
      <c r="G874" s="20">
        <v>2</v>
      </c>
    </row>
    <row r="875" spans="1:7">
      <c r="A875" s="18" t="s">
        <v>9448</v>
      </c>
      <c r="B875" s="20"/>
      <c r="C875" s="20"/>
      <c r="D875" s="20"/>
      <c r="E875" s="20">
        <v>1</v>
      </c>
      <c r="F875" s="20"/>
      <c r="G875" s="20">
        <v>1</v>
      </c>
    </row>
    <row r="876" spans="1:7">
      <c r="A876" s="18" t="s">
        <v>9468</v>
      </c>
      <c r="B876" s="20"/>
      <c r="C876" s="20"/>
      <c r="D876" s="20"/>
      <c r="E876" s="20">
        <v>1</v>
      </c>
      <c r="F876" s="20"/>
      <c r="G876" s="20">
        <v>1</v>
      </c>
    </row>
    <row r="877" spans="1:7">
      <c r="A877" s="18" t="s">
        <v>8793</v>
      </c>
      <c r="B877" s="20"/>
      <c r="C877" s="20">
        <v>1</v>
      </c>
      <c r="D877" s="20"/>
      <c r="E877" s="20">
        <v>1</v>
      </c>
      <c r="F877" s="20"/>
      <c r="G877" s="20">
        <v>2</v>
      </c>
    </row>
    <row r="878" spans="1:7">
      <c r="A878" s="18" t="s">
        <v>8427</v>
      </c>
      <c r="B878" s="20"/>
      <c r="C878" s="20"/>
      <c r="D878" s="20"/>
      <c r="E878" s="20">
        <v>1</v>
      </c>
      <c r="F878" s="20"/>
      <c r="G878" s="20">
        <v>1</v>
      </c>
    </row>
    <row r="879" spans="1:7">
      <c r="A879" s="18" t="s">
        <v>9791</v>
      </c>
      <c r="B879" s="20">
        <v>2</v>
      </c>
      <c r="C879" s="20">
        <v>1</v>
      </c>
      <c r="D879" s="20"/>
      <c r="E879" s="20">
        <v>1</v>
      </c>
      <c r="F879" s="20"/>
      <c r="G879" s="20">
        <v>4</v>
      </c>
    </row>
    <row r="880" spans="1:7">
      <c r="A880" s="18" t="s">
        <v>8463</v>
      </c>
      <c r="B880" s="20"/>
      <c r="C880" s="20"/>
      <c r="D880" s="20"/>
      <c r="E880" s="20">
        <v>1</v>
      </c>
      <c r="F880" s="20"/>
      <c r="G880" s="20">
        <v>1</v>
      </c>
    </row>
    <row r="881" spans="1:7">
      <c r="A881" s="18" t="s">
        <v>9152</v>
      </c>
      <c r="B881" s="20">
        <v>1</v>
      </c>
      <c r="C881" s="20">
        <v>2</v>
      </c>
      <c r="D881" s="20"/>
      <c r="E881" s="20">
        <v>1</v>
      </c>
      <c r="F881" s="20"/>
      <c r="G881" s="20">
        <v>4</v>
      </c>
    </row>
    <row r="882" spans="1:7">
      <c r="A882" s="18" t="s">
        <v>8738</v>
      </c>
      <c r="B882" s="20"/>
      <c r="C882" s="20">
        <v>1</v>
      </c>
      <c r="D882" s="20"/>
      <c r="E882" s="20">
        <v>1</v>
      </c>
      <c r="F882" s="20"/>
      <c r="G882" s="20">
        <v>2</v>
      </c>
    </row>
    <row r="883" spans="1:7">
      <c r="A883" s="18" t="s">
        <v>9781</v>
      </c>
      <c r="B883" s="20"/>
      <c r="C883" s="20">
        <v>2</v>
      </c>
      <c r="D883" s="20"/>
      <c r="E883" s="20">
        <v>1</v>
      </c>
      <c r="F883" s="20"/>
      <c r="G883" s="20">
        <v>3</v>
      </c>
    </row>
    <row r="884" spans="1:7">
      <c r="A884" s="18" t="s">
        <v>8456</v>
      </c>
      <c r="B884" s="20"/>
      <c r="C884" s="20"/>
      <c r="D884" s="20"/>
      <c r="E884" s="20">
        <v>1</v>
      </c>
      <c r="F884" s="20"/>
      <c r="G884" s="20">
        <v>1</v>
      </c>
    </row>
    <row r="885" spans="1:7">
      <c r="A885" s="18" t="s">
        <v>8747</v>
      </c>
      <c r="B885" s="20"/>
      <c r="C885" s="20">
        <v>3</v>
      </c>
      <c r="D885" s="20"/>
      <c r="E885" s="20">
        <v>1</v>
      </c>
      <c r="F885" s="20"/>
      <c r="G885" s="20">
        <v>4</v>
      </c>
    </row>
    <row r="886" spans="1:7">
      <c r="A886" s="18" t="s">
        <v>9702</v>
      </c>
      <c r="B886" s="20"/>
      <c r="C886" s="20"/>
      <c r="D886" s="20"/>
      <c r="E886" s="20">
        <v>1</v>
      </c>
      <c r="F886" s="20"/>
      <c r="G886" s="20">
        <v>1</v>
      </c>
    </row>
    <row r="887" spans="1:7">
      <c r="A887" s="18" t="s">
        <v>8631</v>
      </c>
      <c r="B887" s="20"/>
      <c r="C887" s="20"/>
      <c r="D887" s="20"/>
      <c r="E887" s="20">
        <v>1</v>
      </c>
      <c r="F887" s="20"/>
      <c r="G887" s="20">
        <v>1</v>
      </c>
    </row>
    <row r="888" spans="1:7">
      <c r="A888" s="18" t="s">
        <v>9358</v>
      </c>
      <c r="B888" s="20"/>
      <c r="C888" s="20">
        <v>1</v>
      </c>
      <c r="D888" s="20"/>
      <c r="E888" s="20">
        <v>1</v>
      </c>
      <c r="F888" s="20"/>
      <c r="G888" s="20">
        <v>2</v>
      </c>
    </row>
    <row r="889" spans="1:7">
      <c r="A889" s="18" t="s">
        <v>8973</v>
      </c>
      <c r="B889" s="20"/>
      <c r="C889" s="20"/>
      <c r="D889" s="20"/>
      <c r="E889" s="20">
        <v>1</v>
      </c>
      <c r="F889" s="20"/>
      <c r="G889" s="20">
        <v>1</v>
      </c>
    </row>
    <row r="890" spans="1:7">
      <c r="A890" s="18" t="s">
        <v>9329</v>
      </c>
      <c r="B890" s="20"/>
      <c r="C890" s="20"/>
      <c r="D890" s="20"/>
      <c r="E890" s="20">
        <v>1</v>
      </c>
      <c r="F890" s="20"/>
      <c r="G890" s="20">
        <v>1</v>
      </c>
    </row>
    <row r="891" spans="1:7">
      <c r="A891" s="18" t="s">
        <v>9927</v>
      </c>
      <c r="B891" s="20"/>
      <c r="C891" s="20"/>
      <c r="D891" s="20"/>
      <c r="E891" s="20">
        <v>1</v>
      </c>
      <c r="F891" s="20"/>
      <c r="G891" s="20">
        <v>1</v>
      </c>
    </row>
    <row r="892" spans="1:7">
      <c r="A892" s="18" t="s">
        <v>9850</v>
      </c>
      <c r="B892" s="20"/>
      <c r="C892" s="20"/>
      <c r="D892" s="20"/>
      <c r="E892" s="20">
        <v>1</v>
      </c>
      <c r="F892" s="20"/>
      <c r="G892" s="20">
        <v>1</v>
      </c>
    </row>
    <row r="893" spans="1:7">
      <c r="A893" s="18" t="s">
        <v>9014</v>
      </c>
      <c r="B893" s="20"/>
      <c r="C893" s="20"/>
      <c r="D893" s="20"/>
      <c r="E893" s="20">
        <v>1</v>
      </c>
      <c r="F893" s="20"/>
      <c r="G893" s="20">
        <v>1</v>
      </c>
    </row>
    <row r="894" spans="1:7">
      <c r="A894" s="18" t="s">
        <v>9322</v>
      </c>
      <c r="B894" s="20"/>
      <c r="C894" s="20"/>
      <c r="D894" s="20"/>
      <c r="E894" s="20">
        <v>1</v>
      </c>
      <c r="F894" s="20"/>
      <c r="G894" s="20">
        <v>1</v>
      </c>
    </row>
    <row r="895" spans="1:7">
      <c r="A895" s="18" t="s">
        <v>9627</v>
      </c>
      <c r="B895" s="20"/>
      <c r="C895" s="20"/>
      <c r="D895" s="20"/>
      <c r="E895" s="20">
        <v>1</v>
      </c>
      <c r="F895" s="20"/>
      <c r="G895" s="20">
        <v>1</v>
      </c>
    </row>
    <row r="896" spans="1:7">
      <c r="A896" s="18" t="s">
        <v>8584</v>
      </c>
      <c r="B896" s="20"/>
      <c r="C896" s="20"/>
      <c r="D896" s="20"/>
      <c r="E896" s="20">
        <v>1</v>
      </c>
      <c r="F896" s="20"/>
      <c r="G896" s="20">
        <v>1</v>
      </c>
    </row>
    <row r="897" spans="1:7">
      <c r="A897" s="18" t="s">
        <v>9105</v>
      </c>
      <c r="B897" s="20"/>
      <c r="C897" s="20">
        <v>1</v>
      </c>
      <c r="D897" s="20"/>
      <c r="E897" s="20">
        <v>1</v>
      </c>
      <c r="F897" s="20"/>
      <c r="G897" s="20">
        <v>2</v>
      </c>
    </row>
    <row r="898" spans="1:7">
      <c r="A898" s="18" t="s">
        <v>9447</v>
      </c>
      <c r="B898" s="20"/>
      <c r="C898" s="20"/>
      <c r="D898" s="20"/>
      <c r="E898" s="20">
        <v>1</v>
      </c>
      <c r="F898" s="20"/>
      <c r="G898" s="20">
        <v>1</v>
      </c>
    </row>
    <row r="899" spans="1:7">
      <c r="A899" s="18" t="s">
        <v>9666</v>
      </c>
      <c r="B899" s="20"/>
      <c r="C899" s="20"/>
      <c r="D899" s="20"/>
      <c r="E899" s="20">
        <v>1</v>
      </c>
      <c r="F899" s="20"/>
      <c r="G899" s="20">
        <v>1</v>
      </c>
    </row>
    <row r="900" spans="1:7">
      <c r="A900" s="18" t="s">
        <v>8695</v>
      </c>
      <c r="B900" s="20"/>
      <c r="C900" s="20"/>
      <c r="D900" s="20"/>
      <c r="E900" s="20">
        <v>1</v>
      </c>
      <c r="F900" s="20"/>
      <c r="G900" s="20">
        <v>1</v>
      </c>
    </row>
    <row r="901" spans="1:7">
      <c r="A901" s="18" t="s">
        <v>9442</v>
      </c>
      <c r="B901" s="20"/>
      <c r="C901" s="20"/>
      <c r="D901" s="20"/>
      <c r="E901" s="20">
        <v>1</v>
      </c>
      <c r="F901" s="20"/>
      <c r="G901" s="20">
        <v>1</v>
      </c>
    </row>
    <row r="902" spans="1:7">
      <c r="A902" s="18" t="s">
        <v>9497</v>
      </c>
      <c r="B902" s="20"/>
      <c r="C902" s="20"/>
      <c r="D902" s="20"/>
      <c r="E902" s="20">
        <v>1</v>
      </c>
      <c r="F902" s="20"/>
      <c r="G902" s="20">
        <v>1</v>
      </c>
    </row>
    <row r="903" spans="1:7">
      <c r="A903" s="18" t="s">
        <v>8658</v>
      </c>
      <c r="B903" s="20"/>
      <c r="C903" s="20"/>
      <c r="D903" s="20"/>
      <c r="E903" s="20">
        <v>1</v>
      </c>
      <c r="F903" s="20"/>
      <c r="G903" s="20">
        <v>1</v>
      </c>
    </row>
    <row r="904" spans="1:7">
      <c r="A904" s="18" t="s">
        <v>8470</v>
      </c>
      <c r="B904" s="20"/>
      <c r="C904" s="20"/>
      <c r="D904" s="20"/>
      <c r="E904" s="20">
        <v>1</v>
      </c>
      <c r="F904" s="20"/>
      <c r="G904" s="20">
        <v>1</v>
      </c>
    </row>
    <row r="905" spans="1:7">
      <c r="A905" s="18" t="s">
        <v>8585</v>
      </c>
      <c r="B905" s="20"/>
      <c r="C905" s="20">
        <v>1</v>
      </c>
      <c r="D905" s="20"/>
      <c r="E905" s="20">
        <v>1</v>
      </c>
      <c r="F905" s="20"/>
      <c r="G905" s="20">
        <v>2</v>
      </c>
    </row>
    <row r="906" spans="1:7">
      <c r="A906" s="18" t="s">
        <v>8652</v>
      </c>
      <c r="B906" s="20"/>
      <c r="C906" s="20"/>
      <c r="D906" s="20"/>
      <c r="E906" s="20">
        <v>1</v>
      </c>
      <c r="F906" s="20"/>
      <c r="G906" s="20">
        <v>1</v>
      </c>
    </row>
    <row r="907" spans="1:7">
      <c r="A907" s="18" t="s">
        <v>9338</v>
      </c>
      <c r="B907" s="20"/>
      <c r="C907" s="20"/>
      <c r="D907" s="20"/>
      <c r="E907" s="20">
        <v>1</v>
      </c>
      <c r="F907" s="20"/>
      <c r="G907" s="20">
        <v>1</v>
      </c>
    </row>
    <row r="908" spans="1:7">
      <c r="A908" s="18" t="s">
        <v>9917</v>
      </c>
      <c r="B908" s="20"/>
      <c r="C908" s="20"/>
      <c r="D908" s="20"/>
      <c r="E908" s="20">
        <v>1</v>
      </c>
      <c r="F908" s="20"/>
      <c r="G908" s="20">
        <v>1</v>
      </c>
    </row>
    <row r="909" spans="1:7">
      <c r="A909" s="18" t="s">
        <v>9474</v>
      </c>
      <c r="B909" s="20"/>
      <c r="C909" s="20"/>
      <c r="D909" s="20">
        <v>2</v>
      </c>
      <c r="E909" s="20">
        <v>1</v>
      </c>
      <c r="F909" s="20"/>
      <c r="G909" s="20">
        <v>3</v>
      </c>
    </row>
    <row r="910" spans="1:7">
      <c r="A910" s="18" t="s">
        <v>8887</v>
      </c>
      <c r="B910" s="20">
        <v>1</v>
      </c>
      <c r="C910" s="20">
        <v>1</v>
      </c>
      <c r="D910" s="20"/>
      <c r="E910" s="20">
        <v>1</v>
      </c>
      <c r="F910" s="20"/>
      <c r="G910" s="20">
        <v>3</v>
      </c>
    </row>
    <row r="911" spans="1:7">
      <c r="A911" s="18" t="s">
        <v>9458</v>
      </c>
      <c r="B911" s="20"/>
      <c r="C911" s="20"/>
      <c r="D911" s="20"/>
      <c r="E911" s="20">
        <v>1</v>
      </c>
      <c r="F911" s="20"/>
      <c r="G911" s="20">
        <v>1</v>
      </c>
    </row>
    <row r="912" spans="1:7">
      <c r="A912" s="18" t="s">
        <v>8596</v>
      </c>
      <c r="B912" s="20"/>
      <c r="C912" s="20"/>
      <c r="D912" s="20"/>
      <c r="E912" s="20">
        <v>1</v>
      </c>
      <c r="F912" s="20"/>
      <c r="G912" s="20">
        <v>1</v>
      </c>
    </row>
    <row r="913" spans="1:7">
      <c r="A913" s="18" t="s">
        <v>9577</v>
      </c>
      <c r="B913" s="20"/>
      <c r="C913" s="20"/>
      <c r="D913" s="20"/>
      <c r="E913" s="20">
        <v>1</v>
      </c>
      <c r="F913" s="20"/>
      <c r="G913" s="20">
        <v>1</v>
      </c>
    </row>
    <row r="914" spans="1:7">
      <c r="A914" s="18" t="s">
        <v>9865</v>
      </c>
      <c r="B914" s="20"/>
      <c r="C914" s="20"/>
      <c r="D914" s="20"/>
      <c r="E914" s="20">
        <v>1</v>
      </c>
      <c r="F914" s="20"/>
      <c r="G914" s="20">
        <v>1</v>
      </c>
    </row>
    <row r="915" spans="1:7">
      <c r="A915" s="18" t="s">
        <v>9565</v>
      </c>
      <c r="B915" s="20"/>
      <c r="C915" s="20"/>
      <c r="D915" s="20"/>
      <c r="E915" s="20">
        <v>1</v>
      </c>
      <c r="F915" s="20"/>
      <c r="G915" s="20">
        <v>1</v>
      </c>
    </row>
    <row r="916" spans="1:7">
      <c r="A916" s="18" t="s">
        <v>8639</v>
      </c>
      <c r="B916" s="20"/>
      <c r="C916" s="20"/>
      <c r="D916" s="20"/>
      <c r="E916" s="20">
        <v>1</v>
      </c>
      <c r="F916" s="20"/>
      <c r="G916" s="20">
        <v>1</v>
      </c>
    </row>
    <row r="917" spans="1:7">
      <c r="A917" s="18" t="s">
        <v>9575</v>
      </c>
      <c r="B917" s="20"/>
      <c r="C917" s="20"/>
      <c r="D917" s="20"/>
      <c r="E917" s="20">
        <v>1</v>
      </c>
      <c r="F917" s="20"/>
      <c r="G917" s="20">
        <v>1</v>
      </c>
    </row>
    <row r="918" spans="1:7">
      <c r="A918" s="18" t="s">
        <v>9372</v>
      </c>
      <c r="B918" s="20"/>
      <c r="C918" s="20"/>
      <c r="D918" s="20"/>
      <c r="E918" s="20">
        <v>1</v>
      </c>
      <c r="F918" s="20"/>
      <c r="G918" s="20">
        <v>1</v>
      </c>
    </row>
    <row r="919" spans="1:7">
      <c r="A919" s="18" t="s">
        <v>9016</v>
      </c>
      <c r="B919" s="20"/>
      <c r="C919" s="20"/>
      <c r="D919" s="20"/>
      <c r="E919" s="20">
        <v>1</v>
      </c>
      <c r="F919" s="20"/>
      <c r="G919" s="20">
        <v>1</v>
      </c>
    </row>
    <row r="920" spans="1:7">
      <c r="A920" s="18" t="s">
        <v>9561</v>
      </c>
      <c r="B920" s="20"/>
      <c r="C920" s="20"/>
      <c r="D920" s="20"/>
      <c r="E920" s="20">
        <v>1</v>
      </c>
      <c r="F920" s="20"/>
      <c r="G920" s="20">
        <v>1</v>
      </c>
    </row>
    <row r="921" spans="1:7">
      <c r="A921" s="18" t="s">
        <v>9668</v>
      </c>
      <c r="B921" s="20"/>
      <c r="C921" s="20"/>
      <c r="D921" s="20"/>
      <c r="E921" s="20">
        <v>1</v>
      </c>
      <c r="F921" s="20"/>
      <c r="G921" s="20">
        <v>1</v>
      </c>
    </row>
    <row r="922" spans="1:7">
      <c r="A922" s="18" t="s">
        <v>9594</v>
      </c>
      <c r="B922" s="20"/>
      <c r="C922" s="20"/>
      <c r="D922" s="20"/>
      <c r="E922" s="20">
        <v>1</v>
      </c>
      <c r="F922" s="20"/>
      <c r="G922" s="20">
        <v>1</v>
      </c>
    </row>
    <row r="923" spans="1:7">
      <c r="A923" s="18" t="s">
        <v>9719</v>
      </c>
      <c r="B923" s="20"/>
      <c r="C923" s="20">
        <v>1</v>
      </c>
      <c r="D923" s="20"/>
      <c r="E923" s="20">
        <v>1</v>
      </c>
      <c r="F923" s="20"/>
      <c r="G923" s="20">
        <v>2</v>
      </c>
    </row>
    <row r="924" spans="1:7">
      <c r="A924" s="18" t="s">
        <v>9878</v>
      </c>
      <c r="B924" s="20"/>
      <c r="C924" s="20"/>
      <c r="D924" s="20">
        <v>1</v>
      </c>
      <c r="E924" s="20">
        <v>1</v>
      </c>
      <c r="F924" s="20"/>
      <c r="G924" s="20">
        <v>2</v>
      </c>
    </row>
    <row r="925" spans="1:7">
      <c r="A925" s="18" t="s">
        <v>8971</v>
      </c>
      <c r="B925" s="20"/>
      <c r="C925" s="20"/>
      <c r="D925" s="20"/>
      <c r="E925" s="20">
        <v>1</v>
      </c>
      <c r="F925" s="20"/>
      <c r="G925" s="20">
        <v>1</v>
      </c>
    </row>
    <row r="926" spans="1:7">
      <c r="A926" s="18" t="s">
        <v>9316</v>
      </c>
      <c r="B926" s="20">
        <v>1</v>
      </c>
      <c r="C926" s="20">
        <v>1</v>
      </c>
      <c r="D926" s="20"/>
      <c r="E926" s="20">
        <v>1</v>
      </c>
      <c r="F926" s="20"/>
      <c r="G926" s="20">
        <v>3</v>
      </c>
    </row>
    <row r="927" spans="1:7">
      <c r="A927" s="18" t="s">
        <v>9255</v>
      </c>
      <c r="B927" s="20"/>
      <c r="C927" s="20"/>
      <c r="D927" s="20"/>
      <c r="E927" s="20">
        <v>1</v>
      </c>
      <c r="F927" s="20"/>
      <c r="G927" s="20">
        <v>1</v>
      </c>
    </row>
    <row r="928" spans="1:7">
      <c r="A928" s="18" t="s">
        <v>9211</v>
      </c>
      <c r="B928" s="20"/>
      <c r="C928" s="20">
        <v>1</v>
      </c>
      <c r="D928" s="20"/>
      <c r="E928" s="20">
        <v>1</v>
      </c>
      <c r="F928" s="20"/>
      <c r="G928" s="20">
        <v>2</v>
      </c>
    </row>
    <row r="929" spans="1:7">
      <c r="A929" s="18" t="s">
        <v>9649</v>
      </c>
      <c r="B929" s="20"/>
      <c r="C929" s="20">
        <v>1</v>
      </c>
      <c r="D929" s="20"/>
      <c r="E929" s="20">
        <v>1</v>
      </c>
      <c r="F929" s="20"/>
      <c r="G929" s="20">
        <v>2</v>
      </c>
    </row>
    <row r="930" spans="1:7">
      <c r="A930" s="18" t="s">
        <v>8469</v>
      </c>
      <c r="B930" s="20"/>
      <c r="C930" s="20">
        <v>1</v>
      </c>
      <c r="D930" s="20"/>
      <c r="E930" s="20">
        <v>1</v>
      </c>
      <c r="F930" s="20"/>
      <c r="G930" s="20">
        <v>2</v>
      </c>
    </row>
    <row r="931" spans="1:7">
      <c r="A931" s="18" t="s">
        <v>9523</v>
      </c>
      <c r="B931" s="20"/>
      <c r="C931" s="20"/>
      <c r="D931" s="20"/>
      <c r="E931" s="20">
        <v>1</v>
      </c>
      <c r="F931" s="20"/>
      <c r="G931" s="20">
        <v>1</v>
      </c>
    </row>
    <row r="932" spans="1:7">
      <c r="A932" s="18" t="s">
        <v>8426</v>
      </c>
      <c r="B932" s="20"/>
      <c r="C932" s="20"/>
      <c r="D932" s="20"/>
      <c r="E932" s="20">
        <v>1</v>
      </c>
      <c r="F932" s="20"/>
      <c r="G932" s="20">
        <v>1</v>
      </c>
    </row>
    <row r="933" spans="1:7">
      <c r="A933" s="18" t="s">
        <v>9451</v>
      </c>
      <c r="B933" s="20"/>
      <c r="C933" s="20"/>
      <c r="D933" s="20"/>
      <c r="E933" s="20">
        <v>1</v>
      </c>
      <c r="F933" s="20"/>
      <c r="G933" s="20">
        <v>1</v>
      </c>
    </row>
    <row r="934" spans="1:7">
      <c r="A934" s="18" t="s">
        <v>9657</v>
      </c>
      <c r="B934" s="20"/>
      <c r="C934" s="20"/>
      <c r="D934" s="20"/>
      <c r="E934" s="20">
        <v>1</v>
      </c>
      <c r="F934" s="20"/>
      <c r="G934" s="20">
        <v>1</v>
      </c>
    </row>
    <row r="935" spans="1:7">
      <c r="A935" s="18" t="s">
        <v>9277</v>
      </c>
      <c r="B935" s="20"/>
      <c r="C935" s="20"/>
      <c r="D935" s="20"/>
      <c r="E935" s="20">
        <v>1</v>
      </c>
      <c r="F935" s="20"/>
      <c r="G935" s="20">
        <v>1</v>
      </c>
    </row>
    <row r="936" spans="1:7">
      <c r="A936" s="18" t="s">
        <v>9739</v>
      </c>
      <c r="B936" s="20"/>
      <c r="C936" s="20">
        <v>1</v>
      </c>
      <c r="D936" s="20"/>
      <c r="E936" s="20">
        <v>1</v>
      </c>
      <c r="F936" s="20"/>
      <c r="G936" s="20">
        <v>2</v>
      </c>
    </row>
    <row r="937" spans="1:7">
      <c r="A937" s="18" t="s">
        <v>9834</v>
      </c>
      <c r="B937" s="20"/>
      <c r="C937" s="20">
        <v>2</v>
      </c>
      <c r="D937" s="20"/>
      <c r="E937" s="20">
        <v>1</v>
      </c>
      <c r="F937" s="20"/>
      <c r="G937" s="20">
        <v>3</v>
      </c>
    </row>
    <row r="938" spans="1:7">
      <c r="A938" s="18" t="s">
        <v>8483</v>
      </c>
      <c r="B938" s="20"/>
      <c r="C938" s="20"/>
      <c r="D938" s="20"/>
      <c r="E938" s="20">
        <v>1</v>
      </c>
      <c r="F938" s="20"/>
      <c r="G938" s="20">
        <v>1</v>
      </c>
    </row>
    <row r="939" spans="1:7">
      <c r="A939" s="18" t="s">
        <v>8948</v>
      </c>
      <c r="B939" s="20"/>
      <c r="C939" s="20">
        <v>1</v>
      </c>
      <c r="D939" s="20"/>
      <c r="E939" s="20">
        <v>1</v>
      </c>
      <c r="F939" s="20"/>
      <c r="G939" s="20">
        <v>2</v>
      </c>
    </row>
    <row r="940" spans="1:7">
      <c r="A940" s="18" t="s">
        <v>9184</v>
      </c>
      <c r="B940" s="20">
        <v>1</v>
      </c>
      <c r="C940" s="20">
        <v>2</v>
      </c>
      <c r="D940" s="20"/>
      <c r="E940" s="20">
        <v>1</v>
      </c>
      <c r="F940" s="20"/>
      <c r="G940" s="20">
        <v>4</v>
      </c>
    </row>
    <row r="941" spans="1:7">
      <c r="A941" s="18" t="s">
        <v>9597</v>
      </c>
      <c r="B941" s="20"/>
      <c r="C941" s="20"/>
      <c r="D941" s="20"/>
      <c r="E941" s="20">
        <v>1</v>
      </c>
      <c r="F941" s="20"/>
      <c r="G941" s="20">
        <v>1</v>
      </c>
    </row>
    <row r="942" spans="1:7">
      <c r="A942" s="18" t="s">
        <v>9028</v>
      </c>
      <c r="B942" s="20"/>
      <c r="C942" s="20"/>
      <c r="D942" s="20"/>
      <c r="E942" s="20">
        <v>1</v>
      </c>
      <c r="F942" s="20"/>
      <c r="G942" s="20">
        <v>1</v>
      </c>
    </row>
    <row r="943" spans="1:7">
      <c r="A943" s="18" t="s">
        <v>9482</v>
      </c>
      <c r="B943" s="20"/>
      <c r="C943" s="20"/>
      <c r="D943" s="20">
        <v>4</v>
      </c>
      <c r="E943" s="20">
        <v>1</v>
      </c>
      <c r="F943" s="20"/>
      <c r="G943" s="20">
        <v>5</v>
      </c>
    </row>
    <row r="944" spans="1:7">
      <c r="A944" s="18" t="s">
        <v>9751</v>
      </c>
      <c r="B944" s="20"/>
      <c r="C944" s="20"/>
      <c r="D944" s="20"/>
      <c r="E944" s="20">
        <v>1</v>
      </c>
      <c r="F944" s="20"/>
      <c r="G944" s="20">
        <v>1</v>
      </c>
    </row>
    <row r="945" spans="1:7">
      <c r="A945" s="18" t="s">
        <v>9033</v>
      </c>
      <c r="B945" s="20"/>
      <c r="C945" s="20"/>
      <c r="D945" s="20"/>
      <c r="E945" s="20">
        <v>1</v>
      </c>
      <c r="F945" s="20"/>
      <c r="G945" s="20">
        <v>1</v>
      </c>
    </row>
    <row r="946" spans="1:7">
      <c r="A946" s="18" t="s">
        <v>9115</v>
      </c>
      <c r="B946" s="20"/>
      <c r="C946" s="20">
        <v>3</v>
      </c>
      <c r="D946" s="20"/>
      <c r="E946" s="20">
        <v>1</v>
      </c>
      <c r="F946" s="20"/>
      <c r="G946" s="20">
        <v>4</v>
      </c>
    </row>
    <row r="947" spans="1:7">
      <c r="A947" s="18" t="s">
        <v>8962</v>
      </c>
      <c r="B947" s="20"/>
      <c r="C947" s="20"/>
      <c r="D947" s="20"/>
      <c r="E947" s="20">
        <v>1</v>
      </c>
      <c r="F947" s="20"/>
      <c r="G947" s="20">
        <v>1</v>
      </c>
    </row>
    <row r="948" spans="1:7">
      <c r="A948" s="18" t="s">
        <v>8457</v>
      </c>
      <c r="B948" s="20"/>
      <c r="C948" s="20"/>
      <c r="D948" s="20"/>
      <c r="E948" s="20">
        <v>1</v>
      </c>
      <c r="F948" s="20"/>
      <c r="G948" s="20">
        <v>1</v>
      </c>
    </row>
    <row r="949" spans="1:7">
      <c r="A949" s="18" t="s">
        <v>9499</v>
      </c>
      <c r="B949" s="20"/>
      <c r="C949" s="20">
        <v>1</v>
      </c>
      <c r="D949" s="20"/>
      <c r="E949" s="20">
        <v>1</v>
      </c>
      <c r="F949" s="20"/>
      <c r="G949" s="20">
        <v>2</v>
      </c>
    </row>
    <row r="950" spans="1:7">
      <c r="A950" s="18" t="s">
        <v>9783</v>
      </c>
      <c r="B950" s="20"/>
      <c r="C950" s="20"/>
      <c r="D950" s="20"/>
      <c r="E950" s="20">
        <v>1</v>
      </c>
      <c r="F950" s="20"/>
      <c r="G950" s="20">
        <v>1</v>
      </c>
    </row>
    <row r="951" spans="1:7">
      <c r="A951" s="18" t="s">
        <v>8482</v>
      </c>
      <c r="B951" s="20"/>
      <c r="C951" s="20"/>
      <c r="D951" s="20"/>
      <c r="E951" s="20">
        <v>1</v>
      </c>
      <c r="F951" s="20"/>
      <c r="G951" s="20">
        <v>1</v>
      </c>
    </row>
    <row r="952" spans="1:7">
      <c r="A952" s="18" t="s">
        <v>8478</v>
      </c>
      <c r="B952" s="20"/>
      <c r="C952" s="20"/>
      <c r="D952" s="20"/>
      <c r="E952" s="20">
        <v>1</v>
      </c>
      <c r="F952" s="20"/>
      <c r="G952" s="20">
        <v>1</v>
      </c>
    </row>
    <row r="953" spans="1:7">
      <c r="A953" s="18" t="s">
        <v>8821</v>
      </c>
      <c r="B953" s="20"/>
      <c r="C953" s="20"/>
      <c r="D953" s="20"/>
      <c r="E953" s="20">
        <v>1</v>
      </c>
      <c r="F953" s="20"/>
      <c r="G953" s="20">
        <v>1</v>
      </c>
    </row>
    <row r="954" spans="1:7">
      <c r="A954" s="18" t="s">
        <v>8542</v>
      </c>
      <c r="B954" s="20">
        <v>2</v>
      </c>
      <c r="C954" s="20">
        <v>1</v>
      </c>
      <c r="D954" s="20"/>
      <c r="E954" s="20">
        <v>1</v>
      </c>
      <c r="F954" s="20"/>
      <c r="G954" s="20">
        <v>4</v>
      </c>
    </row>
    <row r="955" spans="1:7">
      <c r="A955" s="18" t="s">
        <v>9433</v>
      </c>
      <c r="B955" s="20"/>
      <c r="C955" s="20"/>
      <c r="D955" s="20"/>
      <c r="E955" s="20">
        <v>1</v>
      </c>
      <c r="F955" s="20"/>
      <c r="G955" s="20">
        <v>1</v>
      </c>
    </row>
    <row r="956" spans="1:7">
      <c r="A956" s="18" t="s">
        <v>9794</v>
      </c>
      <c r="B956" s="20"/>
      <c r="C956" s="20"/>
      <c r="D956" s="20"/>
      <c r="E956" s="20">
        <v>1</v>
      </c>
      <c r="F956" s="20"/>
      <c r="G956" s="20">
        <v>1</v>
      </c>
    </row>
    <row r="957" spans="1:7">
      <c r="A957" s="18" t="s">
        <v>9204</v>
      </c>
      <c r="B957" s="20"/>
      <c r="C957" s="20">
        <v>1</v>
      </c>
      <c r="D957" s="20"/>
      <c r="E957" s="20">
        <v>1</v>
      </c>
      <c r="F957" s="20"/>
      <c r="G957" s="20">
        <v>2</v>
      </c>
    </row>
    <row r="958" spans="1:7">
      <c r="A958" s="18" t="s">
        <v>8865</v>
      </c>
      <c r="B958" s="20"/>
      <c r="C958" s="20">
        <v>2</v>
      </c>
      <c r="D958" s="20"/>
      <c r="E958" s="20">
        <v>1</v>
      </c>
      <c r="F958" s="20"/>
      <c r="G958" s="20">
        <v>3</v>
      </c>
    </row>
    <row r="959" spans="1:7">
      <c r="A959" s="18" t="s">
        <v>9906</v>
      </c>
      <c r="B959" s="20"/>
      <c r="C959" s="20">
        <v>1</v>
      </c>
      <c r="D959" s="20"/>
      <c r="E959" s="20">
        <v>1</v>
      </c>
      <c r="F959" s="20"/>
      <c r="G959" s="20">
        <v>2</v>
      </c>
    </row>
    <row r="960" spans="1:7">
      <c r="A960" s="18" t="s">
        <v>9460</v>
      </c>
      <c r="B960" s="20"/>
      <c r="C960" s="20"/>
      <c r="D960" s="20"/>
      <c r="E960" s="20">
        <v>1</v>
      </c>
      <c r="F960" s="20"/>
      <c r="G960" s="20">
        <v>1</v>
      </c>
    </row>
    <row r="961" spans="1:7">
      <c r="A961" s="18" t="s">
        <v>9766</v>
      </c>
      <c r="B961" s="20"/>
      <c r="C961" s="20"/>
      <c r="D961" s="20"/>
      <c r="E961" s="20">
        <v>1</v>
      </c>
      <c r="F961" s="20"/>
      <c r="G961" s="20">
        <v>1</v>
      </c>
    </row>
    <row r="962" spans="1:7">
      <c r="A962" s="18" t="s">
        <v>9691</v>
      </c>
      <c r="B962" s="20"/>
      <c r="C962" s="20"/>
      <c r="D962" s="20"/>
      <c r="E962" s="20">
        <v>1</v>
      </c>
      <c r="F962" s="20"/>
      <c r="G962" s="20">
        <v>1</v>
      </c>
    </row>
    <row r="963" spans="1:7">
      <c r="A963" s="18" t="s">
        <v>9753</v>
      </c>
      <c r="B963" s="20"/>
      <c r="C963" s="20"/>
      <c r="D963" s="20"/>
      <c r="E963" s="20">
        <v>1</v>
      </c>
      <c r="F963" s="20"/>
      <c r="G963" s="20">
        <v>1</v>
      </c>
    </row>
    <row r="964" spans="1:7">
      <c r="A964" s="18" t="s">
        <v>9220</v>
      </c>
      <c r="B964" s="20"/>
      <c r="C964" s="20">
        <v>3</v>
      </c>
      <c r="D964" s="20"/>
      <c r="E964" s="20">
        <v>1</v>
      </c>
      <c r="F964" s="20"/>
      <c r="G964" s="20">
        <v>4</v>
      </c>
    </row>
    <row r="965" spans="1:7">
      <c r="A965" s="18" t="s">
        <v>8465</v>
      </c>
      <c r="B965" s="20"/>
      <c r="C965" s="20"/>
      <c r="D965" s="20"/>
      <c r="E965" s="20">
        <v>1</v>
      </c>
      <c r="F965" s="20"/>
      <c r="G965" s="20">
        <v>1</v>
      </c>
    </row>
    <row r="966" spans="1:7">
      <c r="A966" s="18" t="s">
        <v>9279</v>
      </c>
      <c r="B966" s="20"/>
      <c r="C966" s="20"/>
      <c r="D966" s="20"/>
      <c r="E966" s="20">
        <v>1</v>
      </c>
      <c r="F966" s="20"/>
      <c r="G966" s="20">
        <v>1</v>
      </c>
    </row>
    <row r="967" spans="1:7">
      <c r="A967" s="18" t="s">
        <v>9860</v>
      </c>
      <c r="B967" s="20"/>
      <c r="C967" s="20"/>
      <c r="D967" s="20"/>
      <c r="E967" s="20">
        <v>1</v>
      </c>
      <c r="F967" s="20"/>
      <c r="G967" s="20">
        <v>1</v>
      </c>
    </row>
    <row r="968" spans="1:7">
      <c r="A968" s="18" t="s">
        <v>9784</v>
      </c>
      <c r="B968" s="20"/>
      <c r="C968" s="20"/>
      <c r="D968" s="20"/>
      <c r="E968" s="20">
        <v>1</v>
      </c>
      <c r="F968" s="20"/>
      <c r="G968" s="20">
        <v>1</v>
      </c>
    </row>
    <row r="969" spans="1:7">
      <c r="A969" s="18" t="s">
        <v>9611</v>
      </c>
      <c r="B969" s="20"/>
      <c r="C969" s="20"/>
      <c r="D969" s="20"/>
      <c r="E969" s="20">
        <v>1</v>
      </c>
      <c r="F969" s="20"/>
      <c r="G969" s="20">
        <v>1</v>
      </c>
    </row>
    <row r="970" spans="1:7">
      <c r="A970" s="18" t="s">
        <v>8599</v>
      </c>
      <c r="B970" s="20"/>
      <c r="C970" s="20"/>
      <c r="D970" s="20"/>
      <c r="E970" s="20">
        <v>1</v>
      </c>
      <c r="F970" s="20"/>
      <c r="G970" s="20">
        <v>1</v>
      </c>
    </row>
    <row r="971" spans="1:7">
      <c r="A971" s="18" t="s">
        <v>9931</v>
      </c>
      <c r="B971" s="20"/>
      <c r="C971" s="20"/>
      <c r="D971" s="20"/>
      <c r="E971" s="20">
        <v>1</v>
      </c>
      <c r="F971" s="20"/>
      <c r="G971" s="20">
        <v>1</v>
      </c>
    </row>
    <row r="972" spans="1:7">
      <c r="A972" s="18" t="s">
        <v>8608</v>
      </c>
      <c r="B972" s="20"/>
      <c r="C972" s="20"/>
      <c r="D972" s="20"/>
      <c r="E972" s="20">
        <v>1</v>
      </c>
      <c r="F972" s="20"/>
      <c r="G972" s="20">
        <v>1</v>
      </c>
    </row>
    <row r="973" spans="1:7">
      <c r="A973" s="18" t="s">
        <v>9008</v>
      </c>
      <c r="B973" s="20"/>
      <c r="C973" s="20"/>
      <c r="D973" s="20"/>
      <c r="E973" s="20">
        <v>1</v>
      </c>
      <c r="F973" s="20"/>
      <c r="G973" s="20">
        <v>1</v>
      </c>
    </row>
    <row r="974" spans="1:7">
      <c r="A974" s="18" t="s">
        <v>9742</v>
      </c>
      <c r="B974" s="20"/>
      <c r="C974" s="20"/>
      <c r="D974" s="20"/>
      <c r="E974" s="20">
        <v>1</v>
      </c>
      <c r="F974" s="20"/>
      <c r="G974" s="20">
        <v>1</v>
      </c>
    </row>
    <row r="975" spans="1:7">
      <c r="A975" s="18" t="s">
        <v>8657</v>
      </c>
      <c r="B975" s="20"/>
      <c r="C975" s="20"/>
      <c r="D975" s="20"/>
      <c r="E975" s="20">
        <v>1</v>
      </c>
      <c r="F975" s="20"/>
      <c r="G975" s="20">
        <v>1</v>
      </c>
    </row>
    <row r="976" spans="1:7">
      <c r="A976" s="18" t="s">
        <v>9297</v>
      </c>
      <c r="B976" s="20"/>
      <c r="C976" s="20"/>
      <c r="D976" s="20"/>
      <c r="E976" s="20">
        <v>1</v>
      </c>
      <c r="F976" s="20"/>
      <c r="G976" s="20">
        <v>1</v>
      </c>
    </row>
    <row r="977" spans="1:7">
      <c r="A977" s="18" t="s">
        <v>9239</v>
      </c>
      <c r="B977" s="20"/>
      <c r="C977" s="20">
        <v>1</v>
      </c>
      <c r="D977" s="20"/>
      <c r="E977" s="20">
        <v>1</v>
      </c>
      <c r="F977" s="20"/>
      <c r="G977" s="20">
        <v>2</v>
      </c>
    </row>
    <row r="978" spans="1:7">
      <c r="A978" s="18" t="s">
        <v>9461</v>
      </c>
      <c r="B978" s="20"/>
      <c r="C978" s="20"/>
      <c r="D978" s="20"/>
      <c r="E978" s="20">
        <v>1</v>
      </c>
      <c r="F978" s="20"/>
      <c r="G978" s="20">
        <v>1</v>
      </c>
    </row>
    <row r="979" spans="1:7">
      <c r="A979" s="18" t="s">
        <v>8764</v>
      </c>
      <c r="B979" s="20"/>
      <c r="C979" s="20">
        <v>1</v>
      </c>
      <c r="D979" s="20"/>
      <c r="E979" s="20">
        <v>1</v>
      </c>
      <c r="F979" s="20"/>
      <c r="G979" s="20">
        <v>2</v>
      </c>
    </row>
    <row r="980" spans="1:7">
      <c r="A980" s="18" t="s">
        <v>9905</v>
      </c>
      <c r="B980" s="20"/>
      <c r="C980" s="20"/>
      <c r="D980" s="20"/>
      <c r="E980" s="20">
        <v>1</v>
      </c>
      <c r="F980" s="20"/>
      <c r="G980" s="20">
        <v>1</v>
      </c>
    </row>
    <row r="981" spans="1:7">
      <c r="A981" s="18" t="s">
        <v>9123</v>
      </c>
      <c r="B981" s="20"/>
      <c r="C981" s="20">
        <v>3</v>
      </c>
      <c r="D981" s="20"/>
      <c r="E981" s="20">
        <v>1</v>
      </c>
      <c r="F981" s="20"/>
      <c r="G981" s="20">
        <v>4</v>
      </c>
    </row>
    <row r="982" spans="1:7">
      <c r="A982" s="18" t="s">
        <v>9379</v>
      </c>
      <c r="B982" s="20"/>
      <c r="C982" s="20">
        <v>1</v>
      </c>
      <c r="D982" s="20"/>
      <c r="E982" s="20">
        <v>1</v>
      </c>
      <c r="F982" s="20"/>
      <c r="G982" s="20">
        <v>2</v>
      </c>
    </row>
    <row r="983" spans="1:7">
      <c r="A983" s="18" t="s">
        <v>8627</v>
      </c>
      <c r="B983" s="20"/>
      <c r="C983" s="20"/>
      <c r="D983" s="20"/>
      <c r="E983" s="20">
        <v>1</v>
      </c>
      <c r="F983" s="20"/>
      <c r="G983" s="20">
        <v>1</v>
      </c>
    </row>
    <row r="984" spans="1:7">
      <c r="A984" s="18" t="s">
        <v>9367</v>
      </c>
      <c r="B984" s="20"/>
      <c r="C984" s="20"/>
      <c r="D984" s="20"/>
      <c r="E984" s="20">
        <v>1</v>
      </c>
      <c r="F984" s="20"/>
      <c r="G984" s="20">
        <v>1</v>
      </c>
    </row>
    <row r="985" spans="1:7">
      <c r="A985" s="18" t="s">
        <v>8615</v>
      </c>
      <c r="B985" s="20"/>
      <c r="C985" s="20"/>
      <c r="D985" s="20"/>
      <c r="E985" s="20">
        <v>1</v>
      </c>
      <c r="F985" s="20"/>
      <c r="G985" s="20">
        <v>1</v>
      </c>
    </row>
    <row r="986" spans="1:7">
      <c r="A986" s="18" t="s">
        <v>9658</v>
      </c>
      <c r="B986" s="20">
        <v>1</v>
      </c>
      <c r="C986" s="20">
        <v>1</v>
      </c>
      <c r="D986" s="20"/>
      <c r="E986" s="20">
        <v>1</v>
      </c>
      <c r="F986" s="20"/>
      <c r="G986" s="20">
        <v>3</v>
      </c>
    </row>
    <row r="987" spans="1:7">
      <c r="A987" s="18" t="s">
        <v>8761</v>
      </c>
      <c r="B987" s="20"/>
      <c r="C987" s="20">
        <v>1</v>
      </c>
      <c r="D987" s="20"/>
      <c r="E987" s="20">
        <v>1</v>
      </c>
      <c r="F987" s="20"/>
      <c r="G987" s="20">
        <v>2</v>
      </c>
    </row>
    <row r="988" spans="1:7">
      <c r="A988" s="18" t="s">
        <v>8958</v>
      </c>
      <c r="B988" s="20"/>
      <c r="C988" s="20"/>
      <c r="D988" s="20"/>
      <c r="E988" s="20">
        <v>1</v>
      </c>
      <c r="F988" s="20"/>
      <c r="G988" s="20">
        <v>1</v>
      </c>
    </row>
    <row r="989" spans="1:7">
      <c r="A989" s="18" t="s">
        <v>9685</v>
      </c>
      <c r="B989" s="20"/>
      <c r="C989" s="20"/>
      <c r="D989" s="20"/>
      <c r="E989" s="20">
        <v>1</v>
      </c>
      <c r="F989" s="20"/>
      <c r="G989" s="20">
        <v>1</v>
      </c>
    </row>
    <row r="990" spans="1:7">
      <c r="A990" s="18" t="s">
        <v>9296</v>
      </c>
      <c r="B990" s="20"/>
      <c r="C990" s="20"/>
      <c r="D990" s="20"/>
      <c r="E990" s="20">
        <v>1</v>
      </c>
      <c r="F990" s="20"/>
      <c r="G990" s="20">
        <v>1</v>
      </c>
    </row>
    <row r="991" spans="1:7">
      <c r="A991" s="18" t="s">
        <v>9544</v>
      </c>
      <c r="B991" s="20"/>
      <c r="C991" s="20"/>
      <c r="D991" s="20"/>
      <c r="E991" s="20">
        <v>1</v>
      </c>
      <c r="F991" s="20"/>
      <c r="G991" s="20">
        <v>1</v>
      </c>
    </row>
    <row r="992" spans="1:7">
      <c r="A992" s="18" t="s">
        <v>9074</v>
      </c>
      <c r="B992" s="20"/>
      <c r="C992" s="20">
        <v>1</v>
      </c>
      <c r="D992" s="20"/>
      <c r="E992" s="20">
        <v>1</v>
      </c>
      <c r="F992" s="20"/>
      <c r="G992" s="20">
        <v>2</v>
      </c>
    </row>
    <row r="993" spans="1:7">
      <c r="A993" s="18" t="s">
        <v>8619</v>
      </c>
      <c r="B993" s="20"/>
      <c r="C993" s="20"/>
      <c r="D993" s="20"/>
      <c r="E993" s="20">
        <v>1</v>
      </c>
      <c r="F993" s="20"/>
      <c r="G993" s="20">
        <v>1</v>
      </c>
    </row>
    <row r="994" spans="1:7">
      <c r="A994" s="18" t="s">
        <v>9000</v>
      </c>
      <c r="B994" s="20"/>
      <c r="C994" s="20"/>
      <c r="D994" s="20"/>
      <c r="E994" s="20">
        <v>1</v>
      </c>
      <c r="F994" s="20"/>
      <c r="G994" s="20">
        <v>1</v>
      </c>
    </row>
    <row r="995" spans="1:7">
      <c r="A995" s="18" t="s">
        <v>9252</v>
      </c>
      <c r="B995" s="20">
        <v>1</v>
      </c>
      <c r="C995" s="20">
        <v>1</v>
      </c>
      <c r="D995" s="20"/>
      <c r="E995" s="20">
        <v>1</v>
      </c>
      <c r="F995" s="20"/>
      <c r="G995" s="20">
        <v>3</v>
      </c>
    </row>
    <row r="996" spans="1:7">
      <c r="A996" s="18" t="s">
        <v>8713</v>
      </c>
      <c r="B996" s="20"/>
      <c r="C996" s="20">
        <v>1</v>
      </c>
      <c r="D996" s="20"/>
      <c r="E996" s="20">
        <v>1</v>
      </c>
      <c r="F996" s="20"/>
      <c r="G996" s="20">
        <v>2</v>
      </c>
    </row>
    <row r="997" spans="1:7">
      <c r="A997" s="18" t="s">
        <v>8685</v>
      </c>
      <c r="B997" s="20"/>
      <c r="C997" s="20">
        <v>1</v>
      </c>
      <c r="D997" s="20"/>
      <c r="E997" s="20">
        <v>1</v>
      </c>
      <c r="F997" s="20"/>
      <c r="G997" s="20">
        <v>2</v>
      </c>
    </row>
    <row r="998" spans="1:7">
      <c r="A998" s="18" t="s">
        <v>8849</v>
      </c>
      <c r="B998" s="20">
        <v>1</v>
      </c>
      <c r="C998" s="20">
        <v>1</v>
      </c>
      <c r="D998" s="20"/>
      <c r="E998" s="20">
        <v>1</v>
      </c>
      <c r="F998" s="20"/>
      <c r="G998" s="20">
        <v>3</v>
      </c>
    </row>
    <row r="999" spans="1:7">
      <c r="A999" s="18" t="s">
        <v>9653</v>
      </c>
      <c r="B999" s="20"/>
      <c r="C999" s="20"/>
      <c r="D999" s="20">
        <v>1</v>
      </c>
      <c r="E999" s="20">
        <v>1</v>
      </c>
      <c r="F999" s="20"/>
      <c r="G999" s="20">
        <v>2</v>
      </c>
    </row>
    <row r="1000" spans="1:7">
      <c r="A1000" s="18" t="s">
        <v>8568</v>
      </c>
      <c r="B1000" s="20">
        <v>1</v>
      </c>
      <c r="C1000" s="20">
        <v>2</v>
      </c>
      <c r="D1000" s="20"/>
      <c r="E1000" s="20">
        <v>1</v>
      </c>
      <c r="F1000" s="20"/>
      <c r="G1000" s="20">
        <v>4</v>
      </c>
    </row>
    <row r="1001" spans="1:7">
      <c r="A1001" s="18" t="s">
        <v>8647</v>
      </c>
      <c r="B1001" s="20"/>
      <c r="C1001" s="20"/>
      <c r="D1001" s="20"/>
      <c r="E1001" s="20">
        <v>1</v>
      </c>
      <c r="F1001" s="20"/>
      <c r="G1001" s="20">
        <v>1</v>
      </c>
    </row>
    <row r="1002" spans="1:7">
      <c r="A1002" s="18" t="s">
        <v>9391</v>
      </c>
      <c r="B1002" s="20"/>
      <c r="C1002" s="20"/>
      <c r="D1002" s="20"/>
      <c r="E1002" s="20">
        <v>1</v>
      </c>
      <c r="F1002" s="20"/>
      <c r="G1002" s="20">
        <v>1</v>
      </c>
    </row>
    <row r="1003" spans="1:7">
      <c r="A1003" s="18" t="s">
        <v>9672</v>
      </c>
      <c r="B1003" s="20"/>
      <c r="C1003" s="20"/>
      <c r="D1003" s="20"/>
      <c r="E1003" s="20">
        <v>1</v>
      </c>
      <c r="F1003" s="20"/>
      <c r="G1003" s="20">
        <v>1</v>
      </c>
    </row>
    <row r="1004" spans="1:7">
      <c r="A1004" s="18" t="s">
        <v>9317</v>
      </c>
      <c r="B1004" s="20">
        <v>1</v>
      </c>
      <c r="C1004" s="20"/>
      <c r="D1004" s="20"/>
      <c r="E1004" s="20">
        <v>1</v>
      </c>
      <c r="F1004" s="20"/>
      <c r="G1004" s="20">
        <v>2</v>
      </c>
    </row>
    <row r="1005" spans="1:7">
      <c r="A1005" s="18" t="s">
        <v>9324</v>
      </c>
      <c r="B1005" s="20"/>
      <c r="C1005" s="20"/>
      <c r="D1005" s="20"/>
      <c r="E1005" s="20">
        <v>1</v>
      </c>
      <c r="F1005" s="20"/>
      <c r="G1005" s="20">
        <v>1</v>
      </c>
    </row>
    <row r="1006" spans="1:7">
      <c r="A1006" s="18" t="s">
        <v>9298</v>
      </c>
      <c r="B1006" s="20"/>
      <c r="C1006" s="20">
        <v>1</v>
      </c>
      <c r="D1006" s="20"/>
      <c r="E1006" s="20">
        <v>1</v>
      </c>
      <c r="F1006" s="20"/>
      <c r="G1006" s="20">
        <v>2</v>
      </c>
    </row>
    <row r="1007" spans="1:7">
      <c r="A1007" s="18" t="s">
        <v>8709</v>
      </c>
      <c r="B1007" s="20"/>
      <c r="C1007" s="20"/>
      <c r="D1007" s="20"/>
      <c r="E1007" s="20">
        <v>1</v>
      </c>
      <c r="F1007" s="20"/>
      <c r="G1007" s="20">
        <v>1</v>
      </c>
    </row>
    <row r="1008" spans="1:7">
      <c r="A1008" s="18" t="s">
        <v>8458</v>
      </c>
      <c r="B1008" s="20">
        <v>1</v>
      </c>
      <c r="C1008" s="20">
        <v>1</v>
      </c>
      <c r="D1008" s="20"/>
      <c r="E1008" s="20">
        <v>1</v>
      </c>
      <c r="F1008" s="20"/>
      <c r="G1008" s="20">
        <v>3</v>
      </c>
    </row>
    <row r="1009" spans="1:7">
      <c r="A1009" s="18" t="s">
        <v>8766</v>
      </c>
      <c r="B1009" s="20"/>
      <c r="C1009" s="20">
        <v>2</v>
      </c>
      <c r="D1009" s="20"/>
      <c r="E1009" s="20">
        <v>1</v>
      </c>
      <c r="F1009" s="20"/>
      <c r="G1009" s="20">
        <v>3</v>
      </c>
    </row>
    <row r="1010" spans="1:7">
      <c r="A1010" s="18" t="s">
        <v>9569</v>
      </c>
      <c r="B1010" s="20"/>
      <c r="C1010" s="20"/>
      <c r="D1010" s="20"/>
      <c r="E1010" s="20">
        <v>1</v>
      </c>
      <c r="F1010" s="20"/>
      <c r="G1010" s="20">
        <v>1</v>
      </c>
    </row>
    <row r="1011" spans="1:7">
      <c r="A1011" s="18" t="s">
        <v>9416</v>
      </c>
      <c r="B1011" s="20">
        <v>1</v>
      </c>
      <c r="C1011" s="20">
        <v>1</v>
      </c>
      <c r="D1011" s="20"/>
      <c r="E1011" s="20">
        <v>1</v>
      </c>
      <c r="F1011" s="20"/>
      <c r="G1011" s="20">
        <v>3</v>
      </c>
    </row>
    <row r="1012" spans="1:7">
      <c r="A1012" s="18" t="s">
        <v>9768</v>
      </c>
      <c r="B1012" s="20"/>
      <c r="C1012" s="20"/>
      <c r="D1012" s="20"/>
      <c r="E1012" s="20">
        <v>1</v>
      </c>
      <c r="F1012" s="20"/>
      <c r="G1012" s="20">
        <v>1</v>
      </c>
    </row>
    <row r="1013" spans="1:7">
      <c r="A1013" s="18" t="s">
        <v>9025</v>
      </c>
      <c r="B1013" s="20"/>
      <c r="C1013" s="20"/>
      <c r="D1013" s="20"/>
      <c r="E1013" s="20">
        <v>1</v>
      </c>
      <c r="F1013" s="20"/>
      <c r="G1013" s="20">
        <v>1</v>
      </c>
    </row>
    <row r="1014" spans="1:7">
      <c r="A1014" s="18" t="s">
        <v>9040</v>
      </c>
      <c r="B1014" s="20"/>
      <c r="C1014" s="20"/>
      <c r="D1014" s="20"/>
      <c r="E1014" s="20">
        <v>1</v>
      </c>
      <c r="F1014" s="20"/>
      <c r="G1014" s="20">
        <v>1</v>
      </c>
    </row>
    <row r="1015" spans="1:7">
      <c r="A1015" s="18" t="s">
        <v>8588</v>
      </c>
      <c r="B1015" s="20"/>
      <c r="C1015" s="20"/>
      <c r="D1015" s="20"/>
      <c r="E1015" s="20">
        <v>1</v>
      </c>
      <c r="F1015" s="20"/>
      <c r="G1015" s="20">
        <v>1</v>
      </c>
    </row>
    <row r="1016" spans="1:7">
      <c r="A1016" s="18" t="s">
        <v>9804</v>
      </c>
      <c r="B1016" s="20"/>
      <c r="C1016" s="20"/>
      <c r="D1016" s="20"/>
      <c r="E1016" s="20">
        <v>1</v>
      </c>
      <c r="F1016" s="20"/>
      <c r="G1016" s="20">
        <v>1</v>
      </c>
    </row>
    <row r="1017" spans="1:7">
      <c r="A1017" s="18" t="s">
        <v>8998</v>
      </c>
      <c r="B1017" s="20"/>
      <c r="C1017" s="20"/>
      <c r="D1017" s="20"/>
      <c r="E1017" s="20">
        <v>1</v>
      </c>
      <c r="F1017" s="20"/>
      <c r="G1017" s="20">
        <v>1</v>
      </c>
    </row>
    <row r="1018" spans="1:7">
      <c r="A1018" s="18" t="s">
        <v>9035</v>
      </c>
      <c r="B1018" s="20"/>
      <c r="C1018" s="20">
        <v>1</v>
      </c>
      <c r="D1018" s="20"/>
      <c r="E1018" s="20">
        <v>1</v>
      </c>
      <c r="F1018" s="20"/>
      <c r="G1018" s="20">
        <v>2</v>
      </c>
    </row>
    <row r="1019" spans="1:7">
      <c r="A1019" s="18" t="s">
        <v>9521</v>
      </c>
      <c r="B1019" s="20"/>
      <c r="C1019" s="20"/>
      <c r="D1019" s="20"/>
      <c r="E1019" s="20">
        <v>1</v>
      </c>
      <c r="F1019" s="20"/>
      <c r="G1019" s="20">
        <v>1</v>
      </c>
    </row>
    <row r="1020" spans="1:7">
      <c r="A1020" s="18" t="s">
        <v>9567</v>
      </c>
      <c r="B1020" s="20"/>
      <c r="C1020" s="20"/>
      <c r="D1020" s="20"/>
      <c r="E1020" s="20">
        <v>1</v>
      </c>
      <c r="F1020" s="20"/>
      <c r="G1020" s="20">
        <v>1</v>
      </c>
    </row>
    <row r="1021" spans="1:7">
      <c r="A1021" s="18" t="s">
        <v>9918</v>
      </c>
      <c r="B1021" s="20"/>
      <c r="C1021" s="20"/>
      <c r="D1021" s="20"/>
      <c r="E1021" s="20">
        <v>1</v>
      </c>
      <c r="F1021" s="20"/>
      <c r="G1021" s="20">
        <v>1</v>
      </c>
    </row>
    <row r="1022" spans="1:7">
      <c r="A1022" s="18" t="s">
        <v>9086</v>
      </c>
      <c r="B1022" s="20"/>
      <c r="C1022" s="20">
        <v>2</v>
      </c>
      <c r="D1022" s="20"/>
      <c r="E1022" s="20">
        <v>1</v>
      </c>
      <c r="F1022" s="20"/>
      <c r="G1022" s="20">
        <v>3</v>
      </c>
    </row>
    <row r="1023" spans="1:7">
      <c r="A1023" s="18" t="s">
        <v>8800</v>
      </c>
      <c r="B1023" s="20"/>
      <c r="C1023" s="20">
        <v>2</v>
      </c>
      <c r="D1023" s="20"/>
      <c r="E1023" s="20">
        <v>1</v>
      </c>
      <c r="F1023" s="20"/>
      <c r="G1023" s="20">
        <v>3</v>
      </c>
    </row>
    <row r="1024" spans="1:7">
      <c r="A1024" s="18" t="s">
        <v>8702</v>
      </c>
      <c r="B1024" s="20"/>
      <c r="C1024" s="20"/>
      <c r="D1024" s="20"/>
      <c r="E1024" s="20">
        <v>1</v>
      </c>
      <c r="F1024" s="20"/>
      <c r="G1024" s="20">
        <v>1</v>
      </c>
    </row>
    <row r="1025" spans="1:7">
      <c r="A1025" s="18" t="s">
        <v>8633</v>
      </c>
      <c r="B1025" s="20"/>
      <c r="C1025" s="20"/>
      <c r="D1025" s="20"/>
      <c r="E1025" s="20">
        <v>1</v>
      </c>
      <c r="F1025" s="20"/>
      <c r="G1025" s="20">
        <v>1</v>
      </c>
    </row>
    <row r="1026" spans="1:7">
      <c r="A1026" s="18" t="s">
        <v>9311</v>
      </c>
      <c r="B1026" s="20">
        <v>1</v>
      </c>
      <c r="C1026" s="20">
        <v>1</v>
      </c>
      <c r="D1026" s="20"/>
      <c r="E1026" s="20">
        <v>1</v>
      </c>
      <c r="F1026" s="20"/>
      <c r="G1026" s="20">
        <v>3</v>
      </c>
    </row>
    <row r="1027" spans="1:7">
      <c r="A1027" s="18" t="s">
        <v>9599</v>
      </c>
      <c r="B1027" s="20"/>
      <c r="C1027" s="20"/>
      <c r="D1027" s="20"/>
      <c r="E1027" s="20">
        <v>1</v>
      </c>
      <c r="F1027" s="20"/>
      <c r="G1027" s="20">
        <v>1</v>
      </c>
    </row>
    <row r="1028" spans="1:7">
      <c r="A1028" s="18" t="s">
        <v>9746</v>
      </c>
      <c r="B1028" s="20"/>
      <c r="C1028" s="20"/>
      <c r="D1028" s="20"/>
      <c r="E1028" s="20">
        <v>1</v>
      </c>
      <c r="F1028" s="20"/>
      <c r="G1028" s="20">
        <v>1</v>
      </c>
    </row>
    <row r="1029" spans="1:7">
      <c r="A1029" s="18" t="s">
        <v>9151</v>
      </c>
      <c r="B1029" s="20">
        <v>2</v>
      </c>
      <c r="C1029" s="20">
        <v>1</v>
      </c>
      <c r="D1029" s="20"/>
      <c r="E1029" s="20">
        <v>1</v>
      </c>
      <c r="F1029" s="20"/>
      <c r="G1029" s="20">
        <v>4</v>
      </c>
    </row>
    <row r="1030" spans="1:7">
      <c r="A1030" s="18" t="s">
        <v>9684</v>
      </c>
      <c r="B1030" s="20"/>
      <c r="C1030" s="20"/>
      <c r="D1030" s="20"/>
      <c r="E1030" s="20">
        <v>1</v>
      </c>
      <c r="F1030" s="20"/>
      <c r="G1030" s="20">
        <v>1</v>
      </c>
    </row>
    <row r="1031" spans="1:7">
      <c r="A1031" s="18" t="s">
        <v>8428</v>
      </c>
      <c r="B1031" s="20"/>
      <c r="C1031" s="20"/>
      <c r="D1031" s="20"/>
      <c r="E1031" s="20">
        <v>1</v>
      </c>
      <c r="F1031" s="20"/>
      <c r="G1031" s="20">
        <v>1</v>
      </c>
    </row>
    <row r="1032" spans="1:7">
      <c r="A1032" s="18" t="s">
        <v>8441</v>
      </c>
      <c r="B1032" s="20"/>
      <c r="C1032" s="20"/>
      <c r="D1032" s="20"/>
      <c r="E1032" s="20">
        <v>1</v>
      </c>
      <c r="F1032" s="20"/>
      <c r="G1032" s="20">
        <v>1</v>
      </c>
    </row>
    <row r="1033" spans="1:7">
      <c r="A1033" s="18" t="s">
        <v>9624</v>
      </c>
      <c r="B1033" s="20"/>
      <c r="C1033" s="20"/>
      <c r="D1033" s="20"/>
      <c r="E1033" s="20">
        <v>1</v>
      </c>
      <c r="F1033" s="20"/>
      <c r="G1033" s="20">
        <v>1</v>
      </c>
    </row>
    <row r="1034" spans="1:7">
      <c r="A1034" s="18" t="s">
        <v>9757</v>
      </c>
      <c r="B1034" s="20">
        <v>1</v>
      </c>
      <c r="C1034" s="20"/>
      <c r="D1034" s="20"/>
      <c r="E1034" s="20">
        <v>1</v>
      </c>
      <c r="F1034" s="20"/>
      <c r="G1034" s="20">
        <v>2</v>
      </c>
    </row>
    <row r="1035" spans="1:7">
      <c r="A1035" s="18" t="s">
        <v>9749</v>
      </c>
      <c r="B1035" s="20"/>
      <c r="C1035" s="20"/>
      <c r="D1035" s="20"/>
      <c r="E1035" s="20">
        <v>1</v>
      </c>
      <c r="F1035" s="20"/>
      <c r="G1035" s="20">
        <v>1</v>
      </c>
    </row>
    <row r="1036" spans="1:7">
      <c r="A1036" s="18" t="s">
        <v>8672</v>
      </c>
      <c r="B1036" s="20">
        <v>1</v>
      </c>
      <c r="C1036" s="20">
        <v>2</v>
      </c>
      <c r="D1036" s="20"/>
      <c r="E1036" s="20">
        <v>1</v>
      </c>
      <c r="F1036" s="20"/>
      <c r="G1036" s="20">
        <v>4</v>
      </c>
    </row>
    <row r="1037" spans="1:7">
      <c r="A1037" s="18" t="s">
        <v>9664</v>
      </c>
      <c r="B1037" s="20"/>
      <c r="C1037" s="20"/>
      <c r="D1037" s="20"/>
      <c r="E1037" s="20">
        <v>1</v>
      </c>
      <c r="F1037" s="20"/>
      <c r="G1037" s="20">
        <v>1</v>
      </c>
    </row>
    <row r="1038" spans="1:7">
      <c r="A1038" s="18" t="s">
        <v>8856</v>
      </c>
      <c r="B1038" s="20"/>
      <c r="C1038" s="20">
        <v>2</v>
      </c>
      <c r="D1038" s="20"/>
      <c r="E1038" s="20">
        <v>1</v>
      </c>
      <c r="F1038" s="20"/>
      <c r="G1038" s="20">
        <v>3</v>
      </c>
    </row>
    <row r="1039" spans="1:7">
      <c r="A1039" s="18" t="s">
        <v>9282</v>
      </c>
      <c r="B1039" s="20"/>
      <c r="C1039" s="20"/>
      <c r="D1039" s="20"/>
      <c r="E1039" s="20">
        <v>1</v>
      </c>
      <c r="F1039" s="20"/>
      <c r="G1039" s="20">
        <v>1</v>
      </c>
    </row>
    <row r="1040" spans="1:7">
      <c r="A1040" s="18" t="s">
        <v>8736</v>
      </c>
      <c r="B1040" s="20"/>
      <c r="C1040" s="20"/>
      <c r="D1040" s="20"/>
      <c r="E1040" s="20">
        <v>1</v>
      </c>
      <c r="F1040" s="20"/>
      <c r="G1040" s="20">
        <v>1</v>
      </c>
    </row>
    <row r="1041" spans="1:7">
      <c r="A1041" s="18" t="s">
        <v>9507</v>
      </c>
      <c r="B1041" s="20"/>
      <c r="C1041" s="20">
        <v>1</v>
      </c>
      <c r="D1041" s="20"/>
      <c r="E1041" s="20">
        <v>1</v>
      </c>
      <c r="F1041" s="20"/>
      <c r="G1041" s="20">
        <v>2</v>
      </c>
    </row>
    <row r="1042" spans="1:7">
      <c r="A1042" s="18" t="s">
        <v>8439</v>
      </c>
      <c r="B1042" s="20"/>
      <c r="C1042" s="20"/>
      <c r="D1042" s="20"/>
      <c r="E1042" s="20">
        <v>1</v>
      </c>
      <c r="F1042" s="20"/>
      <c r="G1042" s="20">
        <v>1</v>
      </c>
    </row>
    <row r="1043" spans="1:7">
      <c r="A1043" s="18" t="s">
        <v>9727</v>
      </c>
      <c r="B1043" s="20"/>
      <c r="C1043" s="20"/>
      <c r="D1043" s="20"/>
      <c r="E1043" s="20">
        <v>1</v>
      </c>
      <c r="F1043" s="20"/>
      <c r="G1043" s="20">
        <v>1</v>
      </c>
    </row>
    <row r="1044" spans="1:7">
      <c r="A1044" s="18" t="s">
        <v>9598</v>
      </c>
      <c r="B1044" s="20"/>
      <c r="C1044" s="20">
        <v>1</v>
      </c>
      <c r="D1044" s="20"/>
      <c r="E1044" s="20">
        <v>1</v>
      </c>
      <c r="F1044" s="20"/>
      <c r="G1044" s="20">
        <v>2</v>
      </c>
    </row>
    <row r="1045" spans="1:7">
      <c r="A1045" s="18" t="s">
        <v>9471</v>
      </c>
      <c r="B1045" s="20"/>
      <c r="C1045" s="20"/>
      <c r="D1045" s="20">
        <v>1</v>
      </c>
      <c r="E1045" s="20">
        <v>1</v>
      </c>
      <c r="F1045" s="20"/>
      <c r="G1045" s="20">
        <v>2</v>
      </c>
    </row>
    <row r="1046" spans="1:7">
      <c r="A1046" s="18" t="s">
        <v>9831</v>
      </c>
      <c r="B1046" s="20"/>
      <c r="C1046" s="20">
        <v>1</v>
      </c>
      <c r="D1046" s="20"/>
      <c r="E1046" s="20">
        <v>1</v>
      </c>
      <c r="F1046" s="20"/>
      <c r="G1046" s="20">
        <v>2</v>
      </c>
    </row>
    <row r="1047" spans="1:7">
      <c r="A1047" s="18" t="s">
        <v>8951</v>
      </c>
      <c r="B1047" s="20"/>
      <c r="C1047" s="20">
        <v>2</v>
      </c>
      <c r="D1047" s="20"/>
      <c r="E1047" s="20">
        <v>1</v>
      </c>
      <c r="F1047" s="20"/>
      <c r="G1047" s="20">
        <v>3</v>
      </c>
    </row>
    <row r="1048" spans="1:7">
      <c r="A1048" s="18" t="s">
        <v>9678</v>
      </c>
      <c r="B1048" s="20"/>
      <c r="C1048" s="20"/>
      <c r="D1048" s="20"/>
      <c r="E1048" s="20">
        <v>1</v>
      </c>
      <c r="F1048" s="20"/>
      <c r="G1048" s="20">
        <v>1</v>
      </c>
    </row>
    <row r="1049" spans="1:7">
      <c r="A1049" s="18" t="s">
        <v>8467</v>
      </c>
      <c r="B1049" s="20"/>
      <c r="C1049" s="20"/>
      <c r="D1049" s="20"/>
      <c r="E1049" s="20">
        <v>1</v>
      </c>
      <c r="F1049" s="20"/>
      <c r="G1049" s="20">
        <v>1</v>
      </c>
    </row>
    <row r="1050" spans="1:7">
      <c r="A1050" s="18" t="s">
        <v>8566</v>
      </c>
      <c r="B1050" s="20"/>
      <c r="C1050" s="20">
        <v>2</v>
      </c>
      <c r="D1050" s="20"/>
      <c r="E1050" s="20">
        <v>1</v>
      </c>
      <c r="F1050" s="20"/>
      <c r="G1050" s="20">
        <v>3</v>
      </c>
    </row>
    <row r="1051" spans="1:7">
      <c r="A1051" s="18" t="s">
        <v>9844</v>
      </c>
      <c r="B1051" s="20"/>
      <c r="C1051" s="20"/>
      <c r="D1051" s="20"/>
      <c r="E1051" s="20">
        <v>1</v>
      </c>
      <c r="F1051" s="20"/>
      <c r="G1051" s="20">
        <v>1</v>
      </c>
    </row>
    <row r="1052" spans="1:7">
      <c r="A1052" s="18" t="s">
        <v>9885</v>
      </c>
      <c r="B1052" s="20"/>
      <c r="C1052" s="20"/>
      <c r="D1052" s="20"/>
      <c r="E1052" s="20">
        <v>1</v>
      </c>
      <c r="F1052" s="20"/>
      <c r="G1052" s="20">
        <v>1</v>
      </c>
    </row>
    <row r="1053" spans="1:7">
      <c r="A1053" s="18" t="s">
        <v>8954</v>
      </c>
      <c r="B1053" s="20">
        <v>1</v>
      </c>
      <c r="C1053" s="20">
        <v>2</v>
      </c>
      <c r="D1053" s="20"/>
      <c r="E1053" s="20">
        <v>1</v>
      </c>
      <c r="F1053" s="20"/>
      <c r="G1053" s="20">
        <v>4</v>
      </c>
    </row>
    <row r="1054" spans="1:7">
      <c r="A1054" s="18" t="s">
        <v>9389</v>
      </c>
      <c r="B1054" s="20"/>
      <c r="C1054" s="20">
        <v>2</v>
      </c>
      <c r="D1054" s="20"/>
      <c r="E1054" s="20">
        <v>1</v>
      </c>
      <c r="F1054" s="20"/>
      <c r="G1054" s="20">
        <v>3</v>
      </c>
    </row>
    <row r="1055" spans="1:7">
      <c r="A1055" s="18" t="s">
        <v>8429</v>
      </c>
      <c r="B1055" s="20"/>
      <c r="C1055" s="20">
        <v>1</v>
      </c>
      <c r="D1055" s="20"/>
      <c r="E1055" s="20">
        <v>1</v>
      </c>
      <c r="F1055" s="20"/>
      <c r="G1055" s="20">
        <v>2</v>
      </c>
    </row>
    <row r="1056" spans="1:7">
      <c r="A1056" s="18" t="s">
        <v>8941</v>
      </c>
      <c r="B1056" s="20"/>
      <c r="C1056" s="20">
        <v>2</v>
      </c>
      <c r="D1056" s="20"/>
      <c r="E1056" s="20">
        <v>1</v>
      </c>
      <c r="F1056" s="20"/>
      <c r="G1056" s="20">
        <v>3</v>
      </c>
    </row>
    <row r="1057" spans="1:7">
      <c r="A1057" s="18" t="s">
        <v>8646</v>
      </c>
      <c r="B1057" s="20"/>
      <c r="C1057" s="20"/>
      <c r="D1057" s="20"/>
      <c r="E1057" s="20">
        <v>1</v>
      </c>
      <c r="F1057" s="20"/>
      <c r="G1057" s="20">
        <v>1</v>
      </c>
    </row>
    <row r="1058" spans="1:7">
      <c r="A1058" s="18" t="s">
        <v>9030</v>
      </c>
      <c r="B1058" s="20"/>
      <c r="C1058" s="20"/>
      <c r="D1058" s="20"/>
      <c r="E1058" s="20">
        <v>1</v>
      </c>
      <c r="F1058" s="20"/>
      <c r="G1058" s="20">
        <v>1</v>
      </c>
    </row>
    <row r="1059" spans="1:7">
      <c r="A1059" s="18" t="s">
        <v>8559</v>
      </c>
      <c r="B1059" s="20">
        <v>1</v>
      </c>
      <c r="C1059" s="20">
        <v>1</v>
      </c>
      <c r="D1059" s="20"/>
      <c r="E1059" s="20">
        <v>1</v>
      </c>
      <c r="F1059" s="20"/>
      <c r="G1059" s="20">
        <v>3</v>
      </c>
    </row>
    <row r="1060" spans="1:7">
      <c r="A1060" s="18" t="s">
        <v>8963</v>
      </c>
      <c r="B1060" s="20"/>
      <c r="C1060" s="20"/>
      <c r="D1060" s="20"/>
      <c r="E1060" s="20">
        <v>1</v>
      </c>
      <c r="F1060" s="20"/>
      <c r="G1060" s="20">
        <v>1</v>
      </c>
    </row>
    <row r="1061" spans="1:7">
      <c r="A1061" s="18" t="s">
        <v>9301</v>
      </c>
      <c r="B1061" s="20">
        <v>2</v>
      </c>
      <c r="C1061" s="20">
        <v>2</v>
      </c>
      <c r="D1061" s="20"/>
      <c r="E1061" s="20">
        <v>1</v>
      </c>
      <c r="F1061" s="20"/>
      <c r="G1061" s="20">
        <v>5</v>
      </c>
    </row>
    <row r="1062" spans="1:7">
      <c r="A1062" s="18" t="s">
        <v>9686</v>
      </c>
      <c r="B1062" s="20"/>
      <c r="C1062" s="20"/>
      <c r="D1062" s="20"/>
      <c r="E1062" s="20">
        <v>1</v>
      </c>
      <c r="F1062" s="20"/>
      <c r="G1062" s="20">
        <v>1</v>
      </c>
    </row>
    <row r="1063" spans="1:7">
      <c r="A1063" s="18" t="s">
        <v>9465</v>
      </c>
      <c r="B1063" s="20"/>
      <c r="C1063" s="20"/>
      <c r="D1063" s="20"/>
      <c r="E1063" s="20">
        <v>1</v>
      </c>
      <c r="F1063" s="20"/>
      <c r="G1063" s="20">
        <v>1</v>
      </c>
    </row>
    <row r="1064" spans="1:7">
      <c r="A1064" s="18" t="s">
        <v>8981</v>
      </c>
      <c r="B1064" s="20"/>
      <c r="C1064" s="20"/>
      <c r="D1064" s="20"/>
      <c r="E1064" s="20">
        <v>1</v>
      </c>
      <c r="F1064" s="20"/>
      <c r="G1064" s="20">
        <v>1</v>
      </c>
    </row>
    <row r="1065" spans="1:7">
      <c r="A1065" s="18" t="s">
        <v>8617</v>
      </c>
      <c r="B1065" s="20"/>
      <c r="C1065" s="20"/>
      <c r="D1065" s="20"/>
      <c r="E1065" s="20">
        <v>1</v>
      </c>
      <c r="F1065" s="20"/>
      <c r="G1065" s="20">
        <v>1</v>
      </c>
    </row>
    <row r="1066" spans="1:7">
      <c r="A1066" s="18" t="s">
        <v>8814</v>
      </c>
      <c r="B1066" s="20"/>
      <c r="C1066" s="20">
        <v>1</v>
      </c>
      <c r="D1066" s="20"/>
      <c r="E1066" s="20">
        <v>1</v>
      </c>
      <c r="F1066" s="20"/>
      <c r="G1066" s="20">
        <v>2</v>
      </c>
    </row>
    <row r="1067" spans="1:7">
      <c r="A1067" s="18" t="s">
        <v>9370</v>
      </c>
      <c r="B1067" s="20"/>
      <c r="C1067" s="20"/>
      <c r="D1067" s="20"/>
      <c r="E1067" s="20">
        <v>1</v>
      </c>
      <c r="F1067" s="20"/>
      <c r="G1067" s="20">
        <v>1</v>
      </c>
    </row>
    <row r="1068" spans="1:7">
      <c r="A1068" s="18" t="s">
        <v>9701</v>
      </c>
      <c r="B1068" s="20"/>
      <c r="C1068" s="20"/>
      <c r="D1068" s="20"/>
      <c r="E1068" s="20">
        <v>1</v>
      </c>
      <c r="F1068" s="20"/>
      <c r="G1068" s="20">
        <v>1</v>
      </c>
    </row>
    <row r="1069" spans="1:7">
      <c r="A1069" s="18" t="s">
        <v>8586</v>
      </c>
      <c r="B1069" s="20"/>
      <c r="C1069" s="20">
        <v>2</v>
      </c>
      <c r="D1069" s="20"/>
      <c r="E1069" s="20">
        <v>1</v>
      </c>
      <c r="F1069" s="20"/>
      <c r="G1069" s="20">
        <v>3</v>
      </c>
    </row>
    <row r="1070" spans="1:7">
      <c r="A1070" s="18" t="s">
        <v>9369</v>
      </c>
      <c r="B1070" s="20"/>
      <c r="C1070" s="20"/>
      <c r="D1070" s="20"/>
      <c r="E1070" s="20">
        <v>1</v>
      </c>
      <c r="F1070" s="20"/>
      <c r="G1070" s="20">
        <v>1</v>
      </c>
    </row>
    <row r="1071" spans="1:7">
      <c r="A1071" s="18" t="s">
        <v>9532</v>
      </c>
      <c r="B1071" s="20"/>
      <c r="C1071" s="20"/>
      <c r="D1071" s="20"/>
      <c r="E1071" s="20">
        <v>1</v>
      </c>
      <c r="F1071" s="20"/>
      <c r="G1071" s="20">
        <v>1</v>
      </c>
    </row>
    <row r="1072" spans="1:7">
      <c r="A1072" s="18" t="s">
        <v>8931</v>
      </c>
      <c r="B1072" s="20"/>
      <c r="C1072" s="20">
        <v>2</v>
      </c>
      <c r="D1072" s="20"/>
      <c r="E1072" s="20">
        <v>1</v>
      </c>
      <c r="F1072" s="20"/>
      <c r="G1072" s="20">
        <v>3</v>
      </c>
    </row>
    <row r="1073" spans="1:7">
      <c r="A1073" s="18" t="s">
        <v>9155</v>
      </c>
      <c r="B1073" s="20">
        <v>5</v>
      </c>
      <c r="C1073" s="20">
        <v>1</v>
      </c>
      <c r="D1073" s="20"/>
      <c r="E1073" s="20">
        <v>1</v>
      </c>
      <c r="F1073" s="20"/>
      <c r="G1073" s="20">
        <v>7</v>
      </c>
    </row>
    <row r="1074" spans="1:7">
      <c r="A1074" s="18" t="s">
        <v>8735</v>
      </c>
      <c r="B1074" s="20"/>
      <c r="C1074" s="20"/>
      <c r="D1074" s="20"/>
      <c r="E1074" s="20">
        <v>1</v>
      </c>
      <c r="F1074" s="20"/>
      <c r="G1074" s="20">
        <v>1</v>
      </c>
    </row>
    <row r="1075" spans="1:7">
      <c r="A1075" s="18" t="s">
        <v>9278</v>
      </c>
      <c r="B1075" s="20"/>
      <c r="C1075" s="20"/>
      <c r="D1075" s="20"/>
      <c r="E1075" s="20">
        <v>1</v>
      </c>
      <c r="F1075" s="20"/>
      <c r="G1075" s="20">
        <v>1</v>
      </c>
    </row>
    <row r="1076" spans="1:7">
      <c r="A1076" s="18" t="s">
        <v>9915</v>
      </c>
      <c r="B1076" s="20"/>
      <c r="C1076" s="20"/>
      <c r="D1076" s="20"/>
      <c r="E1076" s="20">
        <v>1</v>
      </c>
      <c r="F1076" s="20"/>
      <c r="G1076" s="20">
        <v>1</v>
      </c>
    </row>
    <row r="1077" spans="1:7">
      <c r="A1077" s="18" t="s">
        <v>9305</v>
      </c>
      <c r="B1077" s="20">
        <v>1</v>
      </c>
      <c r="C1077" s="20">
        <v>1</v>
      </c>
      <c r="D1077" s="20"/>
      <c r="E1077" s="20">
        <v>1</v>
      </c>
      <c r="F1077" s="20"/>
      <c r="G1077" s="20">
        <v>3</v>
      </c>
    </row>
    <row r="1078" spans="1:7">
      <c r="A1078" s="18" t="s">
        <v>9667</v>
      </c>
      <c r="B1078" s="20"/>
      <c r="C1078" s="20"/>
      <c r="D1078" s="20"/>
      <c r="E1078" s="20">
        <v>1</v>
      </c>
      <c r="F1078" s="20"/>
      <c r="G1078" s="20">
        <v>1</v>
      </c>
    </row>
    <row r="1079" spans="1:7">
      <c r="A1079" s="18" t="s">
        <v>9858</v>
      </c>
      <c r="B1079" s="20"/>
      <c r="C1079" s="20"/>
      <c r="D1079" s="20"/>
      <c r="E1079" s="20">
        <v>1</v>
      </c>
      <c r="F1079" s="20"/>
      <c r="G1079" s="20">
        <v>1</v>
      </c>
    </row>
    <row r="1080" spans="1:7">
      <c r="A1080" s="18" t="s">
        <v>8649</v>
      </c>
      <c r="B1080" s="20"/>
      <c r="C1080" s="20">
        <v>1</v>
      </c>
      <c r="D1080" s="20"/>
      <c r="E1080" s="20">
        <v>1</v>
      </c>
      <c r="F1080" s="20"/>
      <c r="G1080" s="20">
        <v>2</v>
      </c>
    </row>
    <row r="1081" spans="1:7">
      <c r="A1081" s="18" t="s">
        <v>9631</v>
      </c>
      <c r="B1081" s="20"/>
      <c r="C1081" s="20">
        <v>1</v>
      </c>
      <c r="D1081" s="20"/>
      <c r="E1081" s="20">
        <v>1</v>
      </c>
      <c r="F1081" s="20"/>
      <c r="G1081" s="20">
        <v>2</v>
      </c>
    </row>
    <row r="1082" spans="1:7">
      <c r="A1082" s="18" t="s">
        <v>9761</v>
      </c>
      <c r="B1082" s="20"/>
      <c r="C1082" s="20"/>
      <c r="D1082" s="20"/>
      <c r="E1082" s="20">
        <v>1</v>
      </c>
      <c r="F1082" s="20"/>
      <c r="G1082" s="20">
        <v>1</v>
      </c>
    </row>
    <row r="1083" spans="1:7">
      <c r="A1083" s="18" t="s">
        <v>9560</v>
      </c>
      <c r="B1083" s="20"/>
      <c r="C1083" s="20"/>
      <c r="D1083" s="20"/>
      <c r="E1083" s="20">
        <v>1</v>
      </c>
      <c r="F1083" s="20"/>
      <c r="G1083" s="20">
        <v>1</v>
      </c>
    </row>
    <row r="1084" spans="1:7">
      <c r="A1084" s="18" t="s">
        <v>9630</v>
      </c>
      <c r="B1084" s="20"/>
      <c r="C1084" s="20"/>
      <c r="D1084" s="20"/>
      <c r="E1084" s="20">
        <v>1</v>
      </c>
      <c r="F1084" s="20"/>
      <c r="G1084" s="20">
        <v>1</v>
      </c>
    </row>
    <row r="1085" spans="1:7">
      <c r="A1085" s="18" t="s">
        <v>8888</v>
      </c>
      <c r="B1085" s="20">
        <v>1</v>
      </c>
      <c r="C1085" s="20">
        <v>1</v>
      </c>
      <c r="D1085" s="20"/>
      <c r="E1085" s="20">
        <v>1</v>
      </c>
      <c r="F1085" s="20"/>
      <c r="G1085" s="20">
        <v>3</v>
      </c>
    </row>
    <row r="1086" spans="1:7">
      <c r="A1086" s="18" t="s">
        <v>9227</v>
      </c>
      <c r="B1086" s="20"/>
      <c r="C1086" s="20">
        <v>2</v>
      </c>
      <c r="D1086" s="20"/>
      <c r="E1086" s="20">
        <v>1</v>
      </c>
      <c r="F1086" s="20"/>
      <c r="G1086" s="20">
        <v>3</v>
      </c>
    </row>
    <row r="1087" spans="1:7">
      <c r="A1087" s="18" t="s">
        <v>9896</v>
      </c>
      <c r="B1087" s="20"/>
      <c r="C1087" s="20"/>
      <c r="D1087" s="20"/>
      <c r="E1087" s="20">
        <v>1</v>
      </c>
      <c r="F1087" s="20"/>
      <c r="G1087" s="20">
        <v>1</v>
      </c>
    </row>
    <row r="1088" spans="1:7">
      <c r="A1088" s="18" t="s">
        <v>9004</v>
      </c>
      <c r="B1088" s="20"/>
      <c r="C1088" s="20"/>
      <c r="D1088" s="20"/>
      <c r="E1088" s="20">
        <v>1</v>
      </c>
      <c r="F1088" s="20"/>
      <c r="G1088" s="20">
        <v>1</v>
      </c>
    </row>
    <row r="1089" spans="1:7">
      <c r="A1089" s="18" t="s">
        <v>8446</v>
      </c>
      <c r="B1089" s="20">
        <v>1</v>
      </c>
      <c r="C1089" s="20"/>
      <c r="D1089" s="20"/>
      <c r="E1089" s="20">
        <v>1</v>
      </c>
      <c r="F1089" s="20"/>
      <c r="G1089" s="20">
        <v>2</v>
      </c>
    </row>
    <row r="1090" spans="1:7">
      <c r="A1090" s="18" t="s">
        <v>8922</v>
      </c>
      <c r="B1090" s="20"/>
      <c r="C1090" s="20">
        <v>3</v>
      </c>
      <c r="D1090" s="20"/>
      <c r="E1090" s="20">
        <v>1</v>
      </c>
      <c r="F1090" s="20"/>
      <c r="G1090" s="20">
        <v>4</v>
      </c>
    </row>
    <row r="1091" spans="1:7">
      <c r="A1091" s="18" t="s">
        <v>8587</v>
      </c>
      <c r="B1091" s="20"/>
      <c r="C1091" s="20">
        <v>1</v>
      </c>
      <c r="D1091" s="20"/>
      <c r="E1091" s="20">
        <v>1</v>
      </c>
      <c r="F1091" s="20"/>
      <c r="G1091" s="20">
        <v>2</v>
      </c>
    </row>
    <row r="1092" spans="1:7">
      <c r="A1092" s="18" t="s">
        <v>9091</v>
      </c>
      <c r="B1092" s="20"/>
      <c r="C1092" s="20">
        <v>1</v>
      </c>
      <c r="D1092" s="20"/>
      <c r="E1092" s="20">
        <v>1</v>
      </c>
      <c r="F1092" s="20"/>
      <c r="G1092" s="20">
        <v>2</v>
      </c>
    </row>
    <row r="1093" spans="1:7">
      <c r="A1093" s="18" t="s">
        <v>9463</v>
      </c>
      <c r="B1093" s="20"/>
      <c r="C1093" s="20"/>
      <c r="D1093" s="20"/>
      <c r="E1093" s="20">
        <v>1</v>
      </c>
      <c r="F1093" s="20"/>
      <c r="G1093" s="20">
        <v>1</v>
      </c>
    </row>
    <row r="1094" spans="1:7">
      <c r="A1094" s="18" t="s">
        <v>9704</v>
      </c>
      <c r="B1094" s="20"/>
      <c r="C1094" s="20"/>
      <c r="D1094" s="20"/>
      <c r="E1094" s="20">
        <v>1</v>
      </c>
      <c r="F1094" s="20"/>
      <c r="G1094" s="20">
        <v>1</v>
      </c>
    </row>
    <row r="1095" spans="1:7">
      <c r="A1095" s="18" t="s">
        <v>9922</v>
      </c>
      <c r="B1095" s="20">
        <v>1</v>
      </c>
      <c r="C1095" s="20"/>
      <c r="D1095" s="20"/>
      <c r="E1095" s="20">
        <v>1</v>
      </c>
      <c r="F1095" s="20"/>
      <c r="G1095" s="20">
        <v>2</v>
      </c>
    </row>
    <row r="1096" spans="1:7">
      <c r="A1096" s="18" t="s">
        <v>9438</v>
      </c>
      <c r="B1096" s="20"/>
      <c r="C1096" s="20">
        <v>1</v>
      </c>
      <c r="D1096" s="20"/>
      <c r="E1096" s="20">
        <v>1</v>
      </c>
      <c r="F1096" s="20"/>
      <c r="G1096" s="20">
        <v>2</v>
      </c>
    </row>
    <row r="1097" spans="1:7">
      <c r="A1097" s="18" t="s">
        <v>9706</v>
      </c>
      <c r="B1097" s="20"/>
      <c r="C1097" s="20"/>
      <c r="D1097" s="20"/>
      <c r="E1097" s="20">
        <v>1</v>
      </c>
      <c r="F1097" s="20"/>
      <c r="G1097" s="20">
        <v>1</v>
      </c>
    </row>
    <row r="1098" spans="1:7">
      <c r="A1098" s="18" t="s">
        <v>9332</v>
      </c>
      <c r="B1098" s="20"/>
      <c r="C1098" s="20"/>
      <c r="D1098" s="20"/>
      <c r="E1098" s="20">
        <v>1</v>
      </c>
      <c r="F1098" s="20"/>
      <c r="G1098" s="20">
        <v>1</v>
      </c>
    </row>
    <row r="1099" spans="1:7">
      <c r="A1099" s="18" t="s">
        <v>9425</v>
      </c>
      <c r="B1099" s="20"/>
      <c r="C1099" s="20">
        <v>1</v>
      </c>
      <c r="D1099" s="20"/>
      <c r="E1099" s="20">
        <v>1</v>
      </c>
      <c r="F1099" s="20"/>
      <c r="G1099" s="20">
        <v>2</v>
      </c>
    </row>
    <row r="1100" spans="1:7">
      <c r="A1100" s="18" t="s">
        <v>9734</v>
      </c>
      <c r="B1100" s="20"/>
      <c r="C1100" s="20"/>
      <c r="D1100" s="20"/>
      <c r="E1100" s="20">
        <v>1</v>
      </c>
      <c r="F1100" s="20"/>
      <c r="G1100" s="20">
        <v>1</v>
      </c>
    </row>
    <row r="1101" spans="1:7">
      <c r="A1101" s="18" t="s">
        <v>9136</v>
      </c>
      <c r="B1101" s="20"/>
      <c r="C1101" s="20">
        <v>3</v>
      </c>
      <c r="D1101" s="20"/>
      <c r="E1101" s="20">
        <v>1</v>
      </c>
      <c r="F1101" s="20"/>
      <c r="G1101" s="20">
        <v>4</v>
      </c>
    </row>
    <row r="1102" spans="1:7">
      <c r="A1102" s="18" t="s">
        <v>9057</v>
      </c>
      <c r="B1102" s="20"/>
      <c r="C1102" s="20">
        <v>1</v>
      </c>
      <c r="D1102" s="20"/>
      <c r="E1102" s="20">
        <v>1</v>
      </c>
      <c r="F1102" s="20"/>
      <c r="G1102" s="20">
        <v>2</v>
      </c>
    </row>
    <row r="1103" spans="1:7">
      <c r="A1103" s="18" t="s">
        <v>9699</v>
      </c>
      <c r="B1103" s="20"/>
      <c r="C1103" s="20"/>
      <c r="D1103" s="20"/>
      <c r="E1103" s="20">
        <v>1</v>
      </c>
      <c r="F1103" s="20"/>
      <c r="G1103" s="20">
        <v>1</v>
      </c>
    </row>
    <row r="1104" spans="1:7">
      <c r="A1104" s="18" t="s">
        <v>9769</v>
      </c>
      <c r="B1104" s="20"/>
      <c r="C1104" s="20"/>
      <c r="D1104" s="20"/>
      <c r="E1104" s="20">
        <v>1</v>
      </c>
      <c r="F1104" s="20"/>
      <c r="G1104" s="20">
        <v>1</v>
      </c>
    </row>
    <row r="1105" spans="1:7">
      <c r="A1105" s="18" t="s">
        <v>9586</v>
      </c>
      <c r="B1105" s="20"/>
      <c r="C1105" s="20">
        <v>1</v>
      </c>
      <c r="D1105" s="20"/>
      <c r="E1105" s="20">
        <v>1</v>
      </c>
      <c r="F1105" s="20"/>
      <c r="G1105" s="20">
        <v>2</v>
      </c>
    </row>
    <row r="1106" spans="1:7">
      <c r="A1106" s="18" t="s">
        <v>9539</v>
      </c>
      <c r="B1106" s="20"/>
      <c r="C1106" s="20"/>
      <c r="D1106" s="20"/>
      <c r="E1106" s="20">
        <v>1</v>
      </c>
      <c r="F1106" s="20"/>
      <c r="G1106" s="20">
        <v>1</v>
      </c>
    </row>
    <row r="1107" spans="1:7">
      <c r="A1107" s="18" t="s">
        <v>9187</v>
      </c>
      <c r="B1107" s="20"/>
      <c r="C1107" s="20">
        <v>1</v>
      </c>
      <c r="D1107" s="20"/>
      <c r="E1107" s="20">
        <v>1</v>
      </c>
      <c r="F1107" s="20"/>
      <c r="G1107" s="20">
        <v>2</v>
      </c>
    </row>
    <row r="1108" spans="1:7">
      <c r="A1108" s="18" t="s">
        <v>9221</v>
      </c>
      <c r="B1108" s="20"/>
      <c r="C1108" s="20">
        <v>1</v>
      </c>
      <c r="D1108" s="20"/>
      <c r="E1108" s="20">
        <v>1</v>
      </c>
      <c r="F1108" s="20"/>
      <c r="G1108" s="20">
        <v>2</v>
      </c>
    </row>
    <row r="1109" spans="1:7">
      <c r="A1109" s="18" t="s">
        <v>8567</v>
      </c>
      <c r="B1109" s="20"/>
      <c r="C1109" s="20">
        <v>1</v>
      </c>
      <c r="D1109" s="20"/>
      <c r="E1109" s="20">
        <v>1</v>
      </c>
      <c r="F1109" s="20"/>
      <c r="G1109" s="20">
        <v>2</v>
      </c>
    </row>
    <row r="1110" spans="1:7">
      <c r="A1110" s="18" t="s">
        <v>9522</v>
      </c>
      <c r="B1110" s="20"/>
      <c r="C1110" s="20"/>
      <c r="D1110" s="20"/>
      <c r="E1110" s="20">
        <v>1</v>
      </c>
      <c r="F1110" s="20"/>
      <c r="G1110" s="20">
        <v>1</v>
      </c>
    </row>
    <row r="1111" spans="1:7">
      <c r="A1111" s="18" t="s">
        <v>8399</v>
      </c>
      <c r="B1111" s="20"/>
      <c r="C1111" s="20"/>
      <c r="D1111" s="20"/>
      <c r="E1111" s="20">
        <v>1</v>
      </c>
      <c r="F1111" s="20"/>
      <c r="G1111" s="20">
        <v>1</v>
      </c>
    </row>
    <row r="1112" spans="1:7">
      <c r="A1112" s="18" t="s">
        <v>9284</v>
      </c>
      <c r="B1112" s="20"/>
      <c r="C1112" s="20"/>
      <c r="D1112" s="20"/>
      <c r="E1112" s="20">
        <v>1</v>
      </c>
      <c r="F1112" s="20"/>
      <c r="G1112" s="20">
        <v>1</v>
      </c>
    </row>
    <row r="1113" spans="1:7">
      <c r="A1113" s="18" t="s">
        <v>9629</v>
      </c>
      <c r="B1113" s="20"/>
      <c r="C1113" s="20"/>
      <c r="D1113" s="20"/>
      <c r="E1113" s="20">
        <v>1</v>
      </c>
      <c r="F1113" s="20"/>
      <c r="G1113" s="20">
        <v>1</v>
      </c>
    </row>
    <row r="1114" spans="1:7">
      <c r="A1114" s="18" t="s">
        <v>9098</v>
      </c>
      <c r="B1114" s="20"/>
      <c r="C1114" s="20">
        <v>1</v>
      </c>
      <c r="D1114" s="20"/>
      <c r="E1114" s="20">
        <v>1</v>
      </c>
      <c r="F1114" s="20"/>
      <c r="G1114" s="20">
        <v>2</v>
      </c>
    </row>
    <row r="1115" spans="1:7">
      <c r="A1115" s="18" t="s">
        <v>9814</v>
      </c>
      <c r="B1115" s="20"/>
      <c r="C1115" s="20">
        <v>1</v>
      </c>
      <c r="D1115" s="20"/>
      <c r="E1115" s="20">
        <v>1</v>
      </c>
      <c r="F1115" s="20"/>
      <c r="G1115" s="20">
        <v>2</v>
      </c>
    </row>
    <row r="1116" spans="1:7">
      <c r="A1116" s="18" t="s">
        <v>9162</v>
      </c>
      <c r="B1116" s="20">
        <v>1</v>
      </c>
      <c r="C1116" s="20">
        <v>1</v>
      </c>
      <c r="D1116" s="20"/>
      <c r="E1116" s="20">
        <v>1</v>
      </c>
      <c r="F1116" s="20"/>
      <c r="G1116" s="20">
        <v>3</v>
      </c>
    </row>
    <row r="1117" spans="1:7">
      <c r="A1117" s="18" t="s">
        <v>8464</v>
      </c>
      <c r="B1117" s="20"/>
      <c r="C1117" s="20"/>
      <c r="D1117" s="20"/>
      <c r="E1117" s="20">
        <v>1</v>
      </c>
      <c r="F1117" s="20"/>
      <c r="G1117" s="20">
        <v>1</v>
      </c>
    </row>
    <row r="1118" spans="1:7">
      <c r="A1118" s="18" t="s">
        <v>8466</v>
      </c>
      <c r="B1118" s="20"/>
      <c r="C1118" s="20"/>
      <c r="D1118" s="20"/>
      <c r="E1118" s="20">
        <v>1</v>
      </c>
      <c r="F1118" s="20"/>
      <c r="G1118" s="20">
        <v>1</v>
      </c>
    </row>
    <row r="1119" spans="1:7">
      <c r="A1119" s="18" t="s">
        <v>8855</v>
      </c>
      <c r="B1119" s="20"/>
      <c r="C1119" s="20">
        <v>4</v>
      </c>
      <c r="D1119" s="20"/>
      <c r="E1119" s="20">
        <v>1</v>
      </c>
      <c r="F1119" s="20"/>
      <c r="G1119" s="20">
        <v>5</v>
      </c>
    </row>
    <row r="1120" spans="1:7">
      <c r="A1120" s="18" t="s">
        <v>9884</v>
      </c>
      <c r="B1120" s="20"/>
      <c r="C1120" s="20"/>
      <c r="D1120" s="20"/>
      <c r="E1120" s="20">
        <v>1</v>
      </c>
      <c r="F1120" s="20"/>
      <c r="G1120" s="20">
        <v>1</v>
      </c>
    </row>
    <row r="1121" spans="1:7">
      <c r="A1121" s="18" t="s">
        <v>9902</v>
      </c>
      <c r="B1121" s="20"/>
      <c r="C1121" s="20"/>
      <c r="D1121" s="20"/>
      <c r="E1121" s="20">
        <v>1</v>
      </c>
      <c r="F1121" s="20"/>
      <c r="G1121" s="20">
        <v>1</v>
      </c>
    </row>
    <row r="1122" spans="1:7">
      <c r="A1122" s="18" t="s">
        <v>9788</v>
      </c>
      <c r="B1122" s="20"/>
      <c r="C1122" s="20">
        <v>1</v>
      </c>
      <c r="D1122" s="20"/>
      <c r="E1122" s="20">
        <v>1</v>
      </c>
      <c r="F1122" s="20"/>
      <c r="G1122" s="20">
        <v>2</v>
      </c>
    </row>
    <row r="1123" spans="1:7">
      <c r="A1123" s="18" t="s">
        <v>9879</v>
      </c>
      <c r="B1123" s="20"/>
      <c r="C1123" s="20"/>
      <c r="D1123" s="20"/>
      <c r="E1123" s="20">
        <v>1</v>
      </c>
      <c r="F1123" s="20"/>
      <c r="G1123" s="20">
        <v>1</v>
      </c>
    </row>
    <row r="1124" spans="1:7">
      <c r="A1124" s="18" t="s">
        <v>9566</v>
      </c>
      <c r="B1124" s="20"/>
      <c r="C1124" s="20"/>
      <c r="D1124" s="20"/>
      <c r="E1124" s="20">
        <v>1</v>
      </c>
      <c r="F1124" s="20"/>
      <c r="G1124" s="20">
        <v>1</v>
      </c>
    </row>
    <row r="1125" spans="1:7">
      <c r="A1125" s="18" t="s">
        <v>9618</v>
      </c>
      <c r="B1125" s="20"/>
      <c r="C1125" s="20"/>
      <c r="D1125" s="20"/>
      <c r="E1125" s="20">
        <v>1</v>
      </c>
      <c r="F1125" s="20"/>
      <c r="G1125" s="20">
        <v>1</v>
      </c>
    </row>
    <row r="1126" spans="1:7">
      <c r="A1126" s="18" t="s">
        <v>9533</v>
      </c>
      <c r="B1126" s="20"/>
      <c r="C1126" s="20"/>
      <c r="D1126" s="20"/>
      <c r="E1126" s="20">
        <v>1</v>
      </c>
      <c r="F1126" s="20"/>
      <c r="G1126" s="20">
        <v>1</v>
      </c>
    </row>
    <row r="1127" spans="1:7">
      <c r="A1127" s="18" t="s">
        <v>8724</v>
      </c>
      <c r="B1127" s="20"/>
      <c r="C1127" s="20"/>
      <c r="D1127" s="20"/>
      <c r="E1127" s="20">
        <v>1</v>
      </c>
      <c r="F1127" s="20"/>
      <c r="G1127" s="20">
        <v>1</v>
      </c>
    </row>
    <row r="1128" spans="1:7">
      <c r="A1128" s="18" t="s">
        <v>8944</v>
      </c>
      <c r="B1128" s="20"/>
      <c r="C1128" s="20">
        <v>1</v>
      </c>
      <c r="D1128" s="20"/>
      <c r="E1128" s="20">
        <v>1</v>
      </c>
      <c r="F1128" s="20"/>
      <c r="G1128" s="20">
        <v>2</v>
      </c>
    </row>
    <row r="1129" spans="1:7">
      <c r="A1129" s="18" t="s">
        <v>8819</v>
      </c>
      <c r="B1129" s="20"/>
      <c r="C1129" s="20">
        <v>1</v>
      </c>
      <c r="D1129" s="20"/>
      <c r="E1129" s="20">
        <v>1</v>
      </c>
      <c r="F1129" s="20"/>
      <c r="G1129" s="20">
        <v>2</v>
      </c>
    </row>
    <row r="1130" spans="1:7">
      <c r="A1130" s="18" t="s">
        <v>8683</v>
      </c>
      <c r="B1130" s="20"/>
      <c r="C1130" s="20">
        <v>1</v>
      </c>
      <c r="D1130" s="20"/>
      <c r="E1130" s="20">
        <v>1</v>
      </c>
      <c r="F1130" s="20"/>
      <c r="G1130" s="20">
        <v>2</v>
      </c>
    </row>
    <row r="1131" spans="1:7">
      <c r="A1131" s="18" t="s">
        <v>8560</v>
      </c>
      <c r="B1131" s="20"/>
      <c r="C1131" s="20">
        <v>1</v>
      </c>
      <c r="D1131" s="20"/>
      <c r="E1131" s="20">
        <v>1</v>
      </c>
      <c r="F1131" s="20"/>
      <c r="G1131" s="20">
        <v>2</v>
      </c>
    </row>
    <row r="1132" spans="1:7">
      <c r="A1132" s="18" t="s">
        <v>9747</v>
      </c>
      <c r="B1132" s="20"/>
      <c r="C1132" s="20"/>
      <c r="D1132" s="20"/>
      <c r="E1132" s="20">
        <v>1</v>
      </c>
      <c r="F1132" s="20"/>
      <c r="G1132" s="20">
        <v>1</v>
      </c>
    </row>
    <row r="1133" spans="1:7">
      <c r="A1133" s="18" t="s">
        <v>8853</v>
      </c>
      <c r="B1133" s="20">
        <v>1</v>
      </c>
      <c r="C1133" s="20">
        <v>1</v>
      </c>
      <c r="D1133" s="20"/>
      <c r="E1133" s="20">
        <v>1</v>
      </c>
      <c r="F1133" s="20"/>
      <c r="G1133" s="20">
        <v>3</v>
      </c>
    </row>
    <row r="1134" spans="1:7">
      <c r="A1134" s="18" t="s">
        <v>8609</v>
      </c>
      <c r="B1134" s="20"/>
      <c r="C1134" s="20"/>
      <c r="D1134" s="20"/>
      <c r="E1134" s="20">
        <v>1</v>
      </c>
      <c r="F1134" s="20"/>
      <c r="G1134" s="20">
        <v>1</v>
      </c>
    </row>
    <row r="1135" spans="1:7">
      <c r="A1135" s="18" t="s">
        <v>9525</v>
      </c>
      <c r="B1135" s="20"/>
      <c r="C1135" s="20"/>
      <c r="D1135" s="20"/>
      <c r="E1135" s="20">
        <v>1</v>
      </c>
      <c r="F1135" s="20"/>
      <c r="G1135" s="20">
        <v>1</v>
      </c>
    </row>
    <row r="1136" spans="1:7">
      <c r="A1136" s="18" t="s">
        <v>8640</v>
      </c>
      <c r="B1136" s="20"/>
      <c r="C1136" s="20"/>
      <c r="D1136" s="20"/>
      <c r="E1136" s="20">
        <v>1</v>
      </c>
      <c r="F1136" s="20"/>
      <c r="G1136" s="20">
        <v>1</v>
      </c>
    </row>
    <row r="1137" spans="1:7">
      <c r="A1137" s="18" t="s">
        <v>8862</v>
      </c>
      <c r="B1137" s="20"/>
      <c r="C1137" s="20">
        <v>2</v>
      </c>
      <c r="D1137" s="20"/>
      <c r="E1137" s="20">
        <v>1</v>
      </c>
      <c r="F1137" s="20"/>
      <c r="G1137" s="20">
        <v>3</v>
      </c>
    </row>
    <row r="1138" spans="1:7">
      <c r="A1138" s="18" t="s">
        <v>9578</v>
      </c>
      <c r="B1138" s="20"/>
      <c r="C1138" s="20"/>
      <c r="D1138" s="20"/>
      <c r="E1138" s="20">
        <v>1</v>
      </c>
      <c r="F1138" s="20"/>
      <c r="G1138" s="20">
        <v>1</v>
      </c>
    </row>
    <row r="1139" spans="1:7">
      <c r="A1139" s="18" t="s">
        <v>8966</v>
      </c>
      <c r="B1139" s="20"/>
      <c r="C1139" s="20"/>
      <c r="D1139" s="20"/>
      <c r="E1139" s="20">
        <v>1</v>
      </c>
      <c r="F1139" s="20"/>
      <c r="G1139" s="20">
        <v>1</v>
      </c>
    </row>
    <row r="1140" spans="1:7">
      <c r="A1140" s="18" t="s">
        <v>9505</v>
      </c>
      <c r="B1140" s="20"/>
      <c r="C1140" s="20">
        <v>1</v>
      </c>
      <c r="D1140" s="20"/>
      <c r="E1140" s="20">
        <v>1</v>
      </c>
      <c r="F1140" s="20"/>
      <c r="G1140" s="20">
        <v>2</v>
      </c>
    </row>
    <row r="1141" spans="1:7">
      <c r="A1141" s="18" t="s">
        <v>8965</v>
      </c>
      <c r="B1141" s="20"/>
      <c r="C1141" s="20"/>
      <c r="D1141" s="20"/>
      <c r="E1141" s="20">
        <v>1</v>
      </c>
      <c r="F1141" s="20"/>
      <c r="G1141" s="20">
        <v>1</v>
      </c>
    </row>
    <row r="1142" spans="1:7">
      <c r="A1142" s="18" t="s">
        <v>8475</v>
      </c>
      <c r="B1142" s="20"/>
      <c r="C1142" s="20"/>
      <c r="D1142" s="20"/>
      <c r="E1142" s="20">
        <v>1</v>
      </c>
      <c r="F1142" s="20"/>
      <c r="G1142" s="20">
        <v>1</v>
      </c>
    </row>
    <row r="1143" spans="1:7">
      <c r="A1143" s="18" t="s">
        <v>8982</v>
      </c>
      <c r="B1143" s="20"/>
      <c r="C1143" s="20"/>
      <c r="D1143" s="20"/>
      <c r="E1143" s="20">
        <v>1</v>
      </c>
      <c r="F1143" s="20"/>
      <c r="G1143" s="20">
        <v>1</v>
      </c>
    </row>
    <row r="1144" spans="1:7">
      <c r="A1144" s="18" t="s">
        <v>8461</v>
      </c>
      <c r="B1144" s="20"/>
      <c r="C1144" s="20">
        <v>1</v>
      </c>
      <c r="D1144" s="20"/>
      <c r="E1144" s="20">
        <v>1</v>
      </c>
      <c r="F1144" s="20"/>
      <c r="G1144" s="20">
        <v>2</v>
      </c>
    </row>
    <row r="1145" spans="1:7">
      <c r="A1145" s="18" t="s">
        <v>8468</v>
      </c>
      <c r="B1145" s="20"/>
      <c r="C1145" s="20"/>
      <c r="D1145" s="20"/>
      <c r="E1145" s="20">
        <v>1</v>
      </c>
      <c r="F1145" s="20"/>
      <c r="G1145" s="20">
        <v>1</v>
      </c>
    </row>
    <row r="1146" spans="1:7">
      <c r="A1146" s="18" t="s">
        <v>9623</v>
      </c>
      <c r="B1146" s="20"/>
      <c r="C1146" s="20"/>
      <c r="D1146" s="20"/>
      <c r="E1146" s="20">
        <v>1</v>
      </c>
      <c r="F1146" s="20"/>
      <c r="G1146" s="20">
        <v>1</v>
      </c>
    </row>
    <row r="1147" spans="1:7">
      <c r="A1147" s="18" t="s">
        <v>9126</v>
      </c>
      <c r="B1147" s="20"/>
      <c r="C1147" s="20">
        <v>1</v>
      </c>
      <c r="D1147" s="20"/>
      <c r="E1147" s="20">
        <v>1</v>
      </c>
      <c r="F1147" s="20"/>
      <c r="G1147" s="20">
        <v>2</v>
      </c>
    </row>
    <row r="1148" spans="1:7">
      <c r="A1148" s="18" t="s">
        <v>9137</v>
      </c>
      <c r="B1148" s="20"/>
      <c r="C1148" s="20">
        <v>2</v>
      </c>
      <c r="D1148" s="20"/>
      <c r="E1148" s="20">
        <v>1</v>
      </c>
      <c r="F1148" s="20"/>
      <c r="G1148" s="20">
        <v>3</v>
      </c>
    </row>
    <row r="1149" spans="1:7">
      <c r="A1149" s="18" t="s">
        <v>8612</v>
      </c>
      <c r="B1149" s="20"/>
      <c r="C1149" s="20"/>
      <c r="D1149" s="20"/>
      <c r="E1149" s="20">
        <v>1</v>
      </c>
      <c r="F1149" s="20"/>
      <c r="G1149" s="20">
        <v>1</v>
      </c>
    </row>
    <row r="1150" spans="1:7">
      <c r="A1150" s="18" t="s">
        <v>9001</v>
      </c>
      <c r="B1150" s="20"/>
      <c r="C1150" s="20"/>
      <c r="D1150" s="20"/>
      <c r="E1150" s="20">
        <v>1</v>
      </c>
      <c r="F1150" s="20"/>
      <c r="G1150" s="20">
        <v>1</v>
      </c>
    </row>
    <row r="1151" spans="1:7">
      <c r="A1151" s="18" t="s">
        <v>9845</v>
      </c>
      <c r="B1151" s="20"/>
      <c r="C1151" s="20">
        <v>1</v>
      </c>
      <c r="D1151" s="20"/>
      <c r="E1151" s="20">
        <v>1</v>
      </c>
      <c r="F1151" s="20"/>
      <c r="G1151" s="20">
        <v>2</v>
      </c>
    </row>
    <row r="1152" spans="1:7">
      <c r="A1152" s="18" t="s">
        <v>8955</v>
      </c>
      <c r="B1152" s="20"/>
      <c r="C1152" s="20"/>
      <c r="D1152" s="20"/>
      <c r="E1152" s="20">
        <v>1</v>
      </c>
      <c r="F1152" s="20"/>
      <c r="G1152" s="20">
        <v>1</v>
      </c>
    </row>
    <row r="1153" spans="1:7">
      <c r="A1153" s="18" t="s">
        <v>9018</v>
      </c>
      <c r="B1153" s="20"/>
      <c r="C1153" s="20"/>
      <c r="D1153" s="20"/>
      <c r="E1153" s="20">
        <v>1</v>
      </c>
      <c r="F1153" s="20"/>
      <c r="G1153" s="20">
        <v>1</v>
      </c>
    </row>
    <row r="1154" spans="1:7">
      <c r="A1154" s="18" t="s">
        <v>9929</v>
      </c>
      <c r="B1154" s="20"/>
      <c r="C1154" s="20">
        <v>1</v>
      </c>
      <c r="D1154" s="20"/>
      <c r="E1154" s="20">
        <v>1</v>
      </c>
      <c r="F1154" s="20"/>
      <c r="G1154" s="20">
        <v>2</v>
      </c>
    </row>
    <row r="1155" spans="1:7">
      <c r="A1155" s="18" t="s">
        <v>9892</v>
      </c>
      <c r="B1155" s="20"/>
      <c r="C1155" s="20"/>
      <c r="D1155" s="20"/>
      <c r="E1155" s="20">
        <v>1</v>
      </c>
      <c r="F1155" s="20"/>
      <c r="G1155" s="20">
        <v>1</v>
      </c>
    </row>
    <row r="1156" spans="1:7">
      <c r="A1156" s="18" t="s">
        <v>8823</v>
      </c>
      <c r="B1156" s="20"/>
      <c r="C1156" s="20">
        <v>1</v>
      </c>
      <c r="D1156" s="20"/>
      <c r="E1156" s="20">
        <v>1</v>
      </c>
      <c r="F1156" s="20"/>
      <c r="G1156" s="20">
        <v>2</v>
      </c>
    </row>
    <row r="1157" spans="1:7">
      <c r="A1157" s="18" t="s">
        <v>9444</v>
      </c>
      <c r="B1157" s="20"/>
      <c r="C1157" s="20"/>
      <c r="D1157" s="20"/>
      <c r="E1157" s="20">
        <v>1</v>
      </c>
      <c r="F1157" s="20"/>
      <c r="G1157" s="20">
        <v>1</v>
      </c>
    </row>
    <row r="1158" spans="1:7">
      <c r="A1158" s="18" t="s">
        <v>8625</v>
      </c>
      <c r="B1158" s="20"/>
      <c r="C1158" s="20"/>
      <c r="D1158" s="20"/>
      <c r="E1158" s="20">
        <v>1</v>
      </c>
      <c r="F1158" s="20"/>
      <c r="G1158" s="20">
        <v>1</v>
      </c>
    </row>
    <row r="1159" spans="1:7">
      <c r="A1159" s="18" t="s">
        <v>8648</v>
      </c>
      <c r="B1159" s="20"/>
      <c r="C1159" s="20"/>
      <c r="D1159" s="20"/>
      <c r="E1159" s="20">
        <v>1</v>
      </c>
      <c r="F1159" s="20"/>
      <c r="G1159" s="20">
        <v>1</v>
      </c>
    </row>
    <row r="1160" spans="1:7">
      <c r="A1160" s="18" t="s">
        <v>9272</v>
      </c>
      <c r="B1160" s="20"/>
      <c r="C1160" s="20"/>
      <c r="D1160" s="20"/>
      <c r="E1160" s="20">
        <v>1</v>
      </c>
      <c r="F1160" s="20"/>
      <c r="G1160" s="20">
        <v>1</v>
      </c>
    </row>
    <row r="1161" spans="1:7">
      <c r="A1161" s="18" t="s">
        <v>8754</v>
      </c>
      <c r="B1161" s="20"/>
      <c r="C1161" s="20">
        <v>1</v>
      </c>
      <c r="D1161" s="20"/>
      <c r="E1161" s="20">
        <v>1</v>
      </c>
      <c r="F1161" s="20"/>
      <c r="G1161" s="20">
        <v>2</v>
      </c>
    </row>
    <row r="1162" spans="1:7">
      <c r="A1162" s="18" t="s">
        <v>9440</v>
      </c>
      <c r="B1162" s="20"/>
      <c r="C1162" s="20"/>
      <c r="D1162" s="20"/>
      <c r="E1162" s="20">
        <v>1</v>
      </c>
      <c r="F1162" s="20"/>
      <c r="G1162" s="20">
        <v>1</v>
      </c>
    </row>
    <row r="1163" spans="1:7">
      <c r="A1163" s="18" t="s">
        <v>9005</v>
      </c>
      <c r="B1163" s="20"/>
      <c r="C1163" s="20"/>
      <c r="D1163" s="20"/>
      <c r="E1163" s="20">
        <v>1</v>
      </c>
      <c r="F1163" s="20"/>
      <c r="G1163" s="20">
        <v>1</v>
      </c>
    </row>
    <row r="1164" spans="1:7">
      <c r="A1164" s="18" t="s">
        <v>9246</v>
      </c>
      <c r="B1164" s="20"/>
      <c r="C1164" s="20">
        <v>1</v>
      </c>
      <c r="D1164" s="20"/>
      <c r="E1164" s="20">
        <v>1</v>
      </c>
      <c r="F1164" s="20"/>
      <c r="G1164" s="20">
        <v>2</v>
      </c>
    </row>
    <row r="1165" spans="1:7">
      <c r="A1165" s="18" t="s">
        <v>9568</v>
      </c>
      <c r="B1165" s="20"/>
      <c r="C1165" s="20"/>
      <c r="D1165" s="20"/>
      <c r="E1165" s="20">
        <v>1</v>
      </c>
      <c r="F1165" s="20"/>
      <c r="G1165" s="20">
        <v>1</v>
      </c>
    </row>
    <row r="1166" spans="1:7">
      <c r="A1166" s="18" t="s">
        <v>9201</v>
      </c>
      <c r="B1166" s="20"/>
      <c r="C1166" s="20">
        <v>1</v>
      </c>
      <c r="D1166" s="20"/>
      <c r="E1166" s="20">
        <v>1</v>
      </c>
      <c r="F1166" s="20"/>
      <c r="G1166" s="20">
        <v>2</v>
      </c>
    </row>
    <row r="1167" spans="1:7">
      <c r="A1167" s="18" t="s">
        <v>8401</v>
      </c>
      <c r="B1167" s="20"/>
      <c r="C1167" s="20">
        <v>3</v>
      </c>
      <c r="D1167" s="20"/>
      <c r="E1167" s="20">
        <v>1</v>
      </c>
      <c r="F1167" s="20"/>
      <c r="G1167" s="20">
        <v>4</v>
      </c>
    </row>
    <row r="1168" spans="1:7">
      <c r="A1168" s="18" t="s">
        <v>9537</v>
      </c>
      <c r="B1168" s="20"/>
      <c r="C1168" s="20"/>
      <c r="D1168" s="20"/>
      <c r="E1168" s="20">
        <v>1</v>
      </c>
      <c r="F1168" s="20"/>
      <c r="G1168" s="20">
        <v>1</v>
      </c>
    </row>
    <row r="1169" spans="1:7">
      <c r="A1169" s="18" t="s">
        <v>9283</v>
      </c>
      <c r="B1169" s="20"/>
      <c r="C1169" s="20"/>
      <c r="D1169" s="20"/>
      <c r="E1169" s="20">
        <v>1</v>
      </c>
      <c r="F1169" s="20"/>
      <c r="G1169" s="20">
        <v>1</v>
      </c>
    </row>
    <row r="1170" spans="1:7">
      <c r="A1170" s="18" t="s">
        <v>9078</v>
      </c>
      <c r="B1170" s="20"/>
      <c r="C1170" s="20">
        <v>1</v>
      </c>
      <c r="D1170" s="20"/>
      <c r="E1170" s="20">
        <v>1</v>
      </c>
      <c r="F1170" s="20"/>
      <c r="G1170" s="20">
        <v>2</v>
      </c>
    </row>
    <row r="1171" spans="1:7">
      <c r="A1171" s="18" t="s">
        <v>9904</v>
      </c>
      <c r="B1171" s="20"/>
      <c r="C1171" s="20"/>
      <c r="D1171" s="20"/>
      <c r="E1171" s="20">
        <v>1</v>
      </c>
      <c r="F1171" s="20"/>
      <c r="G1171" s="20">
        <v>1</v>
      </c>
    </row>
    <row r="1172" spans="1:7">
      <c r="A1172" s="18" t="s">
        <v>8597</v>
      </c>
      <c r="B1172" s="20"/>
      <c r="C1172" s="20"/>
      <c r="D1172" s="20"/>
      <c r="E1172" s="20">
        <v>1</v>
      </c>
      <c r="F1172" s="20"/>
      <c r="G1172" s="20">
        <v>1</v>
      </c>
    </row>
    <row r="1173" spans="1:7">
      <c r="A1173" s="18" t="s">
        <v>9759</v>
      </c>
      <c r="B1173" s="20"/>
      <c r="C1173" s="20"/>
      <c r="D1173" s="20"/>
      <c r="E1173" s="20">
        <v>1</v>
      </c>
      <c r="F1173" s="20"/>
      <c r="G1173" s="20">
        <v>1</v>
      </c>
    </row>
    <row r="1174" spans="1:7">
      <c r="A1174" s="18" t="s">
        <v>9349</v>
      </c>
      <c r="B1174" s="20"/>
      <c r="C1174" s="20">
        <v>1</v>
      </c>
      <c r="D1174" s="20"/>
      <c r="E1174" s="20">
        <v>1</v>
      </c>
      <c r="F1174" s="20"/>
      <c r="G1174" s="20">
        <v>2</v>
      </c>
    </row>
    <row r="1175" spans="1:7">
      <c r="A1175" s="18" t="s">
        <v>9559</v>
      </c>
      <c r="B1175" s="20"/>
      <c r="C1175" s="20"/>
      <c r="D1175" s="20"/>
      <c r="E1175" s="20">
        <v>1</v>
      </c>
      <c r="F1175" s="20"/>
      <c r="G1175" s="20">
        <v>1</v>
      </c>
    </row>
    <row r="1176" spans="1:7">
      <c r="A1176" s="18" t="s">
        <v>9934</v>
      </c>
      <c r="B1176" s="20"/>
      <c r="C1176" s="20">
        <v>1</v>
      </c>
      <c r="D1176" s="20"/>
      <c r="E1176" s="20">
        <v>1</v>
      </c>
      <c r="F1176" s="20"/>
      <c r="G1176" s="20">
        <v>2</v>
      </c>
    </row>
    <row r="1177" spans="1:7">
      <c r="A1177" s="18" t="s">
        <v>8656</v>
      </c>
      <c r="B1177" s="20"/>
      <c r="C1177" s="20"/>
      <c r="D1177" s="20"/>
      <c r="E1177" s="20">
        <v>1</v>
      </c>
      <c r="F1177" s="20"/>
      <c r="G1177" s="20">
        <v>1</v>
      </c>
    </row>
    <row r="1178" spans="1:7">
      <c r="A1178" s="18" t="s">
        <v>8571</v>
      </c>
      <c r="B1178" s="20">
        <v>2</v>
      </c>
      <c r="C1178" s="20">
        <v>8</v>
      </c>
      <c r="D1178" s="20"/>
      <c r="E1178" s="20">
        <v>1</v>
      </c>
      <c r="F1178" s="20"/>
      <c r="G1178" s="20">
        <v>11</v>
      </c>
    </row>
    <row r="1179" spans="1:7">
      <c r="A1179" s="18" t="s">
        <v>9583</v>
      </c>
      <c r="B1179" s="20"/>
      <c r="C1179" s="20">
        <v>1</v>
      </c>
      <c r="D1179" s="20"/>
      <c r="E1179" s="20">
        <v>1</v>
      </c>
      <c r="F1179" s="20"/>
      <c r="G1179" s="20">
        <v>2</v>
      </c>
    </row>
    <row r="1180" spans="1:7">
      <c r="A1180" s="18" t="s">
        <v>8693</v>
      </c>
      <c r="B1180" s="20">
        <v>2</v>
      </c>
      <c r="C1180" s="20">
        <v>1</v>
      </c>
      <c r="D1180" s="20"/>
      <c r="E1180" s="20">
        <v>1</v>
      </c>
      <c r="F1180" s="20"/>
      <c r="G1180" s="20">
        <v>4</v>
      </c>
    </row>
    <row r="1181" spans="1:7">
      <c r="A1181" s="18" t="s">
        <v>9552</v>
      </c>
      <c r="B1181" s="20"/>
      <c r="C1181" s="20"/>
      <c r="D1181" s="20"/>
      <c r="E1181" s="20">
        <v>1</v>
      </c>
      <c r="F1181" s="20"/>
      <c r="G1181" s="20">
        <v>1</v>
      </c>
    </row>
    <row r="1182" spans="1:7">
      <c r="A1182" s="18" t="s">
        <v>9375</v>
      </c>
      <c r="B1182" s="20"/>
      <c r="C1182" s="20"/>
      <c r="D1182" s="20"/>
      <c r="E1182" s="20">
        <v>1</v>
      </c>
      <c r="F1182" s="20"/>
      <c r="G1182" s="20">
        <v>1</v>
      </c>
    </row>
    <row r="1183" spans="1:7">
      <c r="A1183" s="18" t="s">
        <v>8580</v>
      </c>
      <c r="B1183" s="20"/>
      <c r="C1183" s="20">
        <v>1</v>
      </c>
      <c r="D1183" s="20"/>
      <c r="E1183" s="20">
        <v>1</v>
      </c>
      <c r="F1183" s="20"/>
      <c r="G1183" s="20">
        <v>2</v>
      </c>
    </row>
    <row r="1184" spans="1:7">
      <c r="A1184" s="18" t="s">
        <v>9693</v>
      </c>
      <c r="B1184" s="20"/>
      <c r="C1184" s="20"/>
      <c r="D1184" s="20"/>
      <c r="E1184" s="20">
        <v>1</v>
      </c>
      <c r="F1184" s="20"/>
      <c r="G1184" s="20">
        <v>1</v>
      </c>
    </row>
    <row r="1185" spans="1:7">
      <c r="A1185" s="18" t="s">
        <v>9518</v>
      </c>
      <c r="B1185" s="20"/>
      <c r="C1185" s="20">
        <v>1</v>
      </c>
      <c r="D1185" s="20"/>
      <c r="E1185" s="20">
        <v>1</v>
      </c>
      <c r="F1185" s="20"/>
      <c r="G1185" s="20">
        <v>2</v>
      </c>
    </row>
    <row r="1186" spans="1:7">
      <c r="A1186" s="18" t="s">
        <v>9495</v>
      </c>
      <c r="B1186" s="20"/>
      <c r="C1186" s="20"/>
      <c r="D1186" s="20"/>
      <c r="E1186" s="20">
        <v>1</v>
      </c>
      <c r="F1186" s="20"/>
      <c r="G1186" s="20">
        <v>1</v>
      </c>
    </row>
    <row r="1187" spans="1:7">
      <c r="A1187" s="18" t="s">
        <v>8852</v>
      </c>
      <c r="B1187" s="20">
        <v>1</v>
      </c>
      <c r="C1187" s="20">
        <v>3</v>
      </c>
      <c r="D1187" s="20"/>
      <c r="E1187" s="20">
        <v>1</v>
      </c>
      <c r="F1187" s="20"/>
      <c r="G1187" s="20">
        <v>5</v>
      </c>
    </row>
    <row r="1188" spans="1:7">
      <c r="A1188" s="18" t="s">
        <v>8438</v>
      </c>
      <c r="B1188" s="20"/>
      <c r="C1188" s="20"/>
      <c r="D1188" s="20"/>
      <c r="E1188" s="20">
        <v>1</v>
      </c>
      <c r="F1188" s="20"/>
      <c r="G1188" s="20">
        <v>1</v>
      </c>
    </row>
    <row r="1189" spans="1:7">
      <c r="A1189" s="18" t="s">
        <v>8480</v>
      </c>
      <c r="B1189" s="20"/>
      <c r="C1189" s="20"/>
      <c r="D1189" s="20"/>
      <c r="E1189" s="20">
        <v>1</v>
      </c>
      <c r="F1189" s="20"/>
      <c r="G1189" s="20">
        <v>1</v>
      </c>
    </row>
    <row r="1190" spans="1:7">
      <c r="A1190" s="18" t="s">
        <v>8942</v>
      </c>
      <c r="B1190" s="20"/>
      <c r="C1190" s="20">
        <v>2</v>
      </c>
      <c r="D1190" s="20"/>
      <c r="E1190" s="20">
        <v>1</v>
      </c>
      <c r="F1190" s="20"/>
      <c r="G1190" s="20">
        <v>3</v>
      </c>
    </row>
    <row r="1191" spans="1:7">
      <c r="A1191" s="18" t="s">
        <v>9859</v>
      </c>
      <c r="B1191" s="20"/>
      <c r="C1191" s="20">
        <v>1</v>
      </c>
      <c r="D1191" s="20"/>
      <c r="E1191" s="20">
        <v>1</v>
      </c>
      <c r="F1191" s="20"/>
      <c r="G1191" s="20">
        <v>2</v>
      </c>
    </row>
    <row r="1192" spans="1:7">
      <c r="A1192" s="18" t="s">
        <v>9450</v>
      </c>
      <c r="B1192" s="20"/>
      <c r="C1192" s="20"/>
      <c r="D1192" s="20"/>
      <c r="E1192" s="20">
        <v>1</v>
      </c>
      <c r="F1192" s="20"/>
      <c r="G1192" s="20">
        <v>1</v>
      </c>
    </row>
    <row r="1193" spans="1:7">
      <c r="A1193" s="18" t="s">
        <v>9621</v>
      </c>
      <c r="B1193" s="20"/>
      <c r="C1193" s="20"/>
      <c r="D1193" s="20"/>
      <c r="E1193" s="20">
        <v>1</v>
      </c>
      <c r="F1193" s="20"/>
      <c r="G1193" s="20">
        <v>1</v>
      </c>
    </row>
    <row r="1194" spans="1:7">
      <c r="A1194" s="18" t="s">
        <v>9911</v>
      </c>
      <c r="B1194" s="20"/>
      <c r="C1194" s="20"/>
      <c r="D1194" s="20"/>
      <c r="E1194" s="20">
        <v>1</v>
      </c>
      <c r="F1194" s="20"/>
      <c r="G1194" s="20">
        <v>1</v>
      </c>
    </row>
    <row r="1195" spans="1:7">
      <c r="A1195" s="18" t="s">
        <v>8481</v>
      </c>
      <c r="B1195" s="20"/>
      <c r="C1195" s="20"/>
      <c r="D1195" s="20"/>
      <c r="E1195" s="20">
        <v>1</v>
      </c>
      <c r="F1195" s="20"/>
      <c r="G1195" s="20">
        <v>1</v>
      </c>
    </row>
    <row r="1196" spans="1:7">
      <c r="A1196" s="18" t="s">
        <v>9060</v>
      </c>
      <c r="B1196" s="20"/>
      <c r="C1196" s="20">
        <v>2</v>
      </c>
      <c r="D1196" s="20"/>
      <c r="E1196" s="20">
        <v>1</v>
      </c>
      <c r="F1196" s="20"/>
      <c r="G1196" s="20">
        <v>3</v>
      </c>
    </row>
    <row r="1197" spans="1:7">
      <c r="A1197" s="18" t="s">
        <v>9238</v>
      </c>
      <c r="B1197" s="20"/>
      <c r="C1197" s="20">
        <v>5</v>
      </c>
      <c r="D1197" s="20">
        <v>1</v>
      </c>
      <c r="E1197" s="20">
        <v>1</v>
      </c>
      <c r="F1197" s="20"/>
      <c r="G1197" s="20">
        <v>7</v>
      </c>
    </row>
    <row r="1198" spans="1:7">
      <c r="A1198" s="18" t="s">
        <v>9880</v>
      </c>
      <c r="B1198" s="20"/>
      <c r="C1198" s="20"/>
      <c r="D1198" s="20"/>
      <c r="E1198" s="20">
        <v>1</v>
      </c>
      <c r="F1198" s="20"/>
      <c r="G1198" s="20">
        <v>1</v>
      </c>
    </row>
    <row r="1199" spans="1:7">
      <c r="A1199" s="18" t="s">
        <v>8717</v>
      </c>
      <c r="B1199" s="20"/>
      <c r="C1199" s="20"/>
      <c r="D1199" s="20"/>
      <c r="E1199" s="20">
        <v>1</v>
      </c>
      <c r="F1199" s="20"/>
      <c r="G1199" s="20">
        <v>1</v>
      </c>
    </row>
    <row r="1200" spans="1:7">
      <c r="A1200" s="18" t="s">
        <v>8539</v>
      </c>
      <c r="B1200" s="20"/>
      <c r="C1200" s="20">
        <v>3</v>
      </c>
      <c r="D1200" s="20"/>
      <c r="E1200" s="20">
        <v>1</v>
      </c>
      <c r="F1200" s="20"/>
      <c r="G1200" s="20">
        <v>4</v>
      </c>
    </row>
    <row r="1201" spans="1:7">
      <c r="A1201" s="18" t="s">
        <v>9168</v>
      </c>
      <c r="B1201" s="20">
        <v>1</v>
      </c>
      <c r="C1201" s="20"/>
      <c r="D1201" s="20"/>
      <c r="E1201" s="20">
        <v>1</v>
      </c>
      <c r="F1201" s="20"/>
      <c r="G1201" s="20">
        <v>2</v>
      </c>
    </row>
    <row r="1202" spans="1:7">
      <c r="A1202" s="18" t="s">
        <v>8535</v>
      </c>
      <c r="B1202" s="20"/>
      <c r="C1202" s="20">
        <v>3</v>
      </c>
      <c r="D1202" s="20"/>
      <c r="E1202" s="20">
        <v>1</v>
      </c>
      <c r="F1202" s="20"/>
      <c r="G1202" s="20">
        <v>4</v>
      </c>
    </row>
    <row r="1203" spans="1:7">
      <c r="A1203" s="18" t="s">
        <v>9464</v>
      </c>
      <c r="B1203" s="20"/>
      <c r="C1203" s="20"/>
      <c r="D1203" s="20"/>
      <c r="E1203" s="20">
        <v>1</v>
      </c>
      <c r="F1203" s="20"/>
      <c r="G1203" s="20">
        <v>1</v>
      </c>
    </row>
    <row r="1204" spans="1:7">
      <c r="A1204" s="18" t="s">
        <v>8984</v>
      </c>
      <c r="B1204" s="20"/>
      <c r="C1204" s="20">
        <v>1</v>
      </c>
      <c r="D1204" s="20"/>
      <c r="E1204" s="20">
        <v>1</v>
      </c>
      <c r="F1204" s="20"/>
      <c r="G1204" s="20">
        <v>2</v>
      </c>
    </row>
    <row r="1205" spans="1:7">
      <c r="A1205" s="18" t="s">
        <v>9247</v>
      </c>
      <c r="B1205" s="20"/>
      <c r="C1205" s="20">
        <v>1</v>
      </c>
      <c r="D1205" s="20"/>
      <c r="E1205" s="20">
        <v>1</v>
      </c>
      <c r="F1205" s="20"/>
      <c r="G1205" s="20">
        <v>2</v>
      </c>
    </row>
    <row r="1206" spans="1:7">
      <c r="A1206" s="18" t="s">
        <v>9371</v>
      </c>
      <c r="B1206" s="20"/>
      <c r="C1206" s="20"/>
      <c r="D1206" s="20"/>
      <c r="E1206" s="20">
        <v>1</v>
      </c>
      <c r="F1206" s="20"/>
      <c r="G1206" s="20">
        <v>1</v>
      </c>
    </row>
    <row r="1207" spans="1:7">
      <c r="A1207" s="18" t="s">
        <v>8732</v>
      </c>
      <c r="B1207" s="20"/>
      <c r="C1207" s="20">
        <v>1</v>
      </c>
      <c r="D1207" s="20"/>
      <c r="E1207" s="20">
        <v>1</v>
      </c>
      <c r="F1207" s="20"/>
      <c r="G1207" s="20">
        <v>2</v>
      </c>
    </row>
    <row r="1208" spans="1:7">
      <c r="A1208" s="18" t="s">
        <v>9099</v>
      </c>
      <c r="B1208" s="20"/>
      <c r="C1208" s="20">
        <v>2</v>
      </c>
      <c r="D1208" s="20"/>
      <c r="E1208" s="20">
        <v>1</v>
      </c>
      <c r="F1208" s="20"/>
      <c r="G1208" s="20">
        <v>3</v>
      </c>
    </row>
    <row r="1209" spans="1:7">
      <c r="A1209" s="18" t="s">
        <v>8373</v>
      </c>
      <c r="B1209" s="20">
        <v>2</v>
      </c>
      <c r="C1209" s="20">
        <v>2</v>
      </c>
      <c r="D1209" s="20"/>
      <c r="E1209" s="20">
        <v>1</v>
      </c>
      <c r="F1209" s="20"/>
      <c r="G1209" s="20">
        <v>5</v>
      </c>
    </row>
    <row r="1210" spans="1:7">
      <c r="A1210" s="18" t="s">
        <v>8909</v>
      </c>
      <c r="B1210" s="20">
        <v>1</v>
      </c>
      <c r="C1210" s="20">
        <v>1</v>
      </c>
      <c r="D1210" s="20"/>
      <c r="E1210" s="20">
        <v>1</v>
      </c>
      <c r="F1210" s="20"/>
      <c r="G1210" s="20">
        <v>3</v>
      </c>
    </row>
    <row r="1211" spans="1:7">
      <c r="A1211" s="18" t="s">
        <v>9698</v>
      </c>
      <c r="B1211" s="20"/>
      <c r="C1211" s="20"/>
      <c r="D1211" s="20"/>
      <c r="E1211" s="20">
        <v>1</v>
      </c>
      <c r="F1211" s="20"/>
      <c r="G1211" s="20">
        <v>1</v>
      </c>
    </row>
    <row r="1212" spans="1:7">
      <c r="A1212" s="18" t="s">
        <v>8590</v>
      </c>
      <c r="B1212" s="20"/>
      <c r="C1212" s="20"/>
      <c r="D1212" s="20"/>
      <c r="E1212" s="20">
        <v>1</v>
      </c>
      <c r="F1212" s="20"/>
      <c r="G1212" s="20">
        <v>1</v>
      </c>
    </row>
    <row r="1213" spans="1:7">
      <c r="A1213" s="18" t="s">
        <v>9127</v>
      </c>
      <c r="B1213" s="20">
        <v>1</v>
      </c>
      <c r="C1213" s="20">
        <v>1</v>
      </c>
      <c r="D1213" s="20"/>
      <c r="E1213" s="20">
        <v>1</v>
      </c>
      <c r="F1213" s="20"/>
      <c r="G1213" s="20">
        <v>3</v>
      </c>
    </row>
    <row r="1214" spans="1:7">
      <c r="A1214" s="18" t="s">
        <v>9688</v>
      </c>
      <c r="B1214" s="20"/>
      <c r="C1214" s="20"/>
      <c r="D1214" s="20"/>
      <c r="E1214" s="20">
        <v>1</v>
      </c>
      <c r="F1214" s="20"/>
      <c r="G1214" s="20">
        <v>1</v>
      </c>
    </row>
    <row r="1215" spans="1:7">
      <c r="A1215" s="18" t="s">
        <v>9881</v>
      </c>
      <c r="B1215" s="20"/>
      <c r="C1215" s="20"/>
      <c r="D1215" s="20"/>
      <c r="E1215" s="20">
        <v>1</v>
      </c>
      <c r="F1215" s="20"/>
      <c r="G1215" s="20">
        <v>1</v>
      </c>
    </row>
    <row r="1216" spans="1:7">
      <c r="A1216" s="18" t="s">
        <v>9682</v>
      </c>
      <c r="B1216" s="20"/>
      <c r="C1216" s="20"/>
      <c r="D1216" s="20"/>
      <c r="E1216" s="20">
        <v>1</v>
      </c>
      <c r="F1216" s="20"/>
      <c r="G1216" s="20">
        <v>1</v>
      </c>
    </row>
    <row r="1217" spans="1:7">
      <c r="A1217" s="18" t="s">
        <v>8565</v>
      </c>
      <c r="B1217" s="20"/>
      <c r="C1217" s="20">
        <v>3</v>
      </c>
      <c r="D1217" s="20"/>
      <c r="E1217" s="20">
        <v>1</v>
      </c>
      <c r="F1217" s="20"/>
      <c r="G1217" s="20">
        <v>4</v>
      </c>
    </row>
    <row r="1218" spans="1:7">
      <c r="A1218" s="18" t="s">
        <v>9600</v>
      </c>
      <c r="B1218" s="20"/>
      <c r="C1218" s="20"/>
      <c r="D1218" s="20"/>
      <c r="E1218" s="20">
        <v>1</v>
      </c>
      <c r="F1218" s="20"/>
      <c r="G1218" s="20">
        <v>1</v>
      </c>
    </row>
    <row r="1219" spans="1:7">
      <c r="A1219" s="18" t="s">
        <v>8651</v>
      </c>
      <c r="B1219" s="20"/>
      <c r="C1219" s="20"/>
      <c r="D1219" s="20"/>
      <c r="E1219" s="20">
        <v>1</v>
      </c>
      <c r="F1219" s="20"/>
      <c r="G1219" s="20">
        <v>1</v>
      </c>
    </row>
    <row r="1220" spans="1:7">
      <c r="A1220" s="18" t="s">
        <v>9724</v>
      </c>
      <c r="B1220" s="20"/>
      <c r="C1220" s="20">
        <v>2</v>
      </c>
      <c r="D1220" s="20"/>
      <c r="E1220" s="20">
        <v>1</v>
      </c>
      <c r="F1220" s="20"/>
      <c r="G1220" s="20">
        <v>3</v>
      </c>
    </row>
    <row r="1221" spans="1:7">
      <c r="A1221" s="18" t="s">
        <v>8554</v>
      </c>
      <c r="B1221" s="20"/>
      <c r="C1221" s="20">
        <v>1</v>
      </c>
      <c r="D1221" s="20"/>
      <c r="E1221" s="20">
        <v>1</v>
      </c>
      <c r="F1221" s="20"/>
      <c r="G1221" s="20">
        <v>2</v>
      </c>
    </row>
    <row r="1222" spans="1:7">
      <c r="A1222" s="18" t="s">
        <v>9825</v>
      </c>
      <c r="B1222" s="20"/>
      <c r="C1222" s="20">
        <v>1</v>
      </c>
      <c r="D1222" s="20"/>
      <c r="E1222" s="20">
        <v>1</v>
      </c>
      <c r="F1222" s="20"/>
      <c r="G1222" s="20">
        <v>2</v>
      </c>
    </row>
    <row r="1223" spans="1:7">
      <c r="A1223" s="18" t="s">
        <v>9043</v>
      </c>
      <c r="B1223" s="20">
        <v>1</v>
      </c>
      <c r="C1223" s="20">
        <v>1</v>
      </c>
      <c r="D1223" s="20"/>
      <c r="E1223" s="20">
        <v>1</v>
      </c>
      <c r="F1223" s="20"/>
      <c r="G1223" s="20">
        <v>3</v>
      </c>
    </row>
    <row r="1224" spans="1:7">
      <c r="A1224" s="18" t="s">
        <v>9466</v>
      </c>
      <c r="B1224" s="20"/>
      <c r="C1224" s="20"/>
      <c r="D1224" s="20"/>
      <c r="E1224" s="20">
        <v>1</v>
      </c>
      <c r="F1224" s="20"/>
      <c r="G1224" s="20">
        <v>1</v>
      </c>
    </row>
    <row r="1225" spans="1:7">
      <c r="A1225" s="18" t="s">
        <v>9034</v>
      </c>
      <c r="B1225" s="20"/>
      <c r="C1225" s="20"/>
      <c r="D1225" s="20"/>
      <c r="E1225" s="20">
        <v>1</v>
      </c>
      <c r="F1225" s="20"/>
      <c r="G1225" s="20">
        <v>1</v>
      </c>
    </row>
    <row r="1226" spans="1:7">
      <c r="A1226" s="18" t="s">
        <v>9326</v>
      </c>
      <c r="B1226" s="20"/>
      <c r="C1226" s="20"/>
      <c r="D1226" s="20"/>
      <c r="E1226" s="20">
        <v>1</v>
      </c>
      <c r="F1226" s="20"/>
      <c r="G1226" s="20">
        <v>1</v>
      </c>
    </row>
    <row r="1227" spans="1:7">
      <c r="A1227" s="18" t="s">
        <v>9687</v>
      </c>
      <c r="B1227" s="20"/>
      <c r="C1227" s="20"/>
      <c r="D1227" s="20"/>
      <c r="E1227" s="20">
        <v>1</v>
      </c>
      <c r="F1227" s="20"/>
      <c r="G1227" s="20">
        <v>1</v>
      </c>
    </row>
    <row r="1228" spans="1:7">
      <c r="A1228" s="18" t="s">
        <v>9524</v>
      </c>
      <c r="B1228" s="20"/>
      <c r="C1228" s="20"/>
      <c r="D1228" s="20"/>
      <c r="E1228" s="20">
        <v>1</v>
      </c>
      <c r="F1228" s="20"/>
      <c r="G1228" s="20">
        <v>1</v>
      </c>
    </row>
    <row r="1229" spans="1:7">
      <c r="A1229" s="18" t="s">
        <v>8592</v>
      </c>
      <c r="B1229" s="20"/>
      <c r="C1229" s="20"/>
      <c r="D1229" s="20"/>
      <c r="E1229" s="20">
        <v>1</v>
      </c>
      <c r="F1229" s="20"/>
      <c r="G1229" s="20">
        <v>1</v>
      </c>
    </row>
    <row r="1230" spans="1:7">
      <c r="A1230" s="18" t="s">
        <v>9855</v>
      </c>
      <c r="B1230" s="20"/>
      <c r="C1230" s="20"/>
      <c r="D1230" s="20"/>
      <c r="E1230" s="20">
        <v>1</v>
      </c>
      <c r="F1230" s="20"/>
      <c r="G1230" s="20">
        <v>1</v>
      </c>
    </row>
    <row r="1231" spans="1:7">
      <c r="A1231" s="18" t="s">
        <v>9216</v>
      </c>
      <c r="B1231" s="20"/>
      <c r="C1231" s="20">
        <v>1</v>
      </c>
      <c r="D1231" s="20"/>
      <c r="E1231" s="20">
        <v>1</v>
      </c>
      <c r="F1231" s="20"/>
      <c r="G1231" s="20">
        <v>2</v>
      </c>
    </row>
    <row r="1232" spans="1:7">
      <c r="A1232" s="18" t="s">
        <v>9937</v>
      </c>
      <c r="B1232" s="20"/>
      <c r="C1232" s="20">
        <v>1</v>
      </c>
      <c r="D1232" s="20"/>
      <c r="E1232" s="20">
        <v>1</v>
      </c>
      <c r="F1232" s="20"/>
      <c r="G1232" s="20">
        <v>2</v>
      </c>
    </row>
    <row r="1233" spans="1:7">
      <c r="A1233" s="18" t="s">
        <v>9470</v>
      </c>
      <c r="B1233" s="20"/>
      <c r="C1233" s="20"/>
      <c r="D1233" s="20"/>
      <c r="E1233" s="20">
        <v>1</v>
      </c>
      <c r="F1233" s="20"/>
      <c r="G1233" s="20">
        <v>1</v>
      </c>
    </row>
    <row r="1234" spans="1:7">
      <c r="A1234" s="18" t="s">
        <v>9225</v>
      </c>
      <c r="B1234" s="20"/>
      <c r="C1234" s="20">
        <v>1</v>
      </c>
      <c r="D1234" s="20"/>
      <c r="E1234" s="20">
        <v>1</v>
      </c>
      <c r="F1234" s="20"/>
      <c r="G1234" s="20">
        <v>2</v>
      </c>
    </row>
    <row r="1235" spans="1:7">
      <c r="A1235" s="18" t="s">
        <v>9857</v>
      </c>
      <c r="B1235" s="20"/>
      <c r="C1235" s="20"/>
      <c r="D1235" s="20"/>
      <c r="E1235" s="20">
        <v>1</v>
      </c>
      <c r="F1235" s="20"/>
      <c r="G1235" s="20">
        <v>1</v>
      </c>
    </row>
    <row r="1236" spans="1:7">
      <c r="A1236" s="18" t="s">
        <v>8650</v>
      </c>
      <c r="B1236" s="20"/>
      <c r="C1236" s="20"/>
      <c r="D1236" s="20"/>
      <c r="E1236" s="20">
        <v>1</v>
      </c>
      <c r="F1236" s="20"/>
      <c r="G1236" s="20">
        <v>1</v>
      </c>
    </row>
    <row r="1237" spans="1:7">
      <c r="A1237" s="18" t="s">
        <v>9697</v>
      </c>
      <c r="B1237" s="20"/>
      <c r="C1237" s="20"/>
      <c r="D1237" s="20"/>
      <c r="E1237" s="20">
        <v>1</v>
      </c>
      <c r="F1237" s="20"/>
      <c r="G1237" s="20">
        <v>1</v>
      </c>
    </row>
    <row r="1238" spans="1:7">
      <c r="A1238" s="18" t="s">
        <v>9029</v>
      </c>
      <c r="B1238" s="20"/>
      <c r="C1238" s="20"/>
      <c r="D1238" s="20"/>
      <c r="E1238" s="20">
        <v>1</v>
      </c>
      <c r="F1238" s="20"/>
      <c r="G1238" s="20">
        <v>1</v>
      </c>
    </row>
    <row r="1239" spans="1:7">
      <c r="A1239" s="18" t="s">
        <v>9430</v>
      </c>
      <c r="B1239" s="20"/>
      <c r="C1239" s="20"/>
      <c r="D1239" s="20"/>
      <c r="E1239" s="20">
        <v>1</v>
      </c>
      <c r="F1239" s="20"/>
      <c r="G1239" s="20">
        <v>1</v>
      </c>
    </row>
    <row r="1240" spans="1:7">
      <c r="A1240" s="18" t="s">
        <v>9397</v>
      </c>
      <c r="B1240" s="20"/>
      <c r="C1240" s="20"/>
      <c r="D1240" s="20">
        <v>1</v>
      </c>
      <c r="E1240" s="20">
        <v>1</v>
      </c>
      <c r="F1240" s="20"/>
      <c r="G1240" s="20">
        <v>2</v>
      </c>
    </row>
    <row r="1241" spans="1:7">
      <c r="A1241" s="18" t="s">
        <v>9854</v>
      </c>
      <c r="B1241" s="20"/>
      <c r="C1241" s="20"/>
      <c r="D1241" s="20"/>
      <c r="E1241" s="20">
        <v>1</v>
      </c>
      <c r="F1241" s="20"/>
      <c r="G1241" s="20">
        <v>1</v>
      </c>
    </row>
    <row r="1242" spans="1:7">
      <c r="A1242" s="18" t="s">
        <v>9555</v>
      </c>
      <c r="B1242" s="20"/>
      <c r="C1242" s="20"/>
      <c r="D1242" s="20"/>
      <c r="E1242" s="20">
        <v>1</v>
      </c>
      <c r="F1242" s="20"/>
      <c r="G1242" s="20">
        <v>1</v>
      </c>
    </row>
    <row r="1243" spans="1:7">
      <c r="A1243" s="18" t="s">
        <v>9435</v>
      </c>
      <c r="B1243" s="20"/>
      <c r="C1243" s="20"/>
      <c r="D1243" s="20"/>
      <c r="E1243" s="20">
        <v>1</v>
      </c>
      <c r="F1243" s="20"/>
      <c r="G1243" s="20">
        <v>1</v>
      </c>
    </row>
    <row r="1244" spans="1:7">
      <c r="A1244" s="18" t="s">
        <v>8386</v>
      </c>
      <c r="B1244" s="20"/>
      <c r="C1244" s="20"/>
      <c r="D1244" s="20"/>
      <c r="E1244" s="20">
        <v>1</v>
      </c>
      <c r="F1244" s="20"/>
      <c r="G1244" s="20">
        <v>1</v>
      </c>
    </row>
    <row r="1245" spans="1:7">
      <c r="A1245" s="18" t="s">
        <v>9170</v>
      </c>
      <c r="B1245" s="20">
        <v>1</v>
      </c>
      <c r="C1245" s="20">
        <v>1</v>
      </c>
      <c r="D1245" s="20"/>
      <c r="E1245" s="20">
        <v>1</v>
      </c>
      <c r="F1245" s="20"/>
      <c r="G1245" s="20">
        <v>3</v>
      </c>
    </row>
    <row r="1246" spans="1:7">
      <c r="A1246" s="18" t="s">
        <v>8999</v>
      </c>
      <c r="B1246" s="20"/>
      <c r="C1246" s="20"/>
      <c r="D1246" s="20"/>
      <c r="E1246" s="20">
        <v>1</v>
      </c>
      <c r="F1246" s="20"/>
      <c r="G1246" s="20">
        <v>1</v>
      </c>
    </row>
    <row r="1247" spans="1:7">
      <c r="A1247" s="18" t="s">
        <v>9335</v>
      </c>
      <c r="B1247" s="20"/>
      <c r="C1247" s="20"/>
      <c r="D1247" s="20"/>
      <c r="E1247" s="20">
        <v>1</v>
      </c>
      <c r="F1247" s="20"/>
      <c r="G1247" s="20">
        <v>1</v>
      </c>
    </row>
    <row r="1248" spans="1:7">
      <c r="A1248" s="18" t="s">
        <v>9893</v>
      </c>
      <c r="B1248" s="20"/>
      <c r="C1248" s="20"/>
      <c r="D1248" s="20"/>
      <c r="E1248" s="20">
        <v>1</v>
      </c>
      <c r="F1248" s="20"/>
      <c r="G1248" s="20">
        <v>1</v>
      </c>
    </row>
    <row r="1249" spans="1:7">
      <c r="A1249" s="18" t="s">
        <v>9073</v>
      </c>
      <c r="B1249" s="20"/>
      <c r="C1249" s="20">
        <v>3</v>
      </c>
      <c r="D1249" s="20"/>
      <c r="E1249" s="20">
        <v>1</v>
      </c>
      <c r="F1249" s="20"/>
      <c r="G1249" s="20">
        <v>4</v>
      </c>
    </row>
    <row r="1250" spans="1:7">
      <c r="A1250" s="18" t="s">
        <v>8697</v>
      </c>
      <c r="B1250" s="20"/>
      <c r="C1250" s="20"/>
      <c r="D1250" s="20"/>
      <c r="E1250" s="20">
        <v>1</v>
      </c>
      <c r="F1250" s="20"/>
      <c r="G1250" s="20">
        <v>1</v>
      </c>
    </row>
    <row r="1251" spans="1:7">
      <c r="A1251" s="18" t="s">
        <v>8878</v>
      </c>
      <c r="B1251" s="20">
        <v>1</v>
      </c>
      <c r="C1251" s="20">
        <v>3</v>
      </c>
      <c r="D1251" s="20"/>
      <c r="E1251" s="20">
        <v>1</v>
      </c>
      <c r="F1251" s="20"/>
      <c r="G1251" s="20">
        <v>5</v>
      </c>
    </row>
    <row r="1252" spans="1:7">
      <c r="A1252" s="18" t="s">
        <v>8841</v>
      </c>
      <c r="B1252" s="20"/>
      <c r="C1252" s="20">
        <v>3</v>
      </c>
      <c r="D1252" s="20"/>
      <c r="E1252" s="20">
        <v>1</v>
      </c>
      <c r="F1252" s="20"/>
      <c r="G1252" s="20">
        <v>4</v>
      </c>
    </row>
    <row r="1253" spans="1:7">
      <c r="A1253" s="18" t="s">
        <v>8815</v>
      </c>
      <c r="B1253" s="20"/>
      <c r="C1253" s="20">
        <v>4</v>
      </c>
      <c r="D1253" s="20"/>
      <c r="E1253" s="20">
        <v>1</v>
      </c>
      <c r="F1253" s="20"/>
      <c r="G1253" s="20">
        <v>5</v>
      </c>
    </row>
    <row r="1254" spans="1:7">
      <c r="A1254" s="18" t="s">
        <v>9913</v>
      </c>
      <c r="B1254" s="20"/>
      <c r="C1254" s="20"/>
      <c r="D1254" s="20"/>
      <c r="E1254" s="20">
        <v>1</v>
      </c>
      <c r="F1254" s="20"/>
      <c r="G1254" s="20">
        <v>1</v>
      </c>
    </row>
    <row r="1255" spans="1:7">
      <c r="A1255" s="18" t="s">
        <v>8507</v>
      </c>
      <c r="B1255" s="20">
        <v>1</v>
      </c>
      <c r="C1255" s="20">
        <v>3</v>
      </c>
      <c r="D1255" s="20"/>
      <c r="E1255" s="20">
        <v>1</v>
      </c>
      <c r="F1255" s="20"/>
      <c r="G1255" s="20">
        <v>5</v>
      </c>
    </row>
    <row r="1256" spans="1:7">
      <c r="A1256" s="18" t="s">
        <v>9109</v>
      </c>
      <c r="B1256" s="20"/>
      <c r="C1256" s="20">
        <v>1</v>
      </c>
      <c r="D1256" s="20"/>
      <c r="E1256" s="20"/>
      <c r="F1256" s="20"/>
      <c r="G1256" s="20">
        <v>1</v>
      </c>
    </row>
    <row r="1257" spans="1:7">
      <c r="A1257" s="18" t="s">
        <v>8540</v>
      </c>
      <c r="B1257" s="20"/>
      <c r="C1257" s="20">
        <v>2</v>
      </c>
      <c r="D1257" s="20"/>
      <c r="E1257" s="20"/>
      <c r="F1257" s="20"/>
      <c r="G1257" s="20">
        <v>2</v>
      </c>
    </row>
    <row r="1258" spans="1:7">
      <c r="A1258" s="18" t="s">
        <v>8988</v>
      </c>
      <c r="B1258" s="20">
        <v>1</v>
      </c>
      <c r="C1258" s="20">
        <v>4</v>
      </c>
      <c r="D1258" s="20"/>
      <c r="E1258" s="20"/>
      <c r="F1258" s="20"/>
      <c r="G1258" s="20">
        <v>5</v>
      </c>
    </row>
    <row r="1259" spans="1:7">
      <c r="A1259" s="18" t="s">
        <v>9829</v>
      </c>
      <c r="B1259" s="20">
        <v>1</v>
      </c>
      <c r="C1259" s="20">
        <v>1</v>
      </c>
      <c r="D1259" s="20"/>
      <c r="E1259" s="20"/>
      <c r="F1259" s="20"/>
      <c r="G1259" s="20">
        <v>2</v>
      </c>
    </row>
    <row r="1260" spans="1:7">
      <c r="A1260" s="18" t="s">
        <v>8844</v>
      </c>
      <c r="B1260" s="20">
        <v>1</v>
      </c>
      <c r="C1260" s="20">
        <v>1</v>
      </c>
      <c r="D1260" s="20"/>
      <c r="E1260" s="20"/>
      <c r="F1260" s="20"/>
      <c r="G1260" s="20">
        <v>2</v>
      </c>
    </row>
    <row r="1261" spans="1:7">
      <c r="A1261" s="18" t="s">
        <v>9269</v>
      </c>
      <c r="B1261" s="20">
        <v>1</v>
      </c>
      <c r="C1261" s="20"/>
      <c r="D1261" s="20"/>
      <c r="E1261" s="20"/>
      <c r="F1261" s="20"/>
      <c r="G1261" s="20">
        <v>1</v>
      </c>
    </row>
    <row r="1262" spans="1:7">
      <c r="A1262" s="18" t="s">
        <v>9094</v>
      </c>
      <c r="B1262" s="20"/>
      <c r="C1262" s="20">
        <v>1</v>
      </c>
      <c r="D1262" s="20"/>
      <c r="E1262" s="20"/>
      <c r="F1262" s="20"/>
      <c r="G1262" s="20">
        <v>1</v>
      </c>
    </row>
    <row r="1263" spans="1:7">
      <c r="A1263" s="18" t="s">
        <v>8762</v>
      </c>
      <c r="B1263" s="20"/>
      <c r="C1263" s="20">
        <v>1</v>
      </c>
      <c r="D1263" s="20"/>
      <c r="E1263" s="20"/>
      <c r="F1263" s="20"/>
      <c r="G1263" s="20">
        <v>1</v>
      </c>
    </row>
    <row r="1264" spans="1:7">
      <c r="A1264" s="18" t="s">
        <v>9055</v>
      </c>
      <c r="B1264" s="20"/>
      <c r="C1264" s="20">
        <v>1</v>
      </c>
      <c r="D1264" s="20"/>
      <c r="E1264" s="20"/>
      <c r="F1264" s="20"/>
      <c r="G1264" s="20">
        <v>1</v>
      </c>
    </row>
    <row r="1265" spans="1:7">
      <c r="A1265" s="18" t="s">
        <v>9386</v>
      </c>
      <c r="B1265" s="20"/>
      <c r="C1265" s="20">
        <v>1</v>
      </c>
      <c r="D1265" s="20"/>
      <c r="E1265" s="20"/>
      <c r="F1265" s="20"/>
      <c r="G1265" s="20">
        <v>1</v>
      </c>
    </row>
    <row r="1266" spans="1:7">
      <c r="A1266" s="18" t="s">
        <v>9101</v>
      </c>
      <c r="B1266" s="20"/>
      <c r="C1266" s="20">
        <v>1</v>
      </c>
      <c r="D1266" s="20"/>
      <c r="E1266" s="20"/>
      <c r="F1266" s="20"/>
      <c r="G1266" s="20">
        <v>1</v>
      </c>
    </row>
    <row r="1267" spans="1:7">
      <c r="A1267" s="18" t="s">
        <v>8987</v>
      </c>
      <c r="B1267" s="20"/>
      <c r="C1267" s="20">
        <v>1</v>
      </c>
      <c r="D1267" s="20"/>
      <c r="E1267" s="20"/>
      <c r="F1267" s="20"/>
      <c r="G1267" s="20">
        <v>1</v>
      </c>
    </row>
    <row r="1268" spans="1:7">
      <c r="A1268" s="18" t="s">
        <v>8805</v>
      </c>
      <c r="B1268" s="20"/>
      <c r="C1268" s="20">
        <v>1</v>
      </c>
      <c r="D1268" s="20"/>
      <c r="E1268" s="20"/>
      <c r="F1268" s="20"/>
      <c r="G1268" s="20">
        <v>1</v>
      </c>
    </row>
    <row r="1269" spans="1:7">
      <c r="A1269" s="18" t="s">
        <v>9869</v>
      </c>
      <c r="B1269" s="20"/>
      <c r="C1269" s="20">
        <v>1</v>
      </c>
      <c r="D1269" s="20"/>
      <c r="E1269" s="20"/>
      <c r="F1269" s="20"/>
      <c r="G1269" s="20">
        <v>1</v>
      </c>
    </row>
    <row r="1270" spans="1:7">
      <c r="A1270" s="18" t="s">
        <v>8504</v>
      </c>
      <c r="B1270" s="20">
        <v>1</v>
      </c>
      <c r="C1270" s="20">
        <v>3</v>
      </c>
      <c r="D1270" s="20"/>
      <c r="E1270" s="20"/>
      <c r="F1270" s="20"/>
      <c r="G1270" s="20">
        <v>4</v>
      </c>
    </row>
    <row r="1271" spans="1:7">
      <c r="A1271" s="18" t="s">
        <v>9713</v>
      </c>
      <c r="B1271" s="20">
        <v>1</v>
      </c>
      <c r="C1271" s="20"/>
      <c r="D1271" s="20"/>
      <c r="E1271" s="20"/>
      <c r="F1271" s="20"/>
      <c r="G1271" s="20">
        <v>1</v>
      </c>
    </row>
    <row r="1272" spans="1:7">
      <c r="A1272" s="18" t="s">
        <v>9175</v>
      </c>
      <c r="B1272" s="20">
        <v>1</v>
      </c>
      <c r="C1272" s="20">
        <v>2</v>
      </c>
      <c r="D1272" s="20"/>
      <c r="E1272" s="20"/>
      <c r="F1272" s="20"/>
      <c r="G1272" s="20">
        <v>3</v>
      </c>
    </row>
    <row r="1273" spans="1:7">
      <c r="A1273" s="18" t="s">
        <v>8746</v>
      </c>
      <c r="B1273" s="20"/>
      <c r="C1273" s="20">
        <v>1</v>
      </c>
      <c r="D1273" s="20"/>
      <c r="E1273" s="20"/>
      <c r="F1273" s="20"/>
      <c r="G1273" s="20">
        <v>1</v>
      </c>
    </row>
    <row r="1274" spans="1:7">
      <c r="A1274" s="18" t="s">
        <v>9550</v>
      </c>
      <c r="B1274" s="20"/>
      <c r="C1274" s="20">
        <v>1</v>
      </c>
      <c r="D1274" s="20"/>
      <c r="E1274" s="20"/>
      <c r="F1274" s="20"/>
      <c r="G1274" s="20">
        <v>1</v>
      </c>
    </row>
    <row r="1275" spans="1:7">
      <c r="A1275" s="18" t="s">
        <v>9722</v>
      </c>
      <c r="B1275" s="20"/>
      <c r="C1275" s="20">
        <v>3</v>
      </c>
      <c r="D1275" s="20"/>
      <c r="E1275" s="20"/>
      <c r="F1275" s="20"/>
      <c r="G1275" s="20">
        <v>3</v>
      </c>
    </row>
    <row r="1276" spans="1:7">
      <c r="A1276" s="18" t="s">
        <v>9072</v>
      </c>
      <c r="B1276" s="20"/>
      <c r="C1276" s="20">
        <v>1</v>
      </c>
      <c r="D1276" s="20"/>
      <c r="E1276" s="20"/>
      <c r="F1276" s="20"/>
      <c r="G1276" s="20">
        <v>1</v>
      </c>
    </row>
    <row r="1277" spans="1:7">
      <c r="A1277" s="18" t="s">
        <v>8872</v>
      </c>
      <c r="B1277" s="20"/>
      <c r="C1277" s="20">
        <v>1</v>
      </c>
      <c r="D1277" s="20"/>
      <c r="E1277" s="20"/>
      <c r="F1277" s="20"/>
      <c r="G1277" s="20">
        <v>1</v>
      </c>
    </row>
    <row r="1278" spans="1:7">
      <c r="A1278" s="18" t="s">
        <v>8788</v>
      </c>
      <c r="B1278" s="20"/>
      <c r="C1278" s="20">
        <v>1</v>
      </c>
      <c r="D1278" s="20"/>
      <c r="E1278" s="20"/>
      <c r="F1278" s="20"/>
      <c r="G1278" s="20">
        <v>1</v>
      </c>
    </row>
    <row r="1279" spans="1:7">
      <c r="A1279" s="18" t="s">
        <v>9640</v>
      </c>
      <c r="B1279" s="20"/>
      <c r="C1279" s="20">
        <v>1</v>
      </c>
      <c r="D1279" s="20"/>
      <c r="E1279" s="20"/>
      <c r="F1279" s="20"/>
      <c r="G1279" s="20">
        <v>1</v>
      </c>
    </row>
    <row r="1280" spans="1:7">
      <c r="A1280" s="18" t="s">
        <v>8789</v>
      </c>
      <c r="B1280" s="20"/>
      <c r="C1280" s="20">
        <v>2</v>
      </c>
      <c r="D1280" s="20"/>
      <c r="E1280" s="20"/>
      <c r="F1280" s="20"/>
      <c r="G1280" s="20">
        <v>2</v>
      </c>
    </row>
    <row r="1281" spans="1:7">
      <c r="A1281" s="18" t="s">
        <v>9075</v>
      </c>
      <c r="B1281" s="20"/>
      <c r="C1281" s="20">
        <v>2</v>
      </c>
      <c r="D1281" s="20"/>
      <c r="E1281" s="20"/>
      <c r="F1281" s="20"/>
      <c r="G1281" s="20">
        <v>2</v>
      </c>
    </row>
    <row r="1282" spans="1:7">
      <c r="A1282" s="18" t="s">
        <v>9381</v>
      </c>
      <c r="B1282" s="20"/>
      <c r="C1282" s="20">
        <v>1</v>
      </c>
      <c r="D1282" s="20"/>
      <c r="E1282" s="20"/>
      <c r="F1282" s="20"/>
      <c r="G1282" s="20">
        <v>1</v>
      </c>
    </row>
    <row r="1283" spans="1:7">
      <c r="A1283" s="18" t="s">
        <v>9643</v>
      </c>
      <c r="B1283" s="20"/>
      <c r="C1283" s="20">
        <v>1</v>
      </c>
      <c r="D1283" s="20"/>
      <c r="E1283" s="20"/>
      <c r="F1283" s="20"/>
      <c r="G1283" s="20">
        <v>1</v>
      </c>
    </row>
    <row r="1284" spans="1:7">
      <c r="A1284" s="18" t="s">
        <v>9512</v>
      </c>
      <c r="B1284" s="20"/>
      <c r="C1284" s="20">
        <v>1</v>
      </c>
      <c r="D1284" s="20"/>
      <c r="E1284" s="20"/>
      <c r="F1284" s="20"/>
      <c r="G1284" s="20">
        <v>1</v>
      </c>
    </row>
    <row r="1285" spans="1:7">
      <c r="A1285" s="18" t="s">
        <v>9809</v>
      </c>
      <c r="B1285" s="20"/>
      <c r="C1285" s="20">
        <v>1</v>
      </c>
      <c r="D1285" s="20"/>
      <c r="E1285" s="20"/>
      <c r="F1285" s="20"/>
      <c r="G1285" s="20">
        <v>1</v>
      </c>
    </row>
    <row r="1286" spans="1:7">
      <c r="A1286" s="18" t="s">
        <v>9948</v>
      </c>
      <c r="B1286" s="20"/>
      <c r="C1286" s="20">
        <v>1</v>
      </c>
      <c r="D1286" s="20"/>
      <c r="E1286" s="20"/>
      <c r="F1286" s="20"/>
      <c r="G1286" s="20">
        <v>1</v>
      </c>
    </row>
    <row r="1287" spans="1:7">
      <c r="A1287" s="18" t="s">
        <v>8485</v>
      </c>
      <c r="B1287" s="20">
        <v>1</v>
      </c>
      <c r="C1287" s="20"/>
      <c r="D1287" s="20"/>
      <c r="E1287" s="20"/>
      <c r="F1287" s="20"/>
      <c r="G1287" s="20">
        <v>1</v>
      </c>
    </row>
    <row r="1288" spans="1:7">
      <c r="A1288" s="18" t="s">
        <v>8550</v>
      </c>
      <c r="B1288" s="20"/>
      <c r="C1288" s="20">
        <v>1</v>
      </c>
      <c r="D1288" s="20"/>
      <c r="E1288" s="20"/>
      <c r="F1288" s="20"/>
      <c r="G1288" s="20">
        <v>1</v>
      </c>
    </row>
    <row r="1289" spans="1:7">
      <c r="A1289" s="18" t="s">
        <v>8842</v>
      </c>
      <c r="B1289" s="20"/>
      <c r="C1289" s="20">
        <v>1</v>
      </c>
      <c r="D1289" s="20"/>
      <c r="E1289" s="20"/>
      <c r="F1289" s="20"/>
      <c r="G1289" s="20">
        <v>1</v>
      </c>
    </row>
    <row r="1290" spans="1:7">
      <c r="A1290" s="18" t="s">
        <v>9770</v>
      </c>
      <c r="B1290" s="20">
        <v>1</v>
      </c>
      <c r="C1290" s="20"/>
      <c r="D1290" s="20"/>
      <c r="E1290" s="20"/>
      <c r="F1290" s="20"/>
      <c r="G1290" s="20">
        <v>1</v>
      </c>
    </row>
    <row r="1291" spans="1:7">
      <c r="A1291" s="18" t="s">
        <v>8486</v>
      </c>
      <c r="B1291" s="20">
        <v>3</v>
      </c>
      <c r="C1291" s="20">
        <v>1</v>
      </c>
      <c r="D1291" s="20"/>
      <c r="E1291" s="20"/>
      <c r="F1291" s="20"/>
      <c r="G1291" s="20">
        <v>4</v>
      </c>
    </row>
    <row r="1292" spans="1:7">
      <c r="A1292" s="18" t="s">
        <v>8770</v>
      </c>
      <c r="B1292" s="20"/>
      <c r="C1292" s="20">
        <v>1</v>
      </c>
      <c r="D1292" s="20"/>
      <c r="E1292" s="20"/>
      <c r="F1292" s="20"/>
      <c r="G1292" s="20">
        <v>1</v>
      </c>
    </row>
    <row r="1293" spans="1:7">
      <c r="A1293" s="18" t="s">
        <v>8748</v>
      </c>
      <c r="B1293" s="20"/>
      <c r="C1293" s="20">
        <v>1</v>
      </c>
      <c r="D1293" s="20"/>
      <c r="E1293" s="20"/>
      <c r="F1293" s="20"/>
      <c r="G1293" s="20">
        <v>1</v>
      </c>
    </row>
    <row r="1294" spans="1:7">
      <c r="A1294" s="18" t="s">
        <v>9423</v>
      </c>
      <c r="B1294" s="20"/>
      <c r="C1294" s="20">
        <v>2</v>
      </c>
      <c r="D1294" s="20"/>
      <c r="E1294" s="20"/>
      <c r="F1294" s="20"/>
      <c r="G1294" s="20">
        <v>2</v>
      </c>
    </row>
    <row r="1295" spans="1:7">
      <c r="A1295" s="18" t="s">
        <v>9813</v>
      </c>
      <c r="B1295" s="20"/>
      <c r="C1295" s="20">
        <v>1</v>
      </c>
      <c r="D1295" s="20"/>
      <c r="E1295" s="20"/>
      <c r="F1295" s="20"/>
      <c r="G1295" s="20">
        <v>1</v>
      </c>
    </row>
    <row r="1296" spans="1:7">
      <c r="A1296" s="18" t="s">
        <v>9940</v>
      </c>
      <c r="B1296" s="20"/>
      <c r="C1296" s="20">
        <v>1</v>
      </c>
      <c r="D1296" s="20"/>
      <c r="E1296" s="20"/>
      <c r="F1296" s="20"/>
      <c r="G1296" s="20">
        <v>1</v>
      </c>
    </row>
    <row r="1297" spans="1:7">
      <c r="A1297" s="18" t="s">
        <v>8953</v>
      </c>
      <c r="B1297" s="20"/>
      <c r="C1297" s="20">
        <v>2</v>
      </c>
      <c r="D1297" s="20"/>
      <c r="E1297" s="20"/>
      <c r="F1297" s="20"/>
      <c r="G1297" s="20">
        <v>2</v>
      </c>
    </row>
    <row r="1298" spans="1:7">
      <c r="A1298" s="18" t="s">
        <v>8803</v>
      </c>
      <c r="B1298" s="20"/>
      <c r="C1298" s="20">
        <v>1</v>
      </c>
      <c r="D1298" s="20"/>
      <c r="E1298" s="20"/>
      <c r="F1298" s="20"/>
      <c r="G1298" s="20">
        <v>1</v>
      </c>
    </row>
    <row r="1299" spans="1:7">
      <c r="A1299" s="18" t="s">
        <v>8529</v>
      </c>
      <c r="B1299" s="20"/>
      <c r="C1299" s="20">
        <v>1</v>
      </c>
      <c r="D1299" s="20"/>
      <c r="E1299" s="20"/>
      <c r="F1299" s="20"/>
      <c r="G1299" s="20">
        <v>1</v>
      </c>
    </row>
    <row r="1300" spans="1:7">
      <c r="A1300" s="18" t="s">
        <v>9972</v>
      </c>
      <c r="B1300" s="20"/>
      <c r="C1300" s="20"/>
      <c r="D1300" s="20"/>
      <c r="E1300" s="20"/>
      <c r="F1300" s="20"/>
      <c r="G1300" s="20"/>
    </row>
    <row r="1301" spans="1:7">
      <c r="A1301" s="18" t="s">
        <v>9180</v>
      </c>
      <c r="B1301" s="20"/>
      <c r="C1301" s="20">
        <v>1</v>
      </c>
      <c r="D1301" s="20"/>
      <c r="E1301" s="20"/>
      <c r="F1301" s="20"/>
      <c r="G1301" s="20">
        <v>1</v>
      </c>
    </row>
    <row r="1302" spans="1:7">
      <c r="A1302" s="18" t="s">
        <v>9070</v>
      </c>
      <c r="B1302" s="20"/>
      <c r="C1302" s="20">
        <v>1</v>
      </c>
      <c r="D1302" s="20"/>
      <c r="E1302" s="20"/>
      <c r="F1302" s="20"/>
      <c r="G1302" s="20">
        <v>1</v>
      </c>
    </row>
    <row r="1303" spans="1:7">
      <c r="A1303" s="18" t="s">
        <v>9174</v>
      </c>
      <c r="B1303" s="20">
        <v>1</v>
      </c>
      <c r="C1303" s="20">
        <v>1</v>
      </c>
      <c r="D1303" s="20"/>
      <c r="E1303" s="20"/>
      <c r="F1303" s="20"/>
      <c r="G1303" s="20">
        <v>2</v>
      </c>
    </row>
    <row r="1304" spans="1:7">
      <c r="A1304" s="18" t="s">
        <v>8939</v>
      </c>
      <c r="B1304" s="20">
        <v>1</v>
      </c>
      <c r="C1304" s="20">
        <v>1</v>
      </c>
      <c r="D1304" s="20"/>
      <c r="E1304" s="20"/>
      <c r="F1304" s="20"/>
      <c r="G1304" s="20">
        <v>2</v>
      </c>
    </row>
    <row r="1305" spans="1:7">
      <c r="A1305" s="18" t="s">
        <v>8520</v>
      </c>
      <c r="B1305" s="20">
        <v>1</v>
      </c>
      <c r="C1305" s="20">
        <v>1</v>
      </c>
      <c r="D1305" s="20"/>
      <c r="E1305" s="20"/>
      <c r="F1305" s="20"/>
      <c r="G1305" s="20">
        <v>2</v>
      </c>
    </row>
    <row r="1306" spans="1:7">
      <c r="A1306" s="18" t="s">
        <v>9635</v>
      </c>
      <c r="B1306" s="20"/>
      <c r="C1306" s="20">
        <v>1</v>
      </c>
      <c r="D1306" s="20"/>
      <c r="E1306" s="20"/>
      <c r="F1306" s="20"/>
      <c r="G1306" s="20">
        <v>1</v>
      </c>
    </row>
    <row r="1307" spans="1:7">
      <c r="A1307" s="18" t="s">
        <v>8854</v>
      </c>
      <c r="B1307" s="20">
        <v>1</v>
      </c>
      <c r="C1307" s="20">
        <v>3</v>
      </c>
      <c r="D1307" s="20"/>
      <c r="E1307" s="20"/>
      <c r="F1307" s="20"/>
      <c r="G1307" s="20">
        <v>4</v>
      </c>
    </row>
    <row r="1308" spans="1:7">
      <c r="A1308" s="18" t="s">
        <v>8548</v>
      </c>
      <c r="B1308" s="20"/>
      <c r="C1308" s="20">
        <v>2</v>
      </c>
      <c r="D1308" s="20"/>
      <c r="E1308" s="20"/>
      <c r="F1308" s="20"/>
      <c r="G1308" s="20">
        <v>2</v>
      </c>
    </row>
    <row r="1309" spans="1:7">
      <c r="A1309" s="18" t="s">
        <v>9087</v>
      </c>
      <c r="B1309" s="20"/>
      <c r="C1309" s="20">
        <v>1</v>
      </c>
      <c r="D1309" s="20"/>
      <c r="E1309" s="20"/>
      <c r="F1309" s="20"/>
      <c r="G1309" s="20">
        <v>1</v>
      </c>
    </row>
    <row r="1310" spans="1:7">
      <c r="A1310" s="18" t="s">
        <v>9780</v>
      </c>
      <c r="B1310" s="20"/>
      <c r="C1310" s="20">
        <v>1</v>
      </c>
      <c r="D1310" s="20"/>
      <c r="E1310" s="20"/>
      <c r="F1310" s="20"/>
      <c r="G1310" s="20">
        <v>1</v>
      </c>
    </row>
    <row r="1311" spans="1:7">
      <c r="A1311" s="18" t="s">
        <v>8752</v>
      </c>
      <c r="B1311" s="20"/>
      <c r="C1311" s="20">
        <v>2</v>
      </c>
      <c r="D1311" s="20"/>
      <c r="E1311" s="20"/>
      <c r="F1311" s="20"/>
      <c r="G1311" s="20">
        <v>2</v>
      </c>
    </row>
    <row r="1312" spans="1:7">
      <c r="A1312" s="18" t="s">
        <v>9405</v>
      </c>
      <c r="B1312" s="20"/>
      <c r="C1312" s="20">
        <v>3</v>
      </c>
      <c r="D1312" s="20"/>
      <c r="E1312" s="20"/>
      <c r="F1312" s="20"/>
      <c r="G1312" s="20">
        <v>3</v>
      </c>
    </row>
    <row r="1313" spans="1:7">
      <c r="A1313" s="18" t="s">
        <v>9716</v>
      </c>
      <c r="B1313" s="20"/>
      <c r="C1313" s="20">
        <v>2</v>
      </c>
      <c r="D1313" s="20"/>
      <c r="E1313" s="20"/>
      <c r="F1313" s="20"/>
      <c r="G1313" s="20">
        <v>2</v>
      </c>
    </row>
    <row r="1314" spans="1:7">
      <c r="A1314" s="18" t="s">
        <v>9307</v>
      </c>
      <c r="B1314" s="20">
        <v>1</v>
      </c>
      <c r="C1314" s="20">
        <v>1</v>
      </c>
      <c r="D1314" s="20"/>
      <c r="E1314" s="20"/>
      <c r="F1314" s="20"/>
      <c r="G1314" s="20">
        <v>2</v>
      </c>
    </row>
    <row r="1315" spans="1:7">
      <c r="A1315" s="18" t="s">
        <v>9502</v>
      </c>
      <c r="B1315" s="20"/>
      <c r="C1315" s="20">
        <v>2</v>
      </c>
      <c r="D1315" s="20"/>
      <c r="E1315" s="20"/>
      <c r="F1315" s="20"/>
      <c r="G1315" s="20">
        <v>2</v>
      </c>
    </row>
    <row r="1316" spans="1:7">
      <c r="A1316" s="18" t="s">
        <v>8992</v>
      </c>
      <c r="B1316" s="20"/>
      <c r="C1316" s="20">
        <v>1</v>
      </c>
      <c r="D1316" s="20"/>
      <c r="E1316" s="20"/>
      <c r="F1316" s="20"/>
      <c r="G1316" s="20">
        <v>1</v>
      </c>
    </row>
    <row r="1317" spans="1:7">
      <c r="A1317" s="18" t="s">
        <v>9420</v>
      </c>
      <c r="B1317" s="20">
        <v>1</v>
      </c>
      <c r="C1317" s="20"/>
      <c r="D1317" s="20"/>
      <c r="E1317" s="20"/>
      <c r="F1317" s="20"/>
      <c r="G1317" s="20">
        <v>1</v>
      </c>
    </row>
    <row r="1318" spans="1:7">
      <c r="A1318" s="18" t="s">
        <v>9223</v>
      </c>
      <c r="B1318" s="20">
        <v>1</v>
      </c>
      <c r="C1318" s="20">
        <v>2</v>
      </c>
      <c r="D1318" s="20"/>
      <c r="E1318" s="20"/>
      <c r="F1318" s="20"/>
      <c r="G1318" s="20">
        <v>3</v>
      </c>
    </row>
    <row r="1319" spans="1:7">
      <c r="A1319" s="18" t="s">
        <v>9215</v>
      </c>
      <c r="B1319" s="20">
        <v>1</v>
      </c>
      <c r="C1319" s="20">
        <v>1</v>
      </c>
      <c r="D1319" s="20"/>
      <c r="E1319" s="20"/>
      <c r="F1319" s="20"/>
      <c r="G1319" s="20">
        <v>2</v>
      </c>
    </row>
    <row r="1320" spans="1:7">
      <c r="A1320" s="18" t="s">
        <v>9356</v>
      </c>
      <c r="B1320" s="20"/>
      <c r="C1320" s="20">
        <v>3</v>
      </c>
      <c r="D1320" s="20"/>
      <c r="E1320" s="20"/>
      <c r="F1320" s="20"/>
      <c r="G1320" s="20">
        <v>3</v>
      </c>
    </row>
    <row r="1321" spans="1:7">
      <c r="A1321" s="18" t="s">
        <v>9058</v>
      </c>
      <c r="B1321" s="20"/>
      <c r="C1321" s="20">
        <v>1</v>
      </c>
      <c r="D1321" s="20"/>
      <c r="E1321" s="20"/>
      <c r="F1321" s="20"/>
      <c r="G1321" s="20">
        <v>1</v>
      </c>
    </row>
    <row r="1322" spans="1:7">
      <c r="A1322" s="18" t="s">
        <v>9421</v>
      </c>
      <c r="B1322" s="20">
        <v>1</v>
      </c>
      <c r="C1322" s="20"/>
      <c r="D1322" s="20"/>
      <c r="E1322" s="20"/>
      <c r="F1322" s="20"/>
      <c r="G1322" s="20">
        <v>1</v>
      </c>
    </row>
    <row r="1323" spans="1:7">
      <c r="A1323" s="18" t="s">
        <v>8777</v>
      </c>
      <c r="B1323" s="20"/>
      <c r="C1323" s="20">
        <v>1</v>
      </c>
      <c r="D1323" s="20"/>
      <c r="E1323" s="20"/>
      <c r="F1323" s="20"/>
      <c r="G1323" s="20">
        <v>1</v>
      </c>
    </row>
    <row r="1324" spans="1:7">
      <c r="A1324" s="18" t="s">
        <v>9128</v>
      </c>
      <c r="B1324" s="20"/>
      <c r="C1324" s="20">
        <v>1</v>
      </c>
      <c r="D1324" s="20"/>
      <c r="E1324" s="20"/>
      <c r="F1324" s="20"/>
      <c r="G1324" s="20">
        <v>1</v>
      </c>
    </row>
    <row r="1325" spans="1:7">
      <c r="A1325" s="18" t="s">
        <v>8938</v>
      </c>
      <c r="B1325" s="20"/>
      <c r="C1325" s="20">
        <v>1</v>
      </c>
      <c r="D1325" s="20"/>
      <c r="E1325" s="20"/>
      <c r="F1325" s="20"/>
      <c r="G1325" s="20">
        <v>1</v>
      </c>
    </row>
    <row r="1326" spans="1:7">
      <c r="A1326" s="18" t="s">
        <v>9212</v>
      </c>
      <c r="B1326" s="20"/>
      <c r="C1326" s="20">
        <v>1</v>
      </c>
      <c r="D1326" s="20"/>
      <c r="E1326" s="20"/>
      <c r="F1326" s="20"/>
      <c r="G1326" s="20">
        <v>1</v>
      </c>
    </row>
    <row r="1327" spans="1:7">
      <c r="A1327" s="18" t="s">
        <v>9838</v>
      </c>
      <c r="B1327" s="20"/>
      <c r="C1327" s="20">
        <v>1</v>
      </c>
      <c r="D1327" s="20"/>
      <c r="E1327" s="20"/>
      <c r="F1327" s="20"/>
      <c r="G1327" s="20">
        <v>1</v>
      </c>
    </row>
    <row r="1328" spans="1:7">
      <c r="A1328" s="18" t="s">
        <v>8508</v>
      </c>
      <c r="B1328" s="20">
        <v>1</v>
      </c>
      <c r="C1328" s="20">
        <v>1</v>
      </c>
      <c r="D1328" s="20"/>
      <c r="E1328" s="20"/>
      <c r="F1328" s="20"/>
      <c r="G1328" s="20">
        <v>2</v>
      </c>
    </row>
    <row r="1329" spans="1:7">
      <c r="A1329" s="18" t="s">
        <v>9548</v>
      </c>
      <c r="B1329" s="20"/>
      <c r="C1329" s="20">
        <v>1</v>
      </c>
      <c r="D1329" s="20"/>
      <c r="E1329" s="20"/>
      <c r="F1329" s="20"/>
      <c r="G1329" s="20">
        <v>1</v>
      </c>
    </row>
    <row r="1330" spans="1:7">
      <c r="A1330" s="18" t="s">
        <v>9810</v>
      </c>
      <c r="B1330" s="20"/>
      <c r="C1330" s="20">
        <v>1</v>
      </c>
      <c r="D1330" s="20"/>
      <c r="E1330" s="20"/>
      <c r="F1330" s="20"/>
      <c r="G1330" s="20">
        <v>1</v>
      </c>
    </row>
    <row r="1331" spans="1:7">
      <c r="A1331" s="18" t="s">
        <v>9717</v>
      </c>
      <c r="B1331" s="20"/>
      <c r="C1331" s="20">
        <v>2</v>
      </c>
      <c r="D1331" s="20"/>
      <c r="E1331" s="20"/>
      <c r="F1331" s="20"/>
      <c r="G1331" s="20">
        <v>2</v>
      </c>
    </row>
    <row r="1332" spans="1:7">
      <c r="A1332" s="18" t="s">
        <v>9508</v>
      </c>
      <c r="B1332" s="20"/>
      <c r="C1332" s="20">
        <v>1</v>
      </c>
      <c r="D1332" s="20"/>
      <c r="E1332" s="20"/>
      <c r="F1332" s="20"/>
      <c r="G1332" s="20">
        <v>1</v>
      </c>
    </row>
    <row r="1333" spans="1:7">
      <c r="A1333" s="18" t="s">
        <v>9951</v>
      </c>
      <c r="B1333" s="20"/>
      <c r="C1333" s="20">
        <v>1</v>
      </c>
      <c r="D1333" s="20"/>
      <c r="E1333" s="20"/>
      <c r="F1333" s="20"/>
      <c r="G1333" s="20">
        <v>1</v>
      </c>
    </row>
    <row r="1334" spans="1:7">
      <c r="A1334" s="18" t="s">
        <v>9960</v>
      </c>
      <c r="B1334" s="20"/>
      <c r="C1334" s="20">
        <v>1</v>
      </c>
      <c r="D1334" s="20"/>
      <c r="E1334" s="20"/>
      <c r="F1334" s="20"/>
      <c r="G1334" s="20">
        <v>1</v>
      </c>
    </row>
    <row r="1335" spans="1:7">
      <c r="A1335" s="18" t="s">
        <v>9384</v>
      </c>
      <c r="B1335" s="20"/>
      <c r="C1335" s="20">
        <v>1</v>
      </c>
      <c r="D1335" s="20"/>
      <c r="E1335" s="20"/>
      <c r="F1335" s="20"/>
      <c r="G1335" s="20">
        <v>1</v>
      </c>
    </row>
    <row r="1336" spans="1:7">
      <c r="A1336" s="18" t="s">
        <v>9545</v>
      </c>
      <c r="B1336" s="20"/>
      <c r="C1336" s="20">
        <v>1</v>
      </c>
      <c r="D1336" s="20"/>
      <c r="E1336" s="20"/>
      <c r="F1336" s="20"/>
      <c r="G1336" s="20">
        <v>1</v>
      </c>
    </row>
    <row r="1337" spans="1:7">
      <c r="A1337" s="18" t="s">
        <v>9485</v>
      </c>
      <c r="B1337" s="20"/>
      <c r="C1337" s="20">
        <v>2</v>
      </c>
      <c r="D1337" s="20"/>
      <c r="E1337" s="20"/>
      <c r="F1337" s="20"/>
      <c r="G1337" s="20">
        <v>2</v>
      </c>
    </row>
    <row r="1338" spans="1:7">
      <c r="A1338" s="18" t="s">
        <v>9117</v>
      </c>
      <c r="B1338" s="20">
        <v>1</v>
      </c>
      <c r="C1338" s="20">
        <v>2</v>
      </c>
      <c r="D1338" s="20"/>
      <c r="E1338" s="20"/>
      <c r="F1338" s="20"/>
      <c r="G1338" s="20">
        <v>3</v>
      </c>
    </row>
    <row r="1339" spans="1:7">
      <c r="A1339" s="18" t="s">
        <v>8515</v>
      </c>
      <c r="B1339" s="20">
        <v>1</v>
      </c>
      <c r="C1339" s="20"/>
      <c r="D1339" s="20"/>
      <c r="E1339" s="20"/>
      <c r="F1339" s="20"/>
      <c r="G1339" s="20">
        <v>1</v>
      </c>
    </row>
    <row r="1340" spans="1:7">
      <c r="A1340" s="18" t="s">
        <v>9771</v>
      </c>
      <c r="B1340" s="20">
        <v>1</v>
      </c>
      <c r="C1340" s="20"/>
      <c r="D1340" s="20"/>
      <c r="E1340" s="20"/>
      <c r="F1340" s="20"/>
      <c r="G1340" s="20">
        <v>1</v>
      </c>
    </row>
    <row r="1341" spans="1:7">
      <c r="A1341" s="18" t="s">
        <v>9354</v>
      </c>
      <c r="B1341" s="20"/>
      <c r="C1341" s="20">
        <v>3</v>
      </c>
      <c r="D1341" s="20"/>
      <c r="E1341" s="20"/>
      <c r="F1341" s="20"/>
      <c r="G1341" s="20">
        <v>3</v>
      </c>
    </row>
    <row r="1342" spans="1:7">
      <c r="A1342" s="18" t="s">
        <v>9193</v>
      </c>
      <c r="B1342" s="20"/>
      <c r="C1342" s="20">
        <v>1</v>
      </c>
      <c r="D1342" s="20"/>
      <c r="E1342" s="20"/>
      <c r="F1342" s="20"/>
      <c r="G1342" s="20">
        <v>1</v>
      </c>
    </row>
    <row r="1343" spans="1:7">
      <c r="A1343" s="18" t="s">
        <v>9842</v>
      </c>
      <c r="B1343" s="20"/>
      <c r="C1343" s="20">
        <v>2</v>
      </c>
      <c r="D1343" s="20"/>
      <c r="E1343" s="20"/>
      <c r="F1343" s="20"/>
      <c r="G1343" s="20">
        <v>2</v>
      </c>
    </row>
    <row r="1344" spans="1:7">
      <c r="A1344" s="18" t="s">
        <v>9964</v>
      </c>
      <c r="B1344" s="20"/>
      <c r="C1344" s="20">
        <v>1</v>
      </c>
      <c r="D1344" s="20"/>
      <c r="E1344" s="20"/>
      <c r="F1344" s="20"/>
      <c r="G1344" s="20">
        <v>1</v>
      </c>
    </row>
    <row r="1345" spans="1:7">
      <c r="A1345" s="18" t="s">
        <v>8798</v>
      </c>
      <c r="B1345" s="20"/>
      <c r="C1345" s="20">
        <v>2</v>
      </c>
      <c r="D1345" s="20"/>
      <c r="E1345" s="20"/>
      <c r="F1345" s="20"/>
      <c r="G1345" s="20">
        <v>2</v>
      </c>
    </row>
    <row r="1346" spans="1:7">
      <c r="A1346" s="18" t="s">
        <v>9266</v>
      </c>
      <c r="B1346" s="20">
        <v>1</v>
      </c>
      <c r="C1346" s="20"/>
      <c r="D1346" s="20"/>
      <c r="E1346" s="20"/>
      <c r="F1346" s="20"/>
      <c r="G1346" s="20">
        <v>1</v>
      </c>
    </row>
    <row r="1347" spans="1:7">
      <c r="A1347" s="18" t="s">
        <v>8894</v>
      </c>
      <c r="B1347" s="20">
        <v>1</v>
      </c>
      <c r="C1347" s="20">
        <v>1</v>
      </c>
      <c r="D1347" s="20"/>
      <c r="E1347" s="20"/>
      <c r="F1347" s="20"/>
      <c r="G1347" s="20">
        <v>2</v>
      </c>
    </row>
    <row r="1348" spans="1:7">
      <c r="A1348" s="18" t="s">
        <v>9260</v>
      </c>
      <c r="B1348" s="20">
        <v>1</v>
      </c>
      <c r="C1348" s="20"/>
      <c r="D1348" s="20"/>
      <c r="E1348" s="20"/>
      <c r="F1348" s="20"/>
      <c r="G1348" s="20">
        <v>1</v>
      </c>
    </row>
    <row r="1349" spans="1:7">
      <c r="A1349" s="18" t="s">
        <v>9647</v>
      </c>
      <c r="B1349" s="20"/>
      <c r="C1349" s="20">
        <v>1</v>
      </c>
      <c r="D1349" s="20"/>
      <c r="E1349" s="20"/>
      <c r="F1349" s="20"/>
      <c r="G1349" s="20">
        <v>1</v>
      </c>
    </row>
    <row r="1350" spans="1:7">
      <c r="A1350" s="18" t="s">
        <v>9966</v>
      </c>
      <c r="B1350" s="20"/>
      <c r="C1350" s="20">
        <v>1</v>
      </c>
      <c r="D1350" s="20"/>
      <c r="E1350" s="20"/>
      <c r="F1350" s="20"/>
      <c r="G1350" s="20">
        <v>1</v>
      </c>
    </row>
    <row r="1351" spans="1:7">
      <c r="A1351" s="18" t="s">
        <v>8840</v>
      </c>
      <c r="B1351" s="20"/>
      <c r="C1351" s="20">
        <v>1</v>
      </c>
      <c r="D1351" s="20"/>
      <c r="E1351" s="20"/>
      <c r="F1351" s="20"/>
      <c r="G1351" s="20">
        <v>1</v>
      </c>
    </row>
    <row r="1352" spans="1:7">
      <c r="A1352" s="18" t="s">
        <v>8812</v>
      </c>
      <c r="B1352" s="20"/>
      <c r="C1352" s="20">
        <v>1</v>
      </c>
      <c r="D1352" s="20"/>
      <c r="E1352" s="20"/>
      <c r="F1352" s="20"/>
      <c r="G1352" s="20">
        <v>1</v>
      </c>
    </row>
    <row r="1353" spans="1:7">
      <c r="A1353" s="18" t="s">
        <v>9877</v>
      </c>
      <c r="B1353" s="20"/>
      <c r="C1353" s="20"/>
      <c r="D1353" s="20">
        <v>1</v>
      </c>
      <c r="E1353" s="20"/>
      <c r="F1353" s="20"/>
      <c r="G1353" s="20">
        <v>1</v>
      </c>
    </row>
    <row r="1354" spans="1:7">
      <c r="A1354" s="18" t="s">
        <v>9536</v>
      </c>
      <c r="B1354" s="20"/>
      <c r="C1354" s="20">
        <v>1</v>
      </c>
      <c r="D1354" s="20"/>
      <c r="E1354" s="20"/>
      <c r="F1354" s="20"/>
      <c r="G1354" s="20">
        <v>1</v>
      </c>
    </row>
    <row r="1355" spans="1:7">
      <c r="A1355" s="18" t="s">
        <v>8786</v>
      </c>
      <c r="B1355" s="20"/>
      <c r="C1355" s="20">
        <v>1</v>
      </c>
      <c r="D1355" s="20"/>
      <c r="E1355" s="20"/>
      <c r="F1355" s="20"/>
      <c r="G1355" s="20">
        <v>1</v>
      </c>
    </row>
    <row r="1356" spans="1:7">
      <c r="A1356" s="18" t="s">
        <v>9841</v>
      </c>
      <c r="B1356" s="20"/>
      <c r="C1356" s="20">
        <v>1</v>
      </c>
      <c r="D1356" s="20"/>
      <c r="E1356" s="20"/>
      <c r="F1356" s="20"/>
      <c r="G1356" s="20">
        <v>1</v>
      </c>
    </row>
    <row r="1357" spans="1:7">
      <c r="A1357" s="18" t="s">
        <v>9079</v>
      </c>
      <c r="B1357" s="20"/>
      <c r="C1357" s="20">
        <v>1</v>
      </c>
      <c r="D1357" s="20"/>
      <c r="E1357" s="20"/>
      <c r="F1357" s="20"/>
      <c r="G1357" s="20">
        <v>1</v>
      </c>
    </row>
    <row r="1358" spans="1:7">
      <c r="A1358" s="18" t="s">
        <v>8779</v>
      </c>
      <c r="B1358" s="20"/>
      <c r="C1358" s="20">
        <v>1</v>
      </c>
      <c r="D1358" s="20"/>
      <c r="E1358" s="20"/>
      <c r="F1358" s="20"/>
      <c r="G1358" s="20">
        <v>1</v>
      </c>
    </row>
    <row r="1359" spans="1:7">
      <c r="A1359" s="18" t="s">
        <v>9199</v>
      </c>
      <c r="B1359" s="20"/>
      <c r="C1359" s="20">
        <v>5</v>
      </c>
      <c r="D1359" s="20"/>
      <c r="E1359" s="20"/>
      <c r="F1359" s="20"/>
      <c r="G1359" s="20">
        <v>5</v>
      </c>
    </row>
    <row r="1360" spans="1:7">
      <c r="A1360" s="18" t="s">
        <v>8773</v>
      </c>
      <c r="B1360" s="20"/>
      <c r="C1360" s="20">
        <v>1</v>
      </c>
      <c r="D1360" s="20"/>
      <c r="E1360" s="20"/>
      <c r="F1360" s="20"/>
      <c r="G1360" s="20">
        <v>1</v>
      </c>
    </row>
    <row r="1361" spans="1:7">
      <c r="A1361" s="18" t="s">
        <v>8530</v>
      </c>
      <c r="B1361" s="20"/>
      <c r="C1361" s="20">
        <v>1</v>
      </c>
      <c r="D1361" s="20"/>
      <c r="E1361" s="20"/>
      <c r="F1361" s="20"/>
      <c r="G1361" s="20">
        <v>1</v>
      </c>
    </row>
    <row r="1362" spans="1:7">
      <c r="A1362" s="18" t="s">
        <v>9836</v>
      </c>
      <c r="B1362" s="20"/>
      <c r="C1362" s="20">
        <v>2</v>
      </c>
      <c r="D1362" s="20"/>
      <c r="E1362" s="20"/>
      <c r="F1362" s="20"/>
      <c r="G1362" s="20">
        <v>2</v>
      </c>
    </row>
    <row r="1363" spans="1:7">
      <c r="A1363" s="18" t="s">
        <v>8772</v>
      </c>
      <c r="B1363" s="20"/>
      <c r="C1363" s="20">
        <v>1</v>
      </c>
      <c r="D1363" s="20"/>
      <c r="E1363" s="20"/>
      <c r="F1363" s="20"/>
      <c r="G1363" s="20">
        <v>1</v>
      </c>
    </row>
    <row r="1364" spans="1:7">
      <c r="A1364" s="18" t="s">
        <v>9805</v>
      </c>
      <c r="B1364" s="20"/>
      <c r="C1364" s="20">
        <v>2</v>
      </c>
      <c r="D1364" s="20"/>
      <c r="E1364" s="20"/>
      <c r="F1364" s="20"/>
      <c r="G1364" s="20">
        <v>2</v>
      </c>
    </row>
    <row r="1365" spans="1:7">
      <c r="A1365" s="18" t="s">
        <v>8775</v>
      </c>
      <c r="B1365" s="20"/>
      <c r="C1365" s="20">
        <v>2</v>
      </c>
      <c r="D1365" s="20"/>
      <c r="E1365" s="20"/>
      <c r="F1365" s="20"/>
      <c r="G1365" s="20">
        <v>2</v>
      </c>
    </row>
    <row r="1366" spans="1:7">
      <c r="A1366" s="18" t="s">
        <v>9945</v>
      </c>
      <c r="B1366" s="20"/>
      <c r="C1366" s="20">
        <v>1</v>
      </c>
      <c r="D1366" s="20"/>
      <c r="E1366" s="20"/>
      <c r="F1366" s="20"/>
      <c r="G1366" s="20">
        <v>1</v>
      </c>
    </row>
    <row r="1367" spans="1:7">
      <c r="A1367" s="18" t="s">
        <v>9419</v>
      </c>
      <c r="B1367" s="20">
        <v>1</v>
      </c>
      <c r="C1367" s="20"/>
      <c r="D1367" s="20"/>
      <c r="E1367" s="20"/>
      <c r="F1367" s="20"/>
      <c r="G1367" s="20">
        <v>1</v>
      </c>
    </row>
    <row r="1368" spans="1:7">
      <c r="A1368" s="18" t="s">
        <v>9214</v>
      </c>
      <c r="B1368" s="20"/>
      <c r="C1368" s="20">
        <v>1</v>
      </c>
      <c r="D1368" s="20"/>
      <c r="E1368" s="20"/>
      <c r="F1368" s="20"/>
      <c r="G1368" s="20">
        <v>1</v>
      </c>
    </row>
    <row r="1369" spans="1:7">
      <c r="A1369" s="18" t="s">
        <v>9827</v>
      </c>
      <c r="B1369" s="20"/>
      <c r="C1369" s="20">
        <v>2</v>
      </c>
      <c r="D1369" s="20"/>
      <c r="E1369" s="20"/>
      <c r="F1369" s="20"/>
      <c r="G1369" s="20">
        <v>2</v>
      </c>
    </row>
    <row r="1370" spans="1:7">
      <c r="A1370" s="18" t="s">
        <v>9830</v>
      </c>
      <c r="B1370" s="20"/>
      <c r="C1370" s="20">
        <v>1</v>
      </c>
      <c r="D1370" s="20"/>
      <c r="E1370" s="20"/>
      <c r="F1370" s="20"/>
      <c r="G1370" s="20">
        <v>1</v>
      </c>
    </row>
    <row r="1371" spans="1:7">
      <c r="A1371" s="18" t="s">
        <v>9382</v>
      </c>
      <c r="B1371" s="20"/>
      <c r="C1371" s="20">
        <v>1</v>
      </c>
      <c r="D1371" s="20"/>
      <c r="E1371" s="20"/>
      <c r="F1371" s="20"/>
      <c r="G1371" s="20">
        <v>1</v>
      </c>
    </row>
    <row r="1372" spans="1:7">
      <c r="A1372" s="18" t="s">
        <v>9210</v>
      </c>
      <c r="B1372" s="20"/>
      <c r="C1372" s="20">
        <v>1</v>
      </c>
      <c r="D1372" s="20"/>
      <c r="E1372" s="20"/>
      <c r="F1372" s="20"/>
      <c r="G1372" s="20">
        <v>1</v>
      </c>
    </row>
    <row r="1373" spans="1:7">
      <c r="A1373" s="18" t="s">
        <v>8741</v>
      </c>
      <c r="B1373" s="20"/>
      <c r="C1373" s="20">
        <v>1</v>
      </c>
      <c r="D1373" s="20"/>
      <c r="E1373" s="20"/>
      <c r="F1373" s="20"/>
      <c r="G1373" s="20">
        <v>1</v>
      </c>
    </row>
    <row r="1374" spans="1:7">
      <c r="A1374" s="18" t="s">
        <v>9190</v>
      </c>
      <c r="B1374" s="20"/>
      <c r="C1374" s="20">
        <v>1</v>
      </c>
      <c r="D1374" s="20"/>
      <c r="E1374" s="20"/>
      <c r="F1374" s="20"/>
      <c r="G1374" s="20">
        <v>1</v>
      </c>
    </row>
    <row r="1375" spans="1:7">
      <c r="A1375" s="18" t="s">
        <v>9961</v>
      </c>
      <c r="B1375" s="20"/>
      <c r="C1375" s="20">
        <v>1</v>
      </c>
      <c r="D1375" s="20"/>
      <c r="E1375" s="20"/>
      <c r="F1375" s="20"/>
      <c r="G1375" s="20">
        <v>1</v>
      </c>
    </row>
    <row r="1376" spans="1:7">
      <c r="A1376" s="18" t="s">
        <v>8546</v>
      </c>
      <c r="B1376" s="20"/>
      <c r="C1376" s="20">
        <v>2</v>
      </c>
      <c r="D1376" s="20"/>
      <c r="E1376" s="20"/>
      <c r="F1376" s="20"/>
      <c r="G1376" s="20">
        <v>2</v>
      </c>
    </row>
    <row r="1377" spans="1:7">
      <c r="A1377" s="18" t="s">
        <v>9084</v>
      </c>
      <c r="B1377" s="20"/>
      <c r="C1377" s="20">
        <v>1</v>
      </c>
      <c r="D1377" s="20"/>
      <c r="E1377" s="20"/>
      <c r="F1377" s="20"/>
      <c r="G1377" s="20">
        <v>1</v>
      </c>
    </row>
    <row r="1378" spans="1:7">
      <c r="A1378" s="18" t="s">
        <v>9489</v>
      </c>
      <c r="B1378" s="20"/>
      <c r="C1378" s="20">
        <v>1</v>
      </c>
      <c r="D1378" s="20"/>
      <c r="E1378" s="20"/>
      <c r="F1378" s="20"/>
      <c r="G1378" s="20">
        <v>1</v>
      </c>
    </row>
    <row r="1379" spans="1:7">
      <c r="A1379" s="18" t="s">
        <v>9644</v>
      </c>
      <c r="B1379" s="20"/>
      <c r="C1379" s="20">
        <v>1</v>
      </c>
      <c r="D1379" s="20"/>
      <c r="E1379" s="20"/>
      <c r="F1379" s="20"/>
      <c r="G1379" s="20">
        <v>1</v>
      </c>
    </row>
    <row r="1380" spans="1:7">
      <c r="A1380" s="18" t="s">
        <v>9362</v>
      </c>
      <c r="B1380" s="20">
        <v>1</v>
      </c>
      <c r="C1380" s="20"/>
      <c r="D1380" s="20"/>
      <c r="E1380" s="20"/>
      <c r="F1380" s="20"/>
      <c r="G1380" s="20">
        <v>1</v>
      </c>
    </row>
    <row r="1381" spans="1:7">
      <c r="A1381" s="18" t="s">
        <v>9106</v>
      </c>
      <c r="B1381" s="20"/>
      <c r="C1381" s="20">
        <v>2</v>
      </c>
      <c r="D1381" s="20"/>
      <c r="E1381" s="20"/>
      <c r="F1381" s="20"/>
      <c r="G1381" s="20">
        <v>2</v>
      </c>
    </row>
    <row r="1382" spans="1:7">
      <c r="A1382" s="18" t="s">
        <v>9970</v>
      </c>
      <c r="B1382" s="20"/>
      <c r="C1382" s="20">
        <v>1</v>
      </c>
      <c r="D1382" s="20"/>
      <c r="E1382" s="20"/>
      <c r="F1382" s="20"/>
      <c r="G1382" s="20">
        <v>1</v>
      </c>
    </row>
    <row r="1383" spans="1:7">
      <c r="A1383" s="18" t="s">
        <v>9231</v>
      </c>
      <c r="B1383" s="20">
        <v>1</v>
      </c>
      <c r="C1383" s="20">
        <v>2</v>
      </c>
      <c r="D1383" s="20"/>
      <c r="E1383" s="20"/>
      <c r="F1383" s="20"/>
      <c r="G1383" s="20">
        <v>3</v>
      </c>
    </row>
    <row r="1384" spans="1:7">
      <c r="A1384" s="18" t="s">
        <v>9411</v>
      </c>
      <c r="B1384" s="20">
        <v>1</v>
      </c>
      <c r="C1384" s="20"/>
      <c r="D1384" s="20"/>
      <c r="E1384" s="20"/>
      <c r="F1384" s="20"/>
      <c r="G1384" s="20">
        <v>1</v>
      </c>
    </row>
    <row r="1385" spans="1:7">
      <c r="A1385" s="18" t="s">
        <v>9315</v>
      </c>
      <c r="B1385" s="20">
        <v>1</v>
      </c>
      <c r="C1385" s="20">
        <v>1</v>
      </c>
      <c r="D1385" s="20"/>
      <c r="E1385" s="20"/>
      <c r="F1385" s="20"/>
      <c r="G1385" s="20">
        <v>2</v>
      </c>
    </row>
    <row r="1386" spans="1:7">
      <c r="A1386" s="18" t="s">
        <v>9778</v>
      </c>
      <c r="B1386" s="20"/>
      <c r="C1386" s="20">
        <v>1</v>
      </c>
      <c r="D1386" s="20"/>
      <c r="E1386" s="20"/>
      <c r="F1386" s="20"/>
      <c r="G1386" s="20">
        <v>1</v>
      </c>
    </row>
    <row r="1387" spans="1:7">
      <c r="A1387" s="18" t="s">
        <v>9353</v>
      </c>
      <c r="B1387" s="20"/>
      <c r="C1387" s="20">
        <v>1</v>
      </c>
      <c r="D1387" s="20"/>
      <c r="E1387" s="20"/>
      <c r="F1387" s="20"/>
      <c r="G1387" s="20">
        <v>1</v>
      </c>
    </row>
    <row r="1388" spans="1:7">
      <c r="A1388" s="18" t="s">
        <v>9110</v>
      </c>
      <c r="B1388" s="20"/>
      <c r="C1388" s="20">
        <v>1</v>
      </c>
      <c r="D1388" s="20"/>
      <c r="E1388" s="20"/>
      <c r="F1388" s="20"/>
      <c r="G1388" s="20">
        <v>1</v>
      </c>
    </row>
    <row r="1389" spans="1:7">
      <c r="A1389" s="18" t="s">
        <v>9103</v>
      </c>
      <c r="B1389" s="20"/>
      <c r="C1389" s="20">
        <v>1</v>
      </c>
      <c r="D1389" s="20"/>
      <c r="E1389" s="20"/>
      <c r="F1389" s="20"/>
      <c r="G1389" s="20">
        <v>1</v>
      </c>
    </row>
    <row r="1390" spans="1:7">
      <c r="A1390" s="18" t="s">
        <v>9385</v>
      </c>
      <c r="B1390" s="20"/>
      <c r="C1390" s="20">
        <v>1</v>
      </c>
      <c r="D1390" s="20"/>
      <c r="E1390" s="20"/>
      <c r="F1390" s="20"/>
      <c r="G1390" s="20">
        <v>1</v>
      </c>
    </row>
    <row r="1391" spans="1:7">
      <c r="A1391" s="18" t="s">
        <v>9063</v>
      </c>
      <c r="B1391" s="20"/>
      <c r="C1391" s="20">
        <v>1</v>
      </c>
      <c r="D1391" s="20"/>
      <c r="E1391" s="20"/>
      <c r="F1391" s="20"/>
      <c r="G1391" s="20">
        <v>1</v>
      </c>
    </row>
    <row r="1392" spans="1:7">
      <c r="A1392" s="18" t="s">
        <v>9959</v>
      </c>
      <c r="B1392" s="20"/>
      <c r="C1392" s="20">
        <v>1</v>
      </c>
      <c r="D1392" s="20"/>
      <c r="E1392" s="20"/>
      <c r="F1392" s="20"/>
      <c r="G1392" s="20">
        <v>1</v>
      </c>
    </row>
    <row r="1393" spans="1:7">
      <c r="A1393" s="18" t="s">
        <v>9310</v>
      </c>
      <c r="B1393" s="20">
        <v>1</v>
      </c>
      <c r="C1393" s="20">
        <v>1</v>
      </c>
      <c r="D1393" s="20"/>
      <c r="E1393" s="20"/>
      <c r="F1393" s="20"/>
      <c r="G1393" s="20">
        <v>2</v>
      </c>
    </row>
    <row r="1394" spans="1:7">
      <c r="A1394" s="18" t="s">
        <v>9513</v>
      </c>
      <c r="B1394" s="20">
        <v>1</v>
      </c>
      <c r="C1394" s="20">
        <v>2</v>
      </c>
      <c r="D1394" s="20"/>
      <c r="E1394" s="20"/>
      <c r="F1394" s="20"/>
      <c r="G1394" s="20">
        <v>3</v>
      </c>
    </row>
    <row r="1395" spans="1:7">
      <c r="A1395" s="18" t="s">
        <v>9650</v>
      </c>
      <c r="B1395" s="20"/>
      <c r="C1395" s="20">
        <v>1</v>
      </c>
      <c r="D1395" s="20"/>
      <c r="E1395" s="20"/>
      <c r="F1395" s="20"/>
      <c r="G1395" s="20">
        <v>1</v>
      </c>
    </row>
    <row r="1396" spans="1:7">
      <c r="A1396" s="18" t="s">
        <v>8572</v>
      </c>
      <c r="B1396" s="20"/>
      <c r="C1396" s="20">
        <v>2</v>
      </c>
      <c r="D1396" s="20"/>
      <c r="E1396" s="20"/>
      <c r="F1396" s="20"/>
      <c r="G1396" s="20">
        <v>2</v>
      </c>
    </row>
    <row r="1397" spans="1:7">
      <c r="A1397" s="18" t="s">
        <v>9377</v>
      </c>
      <c r="B1397" s="20"/>
      <c r="C1397" s="20">
        <v>1</v>
      </c>
      <c r="D1397" s="20"/>
      <c r="E1397" s="20"/>
      <c r="F1397" s="20"/>
      <c r="G1397" s="20">
        <v>1</v>
      </c>
    </row>
    <row r="1398" spans="1:7">
      <c r="A1398" s="18" t="s">
        <v>9100</v>
      </c>
      <c r="B1398" s="20"/>
      <c r="C1398" s="20">
        <v>1</v>
      </c>
      <c r="D1398" s="20"/>
      <c r="E1398" s="20"/>
      <c r="F1398" s="20"/>
      <c r="G1398" s="20">
        <v>1</v>
      </c>
    </row>
    <row r="1399" spans="1:7">
      <c r="A1399" s="18" t="s">
        <v>9832</v>
      </c>
      <c r="B1399" s="20">
        <v>1</v>
      </c>
      <c r="C1399" s="20">
        <v>2</v>
      </c>
      <c r="D1399" s="20"/>
      <c r="E1399" s="20"/>
      <c r="F1399" s="20"/>
      <c r="G1399" s="20">
        <v>3</v>
      </c>
    </row>
    <row r="1400" spans="1:7">
      <c r="A1400" s="18" t="s">
        <v>9477</v>
      </c>
      <c r="B1400" s="20"/>
      <c r="C1400" s="20"/>
      <c r="D1400" s="20">
        <v>3</v>
      </c>
      <c r="E1400" s="20"/>
      <c r="F1400" s="20"/>
      <c r="G1400" s="20">
        <v>3</v>
      </c>
    </row>
    <row r="1401" spans="1:7">
      <c r="A1401" s="18" t="s">
        <v>8769</v>
      </c>
      <c r="B1401" s="20"/>
      <c r="C1401" s="20">
        <v>1</v>
      </c>
      <c r="D1401" s="20"/>
      <c r="E1401" s="20"/>
      <c r="F1401" s="20"/>
      <c r="G1401" s="20">
        <v>1</v>
      </c>
    </row>
    <row r="1402" spans="1:7">
      <c r="A1402" s="18" t="s">
        <v>9383</v>
      </c>
      <c r="B1402" s="20"/>
      <c r="C1402" s="20">
        <v>1</v>
      </c>
      <c r="D1402" s="20"/>
      <c r="E1402" s="20"/>
      <c r="F1402" s="20"/>
      <c r="G1402" s="20">
        <v>1</v>
      </c>
    </row>
    <row r="1403" spans="1:7">
      <c r="A1403" s="18" t="s">
        <v>8543</v>
      </c>
      <c r="B1403" s="20"/>
      <c r="C1403" s="20">
        <v>1</v>
      </c>
      <c r="D1403" s="20"/>
      <c r="E1403" s="20"/>
      <c r="F1403" s="20"/>
      <c r="G1403" s="20">
        <v>1</v>
      </c>
    </row>
    <row r="1404" spans="1:7">
      <c r="A1404" s="18" t="s">
        <v>9088</v>
      </c>
      <c r="B1404" s="20"/>
      <c r="C1404" s="20">
        <v>1</v>
      </c>
      <c r="D1404" s="20"/>
      <c r="E1404" s="20"/>
      <c r="F1404" s="20"/>
      <c r="G1404" s="20">
        <v>1</v>
      </c>
    </row>
    <row r="1405" spans="1:7">
      <c r="A1405" s="18" t="s">
        <v>9796</v>
      </c>
      <c r="B1405" s="20"/>
      <c r="C1405" s="20">
        <v>1</v>
      </c>
      <c r="D1405" s="20"/>
      <c r="E1405" s="20"/>
      <c r="F1405" s="20"/>
      <c r="G1405" s="20">
        <v>1</v>
      </c>
    </row>
    <row r="1406" spans="1:7">
      <c r="A1406" s="18" t="s">
        <v>9955</v>
      </c>
      <c r="B1406" s="20"/>
      <c r="C1406" s="20">
        <v>1</v>
      </c>
      <c r="D1406" s="20"/>
      <c r="E1406" s="20"/>
      <c r="F1406" s="20"/>
      <c r="G1406" s="20">
        <v>1</v>
      </c>
    </row>
    <row r="1407" spans="1:7">
      <c r="A1407" s="18" t="s">
        <v>8785</v>
      </c>
      <c r="B1407" s="20"/>
      <c r="C1407" s="20">
        <v>1</v>
      </c>
      <c r="D1407" s="20"/>
      <c r="E1407" s="20"/>
      <c r="F1407" s="20"/>
      <c r="G1407" s="20">
        <v>1</v>
      </c>
    </row>
    <row r="1408" spans="1:7">
      <c r="A1408" s="18" t="s">
        <v>9957</v>
      </c>
      <c r="B1408" s="20"/>
      <c r="C1408" s="20">
        <v>1</v>
      </c>
      <c r="D1408" s="20"/>
      <c r="E1408" s="20"/>
      <c r="F1408" s="20"/>
      <c r="G1408" s="20">
        <v>1</v>
      </c>
    </row>
    <row r="1409" spans="1:7">
      <c r="A1409" s="18" t="s">
        <v>9427</v>
      </c>
      <c r="B1409" s="20"/>
      <c r="C1409" s="20">
        <v>3</v>
      </c>
      <c r="D1409" s="20"/>
      <c r="E1409" s="20"/>
      <c r="F1409" s="20"/>
      <c r="G1409" s="20">
        <v>3</v>
      </c>
    </row>
    <row r="1410" spans="1:7">
      <c r="A1410" s="18" t="s">
        <v>8897</v>
      </c>
      <c r="B1410" s="20">
        <v>1</v>
      </c>
      <c r="C1410" s="20"/>
      <c r="D1410" s="20"/>
      <c r="E1410" s="20"/>
      <c r="F1410" s="20"/>
      <c r="G1410" s="20">
        <v>1</v>
      </c>
    </row>
    <row r="1411" spans="1:7">
      <c r="A1411" s="18" t="s">
        <v>9806</v>
      </c>
      <c r="B1411" s="20"/>
      <c r="C1411" s="20">
        <v>2</v>
      </c>
      <c r="D1411" s="20"/>
      <c r="E1411" s="20"/>
      <c r="F1411" s="20"/>
      <c r="G1411" s="20">
        <v>2</v>
      </c>
    </row>
    <row r="1412" spans="1:7">
      <c r="A1412" s="18" t="s">
        <v>9378</v>
      </c>
      <c r="B1412" s="20"/>
      <c r="C1412" s="20">
        <v>1</v>
      </c>
      <c r="D1412" s="20"/>
      <c r="E1412" s="20"/>
      <c r="F1412" s="20"/>
      <c r="G1412" s="20">
        <v>1</v>
      </c>
    </row>
    <row r="1413" spans="1:7">
      <c r="A1413" s="18" t="s">
        <v>9181</v>
      </c>
      <c r="B1413" s="20"/>
      <c r="C1413" s="20">
        <v>1</v>
      </c>
      <c r="D1413" s="20"/>
      <c r="E1413" s="20"/>
      <c r="F1413" s="20"/>
      <c r="G1413" s="20">
        <v>1</v>
      </c>
    </row>
    <row r="1414" spans="1:7">
      <c r="A1414" s="18" t="s">
        <v>8811</v>
      </c>
      <c r="B1414" s="20"/>
      <c r="C1414" s="20">
        <v>1</v>
      </c>
      <c r="D1414" s="20"/>
      <c r="E1414" s="20"/>
      <c r="F1414" s="20"/>
      <c r="G1414" s="20">
        <v>1</v>
      </c>
    </row>
    <row r="1415" spans="1:7">
      <c r="A1415" s="18" t="s">
        <v>9708</v>
      </c>
      <c r="B1415" s="20"/>
      <c r="C1415" s="20"/>
      <c r="D1415" s="20">
        <v>1</v>
      </c>
      <c r="E1415" s="20"/>
      <c r="F1415" s="20"/>
      <c r="G1415" s="20">
        <v>1</v>
      </c>
    </row>
    <row r="1416" spans="1:7">
      <c r="A1416" s="18" t="s">
        <v>9874</v>
      </c>
      <c r="B1416" s="20"/>
      <c r="C1416" s="20"/>
      <c r="D1416" s="20">
        <v>1</v>
      </c>
      <c r="E1416" s="20"/>
      <c r="F1416" s="20"/>
      <c r="G1416" s="20">
        <v>1</v>
      </c>
    </row>
    <row r="1417" spans="1:7">
      <c r="A1417" s="18" t="s">
        <v>9483</v>
      </c>
      <c r="B1417" s="20"/>
      <c r="C1417" s="20"/>
      <c r="D1417" s="20">
        <v>2</v>
      </c>
      <c r="E1417" s="20"/>
      <c r="F1417" s="20"/>
      <c r="G1417" s="20">
        <v>2</v>
      </c>
    </row>
    <row r="1418" spans="1:7">
      <c r="A1418" s="18" t="s">
        <v>9969</v>
      </c>
      <c r="B1418" s="20"/>
      <c r="C1418" s="20">
        <v>1</v>
      </c>
      <c r="D1418" s="20"/>
      <c r="E1418" s="20"/>
      <c r="F1418" s="20"/>
      <c r="G1418" s="20">
        <v>1</v>
      </c>
    </row>
    <row r="1419" spans="1:7">
      <c r="A1419" s="18" t="s">
        <v>9213</v>
      </c>
      <c r="B1419" s="20"/>
      <c r="C1419" s="20">
        <v>2</v>
      </c>
      <c r="D1419" s="20"/>
      <c r="E1419" s="20"/>
      <c r="F1419" s="20"/>
      <c r="G1419" s="20">
        <v>2</v>
      </c>
    </row>
    <row r="1420" spans="1:7">
      <c r="A1420" s="18" t="s">
        <v>8818</v>
      </c>
      <c r="B1420" s="20"/>
      <c r="C1420" s="20">
        <v>1</v>
      </c>
      <c r="D1420" s="20"/>
      <c r="E1420" s="20"/>
      <c r="F1420" s="20"/>
      <c r="G1420" s="20">
        <v>1</v>
      </c>
    </row>
    <row r="1421" spans="1:7">
      <c r="A1421" s="18" t="s">
        <v>8935</v>
      </c>
      <c r="B1421" s="20"/>
      <c r="C1421" s="20">
        <v>1</v>
      </c>
      <c r="D1421" s="20"/>
      <c r="E1421" s="20"/>
      <c r="F1421" s="20"/>
      <c r="G1421" s="20">
        <v>1</v>
      </c>
    </row>
    <row r="1422" spans="1:7">
      <c r="A1422" s="18" t="s">
        <v>9102</v>
      </c>
      <c r="B1422" s="20"/>
      <c r="C1422" s="20">
        <v>1</v>
      </c>
      <c r="D1422" s="20"/>
      <c r="E1422" s="20"/>
      <c r="F1422" s="20"/>
      <c r="G1422" s="20">
        <v>1</v>
      </c>
    </row>
    <row r="1423" spans="1:7">
      <c r="A1423" s="18" t="s">
        <v>9775</v>
      </c>
      <c r="B1423" s="20">
        <v>1</v>
      </c>
      <c r="C1423" s="20">
        <v>1</v>
      </c>
      <c r="D1423" s="20"/>
      <c r="E1423" s="20"/>
      <c r="F1423" s="20"/>
      <c r="G1423" s="20">
        <v>2</v>
      </c>
    </row>
    <row r="1424" spans="1:7">
      <c r="A1424" s="18" t="s">
        <v>9795</v>
      </c>
      <c r="B1424" s="20"/>
      <c r="C1424" s="20">
        <v>3</v>
      </c>
      <c r="D1424" s="20"/>
      <c r="E1424" s="20"/>
      <c r="F1424" s="20"/>
      <c r="G1424" s="20">
        <v>3</v>
      </c>
    </row>
    <row r="1425" spans="1:7">
      <c r="A1425" s="18" t="s">
        <v>9875</v>
      </c>
      <c r="B1425" s="20"/>
      <c r="C1425" s="20"/>
      <c r="D1425" s="20">
        <v>1</v>
      </c>
      <c r="E1425" s="20"/>
      <c r="F1425" s="20"/>
      <c r="G1425" s="20">
        <v>1</v>
      </c>
    </row>
    <row r="1426" spans="1:7">
      <c r="A1426" s="18" t="s">
        <v>9949</v>
      </c>
      <c r="B1426" s="20"/>
      <c r="C1426" s="20">
        <v>1</v>
      </c>
      <c r="D1426" s="20"/>
      <c r="E1426" s="20"/>
      <c r="F1426" s="20"/>
      <c r="G1426" s="20">
        <v>1</v>
      </c>
    </row>
    <row r="1427" spans="1:7">
      <c r="A1427" s="18" t="s">
        <v>9709</v>
      </c>
      <c r="B1427" s="20"/>
      <c r="C1427" s="20"/>
      <c r="D1427" s="20">
        <v>2</v>
      </c>
      <c r="E1427" s="20"/>
      <c r="F1427" s="20"/>
      <c r="G1427" s="20">
        <v>2</v>
      </c>
    </row>
    <row r="1428" spans="1:7">
      <c r="A1428" s="18" t="s">
        <v>8797</v>
      </c>
      <c r="B1428" s="20"/>
      <c r="C1428" s="20">
        <v>1</v>
      </c>
      <c r="D1428" s="20"/>
      <c r="E1428" s="20"/>
      <c r="F1428" s="20"/>
      <c r="G1428" s="20">
        <v>1</v>
      </c>
    </row>
    <row r="1429" spans="1:7">
      <c r="A1429" s="18" t="s">
        <v>9107</v>
      </c>
      <c r="B1429" s="20"/>
      <c r="C1429" s="20">
        <v>1</v>
      </c>
      <c r="D1429" s="20"/>
      <c r="E1429" s="20"/>
      <c r="F1429" s="20"/>
      <c r="G1429" s="20">
        <v>1</v>
      </c>
    </row>
    <row r="1430" spans="1:7">
      <c r="A1430" s="18" t="s">
        <v>9222</v>
      </c>
      <c r="B1430" s="20"/>
      <c r="C1430" s="20">
        <v>2</v>
      </c>
      <c r="D1430" s="20"/>
      <c r="E1430" s="20"/>
      <c r="F1430" s="20"/>
      <c r="G1430" s="20">
        <v>2</v>
      </c>
    </row>
    <row r="1431" spans="1:7">
      <c r="A1431" s="18" t="s">
        <v>9206</v>
      </c>
      <c r="B1431" s="20"/>
      <c r="C1431" s="20">
        <v>1</v>
      </c>
      <c r="D1431" s="20"/>
      <c r="E1431" s="20"/>
      <c r="F1431" s="20"/>
      <c r="G1431" s="20">
        <v>1</v>
      </c>
    </row>
    <row r="1432" spans="1:7">
      <c r="A1432" s="18" t="s">
        <v>9363</v>
      </c>
      <c r="B1432" s="20">
        <v>1</v>
      </c>
      <c r="C1432" s="20">
        <v>1</v>
      </c>
      <c r="D1432" s="20">
        <v>3</v>
      </c>
      <c r="E1432" s="20"/>
      <c r="F1432" s="20"/>
      <c r="G1432" s="20">
        <v>5</v>
      </c>
    </row>
    <row r="1433" spans="1:7">
      <c r="A1433" s="18" t="s">
        <v>9202</v>
      </c>
      <c r="B1433" s="20"/>
      <c r="C1433" s="20">
        <v>1</v>
      </c>
      <c r="D1433" s="20"/>
      <c r="E1433" s="20"/>
      <c r="F1433" s="20"/>
      <c r="G1433" s="20">
        <v>1</v>
      </c>
    </row>
    <row r="1434" spans="1:7">
      <c r="A1434" s="18" t="s">
        <v>9359</v>
      </c>
      <c r="B1434" s="20"/>
      <c r="C1434" s="20">
        <v>2</v>
      </c>
      <c r="D1434" s="20"/>
      <c r="E1434" s="20"/>
      <c r="F1434" s="20"/>
      <c r="G1434" s="20">
        <v>2</v>
      </c>
    </row>
    <row r="1435" spans="1:7">
      <c r="A1435" s="18" t="s">
        <v>8925</v>
      </c>
      <c r="B1435" s="20"/>
      <c r="C1435" s="20">
        <v>1</v>
      </c>
      <c r="D1435" s="20"/>
      <c r="E1435" s="20"/>
      <c r="F1435" s="20"/>
      <c r="G1435" s="20">
        <v>1</v>
      </c>
    </row>
    <row r="1436" spans="1:7">
      <c r="A1436" s="18" t="s">
        <v>9491</v>
      </c>
      <c r="B1436" s="20">
        <v>1</v>
      </c>
      <c r="C1436" s="20">
        <v>1</v>
      </c>
      <c r="D1436" s="20"/>
      <c r="E1436" s="20"/>
      <c r="F1436" s="20"/>
      <c r="G1436" s="20">
        <v>2</v>
      </c>
    </row>
    <row r="1437" spans="1:7">
      <c r="A1437" s="18" t="s">
        <v>9645</v>
      </c>
      <c r="B1437" s="20"/>
      <c r="C1437" s="20">
        <v>1</v>
      </c>
      <c r="D1437" s="20"/>
      <c r="E1437" s="20"/>
      <c r="F1437" s="20"/>
      <c r="G1437" s="20">
        <v>1</v>
      </c>
    </row>
    <row r="1438" spans="1:7">
      <c r="A1438" s="18" t="s">
        <v>9207</v>
      </c>
      <c r="B1438" s="20"/>
      <c r="C1438" s="20">
        <v>1</v>
      </c>
      <c r="D1438" s="20"/>
      <c r="E1438" s="20"/>
      <c r="F1438" s="20"/>
      <c r="G1438" s="20">
        <v>1</v>
      </c>
    </row>
    <row r="1439" spans="1:7">
      <c r="A1439" s="18" t="s">
        <v>9473</v>
      </c>
      <c r="B1439" s="20"/>
      <c r="C1439" s="20"/>
      <c r="D1439" s="20">
        <v>3</v>
      </c>
      <c r="E1439" s="20"/>
      <c r="F1439" s="20"/>
      <c r="G1439" s="20">
        <v>3</v>
      </c>
    </row>
    <row r="1440" spans="1:7">
      <c r="A1440" s="18" t="s">
        <v>9208</v>
      </c>
      <c r="B1440" s="20">
        <v>1</v>
      </c>
      <c r="C1440" s="20">
        <v>1</v>
      </c>
      <c r="D1440" s="20"/>
      <c r="E1440" s="20"/>
      <c r="F1440" s="20"/>
      <c r="G1440" s="20">
        <v>2</v>
      </c>
    </row>
    <row r="1441" spans="1:7">
      <c r="A1441" s="18" t="s">
        <v>8945</v>
      </c>
      <c r="B1441" s="20"/>
      <c r="C1441" s="20">
        <v>1</v>
      </c>
      <c r="D1441" s="20"/>
      <c r="E1441" s="20"/>
      <c r="F1441" s="20"/>
      <c r="G1441" s="20">
        <v>1</v>
      </c>
    </row>
    <row r="1442" spans="1:7">
      <c r="A1442" s="18" t="s">
        <v>9535</v>
      </c>
      <c r="B1442" s="20"/>
      <c r="C1442" s="20">
        <v>1</v>
      </c>
      <c r="D1442" s="20"/>
      <c r="E1442" s="20"/>
      <c r="F1442" s="20"/>
      <c r="G1442" s="20">
        <v>1</v>
      </c>
    </row>
    <row r="1443" spans="1:7">
      <c r="A1443" s="18" t="s">
        <v>9135</v>
      </c>
      <c r="B1443" s="20"/>
      <c r="C1443" s="20">
        <v>1</v>
      </c>
      <c r="D1443" s="20"/>
      <c r="E1443" s="20"/>
      <c r="F1443" s="20"/>
      <c r="G1443" s="20">
        <v>1</v>
      </c>
    </row>
    <row r="1444" spans="1:7">
      <c r="A1444" s="18" t="s">
        <v>9417</v>
      </c>
      <c r="B1444" s="20">
        <v>1</v>
      </c>
      <c r="C1444" s="20"/>
      <c r="D1444" s="20">
        <v>1</v>
      </c>
      <c r="E1444" s="20"/>
      <c r="F1444" s="20"/>
      <c r="G1444" s="20">
        <v>2</v>
      </c>
    </row>
    <row r="1445" spans="1:7">
      <c r="A1445" s="18" t="s">
        <v>8900</v>
      </c>
      <c r="B1445" s="20">
        <v>2</v>
      </c>
      <c r="C1445" s="20"/>
      <c r="D1445" s="20">
        <v>1</v>
      </c>
      <c r="E1445" s="20"/>
      <c r="F1445" s="20"/>
      <c r="G1445" s="20">
        <v>3</v>
      </c>
    </row>
    <row r="1446" spans="1:7">
      <c r="A1446" s="18" t="s">
        <v>9639</v>
      </c>
      <c r="B1446" s="20"/>
      <c r="C1446" s="20">
        <v>1</v>
      </c>
      <c r="D1446" s="20"/>
      <c r="E1446" s="20"/>
      <c r="F1446" s="20"/>
      <c r="G1446" s="20">
        <v>1</v>
      </c>
    </row>
    <row r="1447" spans="1:7">
      <c r="A1447" s="18" t="s">
        <v>9876</v>
      </c>
      <c r="B1447" s="20"/>
      <c r="C1447" s="20"/>
      <c r="D1447" s="20">
        <v>1</v>
      </c>
      <c r="E1447" s="20"/>
      <c r="F1447" s="20"/>
      <c r="G1447" s="20">
        <v>1</v>
      </c>
    </row>
    <row r="1448" spans="1:7">
      <c r="A1448" s="18" t="s">
        <v>9192</v>
      </c>
      <c r="B1448" s="20"/>
      <c r="C1448" s="20">
        <v>3</v>
      </c>
      <c r="D1448" s="20"/>
      <c r="E1448" s="20"/>
      <c r="F1448" s="20"/>
      <c r="G1448" s="20">
        <v>3</v>
      </c>
    </row>
    <row r="1449" spans="1:7">
      <c r="A1449" s="18" t="s">
        <v>9638</v>
      </c>
      <c r="B1449" s="20"/>
      <c r="C1449" s="20">
        <v>1</v>
      </c>
      <c r="D1449" s="20"/>
      <c r="E1449" s="20"/>
      <c r="F1449" s="20"/>
      <c r="G1449" s="20">
        <v>1</v>
      </c>
    </row>
    <row r="1450" spans="1:7">
      <c r="A1450" s="18" t="s">
        <v>8859</v>
      </c>
      <c r="B1450" s="20"/>
      <c r="C1450" s="20">
        <v>1</v>
      </c>
      <c r="D1450" s="20"/>
      <c r="E1450" s="20"/>
      <c r="F1450" s="20"/>
      <c r="G1450" s="20">
        <v>1</v>
      </c>
    </row>
    <row r="1451" spans="1:7">
      <c r="A1451" s="18" t="s">
        <v>9194</v>
      </c>
      <c r="B1451" s="20"/>
      <c r="C1451" s="20">
        <v>3</v>
      </c>
      <c r="D1451" s="20"/>
      <c r="E1451" s="20"/>
      <c r="F1451" s="20"/>
      <c r="G1451" s="20">
        <v>3</v>
      </c>
    </row>
    <row r="1452" spans="1:7">
      <c r="A1452" s="18" t="s">
        <v>9154</v>
      </c>
      <c r="B1452" s="20">
        <v>1</v>
      </c>
      <c r="C1452" s="20"/>
      <c r="D1452" s="20"/>
      <c r="E1452" s="20"/>
      <c r="F1452" s="20"/>
      <c r="G1452" s="20">
        <v>1</v>
      </c>
    </row>
    <row r="1453" spans="1:7">
      <c r="A1453" s="18" t="s">
        <v>9134</v>
      </c>
      <c r="B1453" s="20"/>
      <c r="C1453" s="20">
        <v>1</v>
      </c>
      <c r="D1453" s="20"/>
      <c r="E1453" s="20"/>
      <c r="F1453" s="20"/>
      <c r="G1453" s="20">
        <v>1</v>
      </c>
    </row>
    <row r="1454" spans="1:7">
      <c r="A1454" s="18" t="s">
        <v>9952</v>
      </c>
      <c r="B1454" s="20"/>
      <c r="C1454" s="20">
        <v>1</v>
      </c>
      <c r="D1454" s="20"/>
      <c r="E1454" s="20"/>
      <c r="F1454" s="20"/>
      <c r="G1454" s="20">
        <v>1</v>
      </c>
    </row>
    <row r="1455" spans="1:7">
      <c r="A1455" s="18" t="s">
        <v>9481</v>
      </c>
      <c r="B1455" s="20"/>
      <c r="C1455" s="20"/>
      <c r="D1455" s="20">
        <v>1</v>
      </c>
      <c r="E1455" s="20"/>
      <c r="F1455" s="20"/>
      <c r="G1455" s="20">
        <v>1</v>
      </c>
    </row>
    <row r="1456" spans="1:7">
      <c r="A1456" s="18" t="s">
        <v>9954</v>
      </c>
      <c r="B1456" s="20"/>
      <c r="C1456" s="20">
        <v>1</v>
      </c>
      <c r="D1456" s="20"/>
      <c r="E1456" s="20"/>
      <c r="F1456" s="20"/>
      <c r="G1456" s="20">
        <v>1</v>
      </c>
    </row>
    <row r="1457" spans="1:7">
      <c r="A1457" s="18" t="s">
        <v>9642</v>
      </c>
      <c r="B1457" s="20"/>
      <c r="C1457" s="20">
        <v>1</v>
      </c>
      <c r="D1457" s="20"/>
      <c r="E1457" s="20"/>
      <c r="F1457" s="20"/>
      <c r="G1457" s="20">
        <v>1</v>
      </c>
    </row>
    <row r="1458" spans="1:7">
      <c r="A1458" s="18" t="s">
        <v>8782</v>
      </c>
      <c r="B1458" s="20"/>
      <c r="C1458" s="20">
        <v>2</v>
      </c>
      <c r="D1458" s="20"/>
      <c r="E1458" s="20"/>
      <c r="F1458" s="20"/>
      <c r="G1458" s="20">
        <v>2</v>
      </c>
    </row>
    <row r="1459" spans="1:7">
      <c r="A1459" s="18" t="s">
        <v>9261</v>
      </c>
      <c r="B1459" s="20">
        <v>1</v>
      </c>
      <c r="C1459" s="20"/>
      <c r="D1459" s="20"/>
      <c r="E1459" s="20"/>
      <c r="F1459" s="20"/>
      <c r="G1459" s="20">
        <v>1</v>
      </c>
    </row>
    <row r="1460" spans="1:7">
      <c r="A1460" s="18" t="s">
        <v>9963</v>
      </c>
      <c r="B1460" s="20"/>
      <c r="C1460" s="20">
        <v>1</v>
      </c>
      <c r="D1460" s="20"/>
      <c r="E1460" s="20"/>
      <c r="F1460" s="20"/>
      <c r="G1460" s="20">
        <v>1</v>
      </c>
    </row>
    <row r="1461" spans="1:7">
      <c r="A1461" s="18" t="s">
        <v>9259</v>
      </c>
      <c r="B1461" s="20">
        <v>1</v>
      </c>
      <c r="C1461" s="20"/>
      <c r="D1461" s="20"/>
      <c r="E1461" s="20"/>
      <c r="F1461" s="20"/>
      <c r="G1461" s="20">
        <v>1</v>
      </c>
    </row>
    <row r="1462" spans="1:7">
      <c r="A1462" s="18" t="s">
        <v>8509</v>
      </c>
      <c r="B1462" s="20">
        <v>4</v>
      </c>
      <c r="C1462" s="20">
        <v>2</v>
      </c>
      <c r="D1462" s="20"/>
      <c r="E1462" s="20"/>
      <c r="F1462" s="20"/>
      <c r="G1462" s="20">
        <v>6</v>
      </c>
    </row>
    <row r="1463" spans="1:7">
      <c r="A1463" s="18" t="s">
        <v>8871</v>
      </c>
      <c r="B1463" s="20"/>
      <c r="C1463" s="20">
        <v>1</v>
      </c>
      <c r="D1463" s="20"/>
      <c r="E1463" s="20"/>
      <c r="F1463" s="20"/>
      <c r="G1463" s="20">
        <v>1</v>
      </c>
    </row>
    <row r="1464" spans="1:7">
      <c r="A1464" s="18" t="s">
        <v>9062</v>
      </c>
      <c r="B1464" s="20"/>
      <c r="C1464" s="20">
        <v>1</v>
      </c>
      <c r="D1464" s="20"/>
      <c r="E1464" s="20"/>
      <c r="F1464" s="20"/>
      <c r="G1464" s="20">
        <v>1</v>
      </c>
    </row>
    <row r="1465" spans="1:7">
      <c r="A1465" s="18" t="s">
        <v>9828</v>
      </c>
      <c r="B1465" s="20"/>
      <c r="C1465" s="20">
        <v>1</v>
      </c>
      <c r="D1465" s="20"/>
      <c r="E1465" s="20"/>
      <c r="F1465" s="20"/>
      <c r="G1465" s="20">
        <v>1</v>
      </c>
    </row>
    <row r="1466" spans="1:7">
      <c r="A1466" s="18" t="s">
        <v>9947</v>
      </c>
      <c r="B1466" s="20">
        <v>1</v>
      </c>
      <c r="C1466" s="20"/>
      <c r="D1466" s="20"/>
      <c r="E1466" s="20"/>
      <c r="F1466" s="20"/>
      <c r="G1466" s="20">
        <v>1</v>
      </c>
    </row>
    <row r="1467" spans="1:7">
      <c r="A1467" s="18" t="s">
        <v>9707</v>
      </c>
      <c r="B1467" s="20"/>
      <c r="C1467" s="20"/>
      <c r="D1467" s="20">
        <v>1</v>
      </c>
      <c r="E1467" s="20"/>
      <c r="F1467" s="20"/>
      <c r="G1467" s="20">
        <v>1</v>
      </c>
    </row>
    <row r="1468" spans="1:7">
      <c r="A1468" s="18" t="s">
        <v>9125</v>
      </c>
      <c r="B1468" s="20"/>
      <c r="C1468" s="20">
        <v>1</v>
      </c>
      <c r="D1468" s="20"/>
      <c r="E1468" s="20"/>
      <c r="F1468" s="20"/>
      <c r="G1468" s="20">
        <v>1</v>
      </c>
    </row>
    <row r="1469" spans="1:7">
      <c r="A1469" s="18" t="s">
        <v>8949</v>
      </c>
      <c r="B1469" s="20"/>
      <c r="C1469" s="20">
        <v>2</v>
      </c>
      <c r="D1469" s="20"/>
      <c r="E1469" s="20"/>
      <c r="F1469" s="20"/>
      <c r="G1469" s="20">
        <v>2</v>
      </c>
    </row>
    <row r="1470" spans="1:7">
      <c r="A1470" s="18" t="s">
        <v>9178</v>
      </c>
      <c r="B1470" s="20">
        <v>1</v>
      </c>
      <c r="C1470" s="20"/>
      <c r="D1470" s="20"/>
      <c r="E1470" s="20"/>
      <c r="F1470" s="20"/>
      <c r="G1470" s="20">
        <v>1</v>
      </c>
    </row>
    <row r="1471" spans="1:7">
      <c r="A1471" s="18" t="s">
        <v>9808</v>
      </c>
      <c r="B1471" s="20"/>
      <c r="C1471" s="20">
        <v>1</v>
      </c>
      <c r="D1471" s="20"/>
      <c r="E1471" s="20"/>
      <c r="F1471" s="20"/>
      <c r="G1471" s="20">
        <v>1</v>
      </c>
    </row>
    <row r="1472" spans="1:7">
      <c r="A1472" s="18" t="s">
        <v>9197</v>
      </c>
      <c r="B1472" s="20"/>
      <c r="C1472" s="20">
        <v>2</v>
      </c>
      <c r="D1472" s="20"/>
      <c r="E1472" s="20"/>
      <c r="F1472" s="20"/>
      <c r="G1472" s="20">
        <v>2</v>
      </c>
    </row>
    <row r="1473" spans="1:7">
      <c r="A1473" s="18" t="s">
        <v>9476</v>
      </c>
      <c r="B1473" s="20"/>
      <c r="C1473" s="20"/>
      <c r="D1473" s="20">
        <v>1</v>
      </c>
      <c r="E1473" s="20"/>
      <c r="F1473" s="20"/>
      <c r="G1473" s="20">
        <v>1</v>
      </c>
    </row>
    <row r="1474" spans="1:7">
      <c r="A1474" s="18" t="s">
        <v>9939</v>
      </c>
      <c r="B1474" s="20"/>
      <c r="C1474" s="20">
        <v>1</v>
      </c>
      <c r="D1474" s="20"/>
      <c r="E1474" s="20"/>
      <c r="F1474" s="20"/>
      <c r="G1474" s="20">
        <v>1</v>
      </c>
    </row>
    <row r="1475" spans="1:7">
      <c r="A1475" s="18" t="s">
        <v>9956</v>
      </c>
      <c r="B1475" s="20"/>
      <c r="C1475" s="20">
        <v>1</v>
      </c>
      <c r="D1475" s="20"/>
      <c r="E1475" s="20"/>
      <c r="F1475" s="20"/>
      <c r="G1475" s="20">
        <v>1</v>
      </c>
    </row>
    <row r="1476" spans="1:7">
      <c r="A1476" s="18" t="s">
        <v>9503</v>
      </c>
      <c r="B1476" s="20"/>
      <c r="C1476" s="20">
        <v>1</v>
      </c>
      <c r="D1476" s="20"/>
      <c r="E1476" s="20"/>
      <c r="F1476" s="20"/>
      <c r="G1476" s="20">
        <v>1</v>
      </c>
    </row>
    <row r="1477" spans="1:7">
      <c r="A1477" s="18" t="s">
        <v>9777</v>
      </c>
      <c r="B1477" s="20">
        <v>1</v>
      </c>
      <c r="C1477" s="20">
        <v>1</v>
      </c>
      <c r="D1477" s="20"/>
      <c r="E1477" s="20"/>
      <c r="F1477" s="20"/>
      <c r="G1477" s="20">
        <v>2</v>
      </c>
    </row>
    <row r="1478" spans="1:7">
      <c r="A1478" s="18" t="s">
        <v>8582</v>
      </c>
      <c r="B1478" s="20"/>
      <c r="C1478" s="20">
        <v>3</v>
      </c>
      <c r="D1478" s="20"/>
      <c r="E1478" s="20"/>
      <c r="F1478" s="20"/>
      <c r="G1478" s="20">
        <v>3</v>
      </c>
    </row>
    <row r="1479" spans="1:7">
      <c r="A1479" s="18" t="s">
        <v>8796</v>
      </c>
      <c r="B1479" s="20"/>
      <c r="C1479" s="20">
        <v>2</v>
      </c>
      <c r="D1479" s="20"/>
      <c r="E1479" s="20"/>
      <c r="F1479" s="20"/>
      <c r="G1479" s="20">
        <v>2</v>
      </c>
    </row>
    <row r="1480" spans="1:7">
      <c r="A1480" s="18" t="s">
        <v>9413</v>
      </c>
      <c r="B1480" s="20">
        <v>1</v>
      </c>
      <c r="C1480" s="20"/>
      <c r="D1480" s="20"/>
      <c r="E1480" s="20"/>
      <c r="F1480" s="20"/>
      <c r="G1480" s="20">
        <v>1</v>
      </c>
    </row>
    <row r="1481" spans="1:7">
      <c r="A1481" s="18" t="s">
        <v>9504</v>
      </c>
      <c r="B1481" s="20">
        <v>1</v>
      </c>
      <c r="C1481" s="20">
        <v>1</v>
      </c>
      <c r="D1481" s="20"/>
      <c r="E1481" s="20"/>
      <c r="F1481" s="20"/>
      <c r="G1481" s="20">
        <v>2</v>
      </c>
    </row>
    <row r="1482" spans="1:7">
      <c r="A1482" s="18" t="s">
        <v>9116</v>
      </c>
      <c r="B1482" s="20"/>
      <c r="C1482" s="20">
        <v>2</v>
      </c>
      <c r="D1482" s="20"/>
      <c r="E1482" s="20"/>
      <c r="F1482" s="20"/>
      <c r="G1482" s="20">
        <v>2</v>
      </c>
    </row>
    <row r="1483" spans="1:7">
      <c r="A1483" s="18" t="s">
        <v>9811</v>
      </c>
      <c r="B1483" s="20"/>
      <c r="C1483" s="20">
        <v>1</v>
      </c>
      <c r="D1483" s="20"/>
      <c r="E1483" s="20"/>
      <c r="F1483" s="20"/>
      <c r="G1483" s="20">
        <v>1</v>
      </c>
    </row>
    <row r="1484" spans="1:7">
      <c r="A1484" s="18" t="s">
        <v>9189</v>
      </c>
      <c r="B1484" s="20"/>
      <c r="C1484" s="20">
        <v>1</v>
      </c>
      <c r="D1484" s="20"/>
      <c r="E1484" s="20"/>
      <c r="F1484" s="20"/>
      <c r="G1484" s="20">
        <v>1</v>
      </c>
    </row>
    <row r="1485" spans="1:7">
      <c r="A1485" s="18" t="s">
        <v>8807</v>
      </c>
      <c r="B1485" s="20"/>
      <c r="C1485" s="20">
        <v>2</v>
      </c>
      <c r="D1485" s="20"/>
      <c r="E1485" s="20"/>
      <c r="F1485" s="20"/>
      <c r="G1485" s="20">
        <v>2</v>
      </c>
    </row>
    <row r="1486" spans="1:7">
      <c r="A1486" s="18" t="s">
        <v>8808</v>
      </c>
      <c r="B1486" s="20"/>
      <c r="C1486" s="20">
        <v>1</v>
      </c>
      <c r="D1486" s="20"/>
      <c r="E1486" s="20"/>
      <c r="F1486" s="20"/>
      <c r="G1486" s="20">
        <v>1</v>
      </c>
    </row>
    <row r="1487" spans="1:7">
      <c r="A1487" s="18" t="s">
        <v>9484</v>
      </c>
      <c r="B1487" s="20">
        <v>1</v>
      </c>
      <c r="C1487" s="20">
        <v>1</v>
      </c>
      <c r="D1487" s="20"/>
      <c r="E1487" s="20"/>
      <c r="F1487" s="20"/>
      <c r="G1487" s="20">
        <v>2</v>
      </c>
    </row>
    <row r="1488" spans="1:7">
      <c r="A1488" s="18" t="s">
        <v>9967</v>
      </c>
      <c r="B1488" s="20"/>
      <c r="C1488" s="20">
        <v>1</v>
      </c>
      <c r="D1488" s="20"/>
      <c r="E1488" s="20"/>
      <c r="F1488" s="20"/>
      <c r="G1488" s="20">
        <v>1</v>
      </c>
    </row>
    <row r="1489" spans="1:7">
      <c r="A1489" s="18" t="s">
        <v>8491</v>
      </c>
      <c r="B1489" s="20">
        <v>1</v>
      </c>
      <c r="C1489" s="20">
        <v>1</v>
      </c>
      <c r="D1489" s="20"/>
      <c r="E1489" s="20"/>
      <c r="F1489" s="20"/>
      <c r="G1489" s="20">
        <v>2</v>
      </c>
    </row>
    <row r="1490" spans="1:7">
      <c r="A1490" s="18" t="s">
        <v>9840</v>
      </c>
      <c r="B1490" s="20"/>
      <c r="C1490" s="20">
        <v>2</v>
      </c>
      <c r="D1490" s="20"/>
      <c r="E1490" s="20"/>
      <c r="F1490" s="20"/>
      <c r="G1490" s="20">
        <v>2</v>
      </c>
    </row>
    <row r="1491" spans="1:7">
      <c r="A1491" s="18" t="s">
        <v>9118</v>
      </c>
      <c r="B1491" s="20"/>
      <c r="C1491" s="20">
        <v>1</v>
      </c>
      <c r="D1491" s="20"/>
      <c r="E1491" s="20"/>
      <c r="F1491" s="20"/>
      <c r="G1491" s="20">
        <v>1</v>
      </c>
    </row>
    <row r="1492" spans="1:7">
      <c r="A1492" s="18" t="s">
        <v>9179</v>
      </c>
      <c r="B1492" s="20">
        <v>1</v>
      </c>
      <c r="C1492" s="20">
        <v>2</v>
      </c>
      <c r="D1492" s="20"/>
      <c r="E1492" s="20"/>
      <c r="F1492" s="20"/>
      <c r="G1492" s="20">
        <v>3</v>
      </c>
    </row>
    <row r="1493" spans="1:7">
      <c r="A1493" s="18" t="s">
        <v>9632</v>
      </c>
      <c r="B1493" s="20">
        <v>1</v>
      </c>
      <c r="C1493" s="20">
        <v>1</v>
      </c>
      <c r="D1493" s="20"/>
      <c r="E1493" s="20"/>
      <c r="F1493" s="20"/>
      <c r="G1493" s="20">
        <v>2</v>
      </c>
    </row>
    <row r="1494" spans="1:7">
      <c r="A1494" s="18" t="s">
        <v>9082</v>
      </c>
      <c r="B1494" s="20"/>
      <c r="C1494" s="20">
        <v>1</v>
      </c>
      <c r="D1494" s="20"/>
      <c r="E1494" s="20"/>
      <c r="F1494" s="20"/>
      <c r="G1494" s="20">
        <v>1</v>
      </c>
    </row>
    <row r="1495" spans="1:7">
      <c r="A1495" s="18" t="s">
        <v>9812</v>
      </c>
      <c r="B1495" s="20"/>
      <c r="C1495" s="20">
        <v>1</v>
      </c>
      <c r="D1495" s="20"/>
      <c r="E1495" s="20"/>
      <c r="F1495" s="20"/>
      <c r="G1495" s="20">
        <v>1</v>
      </c>
    </row>
    <row r="1496" spans="1:7">
      <c r="A1496" s="18" t="s">
        <v>8804</v>
      </c>
      <c r="B1496" s="20"/>
      <c r="C1496" s="20">
        <v>1</v>
      </c>
      <c r="D1496" s="20"/>
      <c r="E1496" s="20"/>
      <c r="F1496" s="20"/>
      <c r="G1496" s="20">
        <v>1</v>
      </c>
    </row>
    <row r="1497" spans="1:7">
      <c r="A1497" s="18" t="s">
        <v>9774</v>
      </c>
      <c r="B1497" s="20">
        <v>1</v>
      </c>
      <c r="C1497" s="20"/>
      <c r="D1497" s="20"/>
      <c r="E1497" s="20"/>
      <c r="F1497" s="20"/>
      <c r="G1497" s="20">
        <v>1</v>
      </c>
    </row>
    <row r="1498" spans="1:7">
      <c r="A1498" s="18" t="s">
        <v>8994</v>
      </c>
      <c r="B1498" s="20"/>
      <c r="C1498" s="20">
        <v>1</v>
      </c>
      <c r="D1498" s="20"/>
      <c r="E1498" s="20"/>
      <c r="F1498" s="20"/>
      <c r="G1498" s="20">
        <v>1</v>
      </c>
    </row>
    <row r="1499" spans="1:7">
      <c r="A1499" s="18" t="s">
        <v>9847</v>
      </c>
      <c r="B1499" s="20">
        <v>1</v>
      </c>
      <c r="C1499" s="20"/>
      <c r="D1499" s="20"/>
      <c r="E1499" s="20"/>
      <c r="F1499" s="20"/>
      <c r="G1499" s="20">
        <v>1</v>
      </c>
    </row>
    <row r="1500" spans="1:7">
      <c r="A1500" s="18" t="s">
        <v>8929</v>
      </c>
      <c r="B1500" s="20">
        <v>1</v>
      </c>
      <c r="C1500" s="20">
        <v>1</v>
      </c>
      <c r="D1500" s="20"/>
      <c r="E1500" s="20"/>
      <c r="F1500" s="20"/>
      <c r="G1500" s="20">
        <v>2</v>
      </c>
    </row>
    <row r="1501" spans="1:7">
      <c r="A1501" s="18" t="s">
        <v>9422</v>
      </c>
      <c r="B1501" s="20"/>
      <c r="C1501" s="20">
        <v>1</v>
      </c>
      <c r="D1501" s="20"/>
      <c r="E1501" s="20"/>
      <c r="F1501" s="20"/>
      <c r="G1501" s="20">
        <v>1</v>
      </c>
    </row>
    <row r="1502" spans="1:7">
      <c r="A1502" s="18" t="s">
        <v>9478</v>
      </c>
      <c r="B1502" s="20"/>
      <c r="C1502" s="20"/>
      <c r="D1502" s="20">
        <v>3</v>
      </c>
      <c r="E1502" s="20"/>
      <c r="F1502" s="20"/>
      <c r="G1502" s="20">
        <v>3</v>
      </c>
    </row>
    <row r="1503" spans="1:7">
      <c r="A1503" s="18" t="s">
        <v>9403</v>
      </c>
      <c r="B1503" s="20"/>
      <c r="C1503" s="20">
        <v>1</v>
      </c>
      <c r="D1503" s="20"/>
      <c r="E1503" s="20"/>
      <c r="F1503" s="20"/>
      <c r="G1503" s="20">
        <v>1</v>
      </c>
    </row>
    <row r="1504" spans="1:7">
      <c r="A1504" s="18" t="s">
        <v>9156</v>
      </c>
      <c r="B1504" s="20">
        <v>1</v>
      </c>
      <c r="C1504" s="20"/>
      <c r="D1504" s="20"/>
      <c r="E1504" s="20"/>
      <c r="F1504" s="20"/>
      <c r="G1504" s="20">
        <v>1</v>
      </c>
    </row>
    <row r="1505" spans="1:7">
      <c r="A1505" s="18" t="s">
        <v>8806</v>
      </c>
      <c r="B1505" s="20"/>
      <c r="C1505" s="20">
        <v>1</v>
      </c>
      <c r="D1505" s="20"/>
      <c r="E1505" s="20"/>
      <c r="F1505" s="20"/>
      <c r="G1505" s="20">
        <v>1</v>
      </c>
    </row>
    <row r="1506" spans="1:7">
      <c r="A1506" s="18" t="s">
        <v>9479</v>
      </c>
      <c r="B1506" s="20"/>
      <c r="C1506" s="20"/>
      <c r="D1506" s="20">
        <v>2</v>
      </c>
      <c r="E1506" s="20"/>
      <c r="F1506" s="20"/>
      <c r="G1506" s="20">
        <v>2</v>
      </c>
    </row>
    <row r="1507" spans="1:7">
      <c r="A1507" s="18" t="s">
        <v>9944</v>
      </c>
      <c r="B1507" s="20"/>
      <c r="C1507" s="20">
        <v>1</v>
      </c>
      <c r="D1507" s="20"/>
      <c r="E1507" s="20"/>
      <c r="F1507" s="20"/>
      <c r="G1507" s="20">
        <v>1</v>
      </c>
    </row>
    <row r="1508" spans="1:7">
      <c r="A1508" s="18" t="s">
        <v>8991</v>
      </c>
      <c r="B1508" s="20"/>
      <c r="C1508" s="20">
        <v>1</v>
      </c>
      <c r="D1508" s="20"/>
      <c r="E1508" s="20"/>
      <c r="F1508" s="20"/>
      <c r="G1508" s="20">
        <v>1</v>
      </c>
    </row>
    <row r="1509" spans="1:7">
      <c r="A1509" s="18" t="s">
        <v>9511</v>
      </c>
      <c r="B1509" s="20"/>
      <c r="C1509" s="20">
        <v>3</v>
      </c>
      <c r="D1509" s="20"/>
      <c r="E1509" s="20"/>
      <c r="F1509" s="20"/>
      <c r="G1509" s="20">
        <v>3</v>
      </c>
    </row>
    <row r="1510" spans="1:7">
      <c r="A1510" s="18" t="s">
        <v>8534</v>
      </c>
      <c r="B1510" s="20"/>
      <c r="C1510" s="20">
        <v>3</v>
      </c>
      <c r="D1510" s="20"/>
      <c r="E1510" s="20"/>
      <c r="F1510" s="20"/>
      <c r="G1510" s="20">
        <v>3</v>
      </c>
    </row>
    <row r="1511" spans="1:7">
      <c r="A1511" s="18" t="s">
        <v>8526</v>
      </c>
      <c r="B1511" s="20"/>
      <c r="C1511" s="20">
        <v>1</v>
      </c>
      <c r="D1511" s="20"/>
      <c r="E1511" s="20"/>
      <c r="F1511" s="20"/>
      <c r="G1511" s="20">
        <v>1</v>
      </c>
    </row>
    <row r="1512" spans="1:7">
      <c r="A1512" s="18" t="s">
        <v>8758</v>
      </c>
      <c r="B1512" s="20"/>
      <c r="C1512" s="20">
        <v>1</v>
      </c>
      <c r="D1512" s="20"/>
      <c r="E1512" s="20"/>
      <c r="F1512" s="20"/>
      <c r="G1512" s="20">
        <v>1</v>
      </c>
    </row>
    <row r="1513" spans="1:7">
      <c r="A1513" s="18" t="s">
        <v>9121</v>
      </c>
      <c r="B1513" s="20"/>
      <c r="C1513" s="20">
        <v>1</v>
      </c>
      <c r="D1513" s="20"/>
      <c r="E1513" s="20"/>
      <c r="F1513" s="20"/>
      <c r="G1513" s="20">
        <v>1</v>
      </c>
    </row>
    <row r="1514" spans="1:7">
      <c r="A1514" s="18" t="s">
        <v>8874</v>
      </c>
      <c r="B1514" s="20"/>
      <c r="C1514" s="20">
        <v>1</v>
      </c>
      <c r="D1514" s="20"/>
      <c r="E1514" s="20"/>
      <c r="F1514" s="20"/>
      <c r="G1514" s="20">
        <v>1</v>
      </c>
    </row>
    <row r="1515" spans="1:7">
      <c r="A1515" s="18" t="s">
        <v>9958</v>
      </c>
      <c r="B1515" s="20"/>
      <c r="C1515" s="20">
        <v>1</v>
      </c>
      <c r="D1515" s="20"/>
      <c r="E1515" s="20"/>
      <c r="F1515" s="20"/>
      <c r="G1515" s="20">
        <v>1</v>
      </c>
    </row>
    <row r="1516" spans="1:7">
      <c r="A1516" s="18" t="s">
        <v>9475</v>
      </c>
      <c r="B1516" s="20"/>
      <c r="C1516" s="20"/>
      <c r="D1516" s="20">
        <v>2</v>
      </c>
      <c r="E1516" s="20"/>
      <c r="F1516" s="20"/>
      <c r="G1516" s="20">
        <v>2</v>
      </c>
    </row>
    <row r="1517" spans="1:7">
      <c r="A1517" s="18" t="s">
        <v>9104</v>
      </c>
      <c r="B1517" s="20"/>
      <c r="C1517" s="20">
        <v>2</v>
      </c>
      <c r="D1517" s="20"/>
      <c r="E1517" s="20"/>
      <c r="F1517" s="20"/>
      <c r="G1517" s="20">
        <v>2</v>
      </c>
    </row>
    <row r="1518" spans="1:7">
      <c r="A1518" s="18" t="s">
        <v>8512</v>
      </c>
      <c r="B1518" s="20">
        <v>1</v>
      </c>
      <c r="C1518" s="20">
        <v>3</v>
      </c>
      <c r="D1518" s="20"/>
      <c r="E1518" s="20"/>
      <c r="F1518" s="20"/>
      <c r="G1518" s="20">
        <v>4</v>
      </c>
    </row>
    <row r="1519" spans="1:7">
      <c r="A1519" s="18" t="s">
        <v>8990</v>
      </c>
      <c r="B1519" s="20"/>
      <c r="C1519" s="20">
        <v>1</v>
      </c>
      <c r="D1519" s="20"/>
      <c r="E1519" s="20"/>
      <c r="F1519" s="20"/>
      <c r="G1519" s="20">
        <v>1</v>
      </c>
    </row>
    <row r="1520" spans="1:7">
      <c r="A1520" s="18" t="s">
        <v>8763</v>
      </c>
      <c r="B1520" s="20"/>
      <c r="C1520" s="20">
        <v>1</v>
      </c>
      <c r="D1520" s="20"/>
      <c r="E1520" s="20"/>
      <c r="F1520" s="20"/>
      <c r="G1520" s="20">
        <v>1</v>
      </c>
    </row>
    <row r="1521" spans="1:7">
      <c r="A1521" s="18" t="s">
        <v>8750</v>
      </c>
      <c r="B1521" s="20"/>
      <c r="C1521" s="20">
        <v>2</v>
      </c>
      <c r="D1521" s="20"/>
      <c r="E1521" s="20"/>
      <c r="F1521" s="20"/>
      <c r="G1521" s="20">
        <v>2</v>
      </c>
    </row>
    <row r="1522" spans="1:7">
      <c r="A1522" s="18" t="s">
        <v>8861</v>
      </c>
      <c r="B1522" s="20">
        <v>1</v>
      </c>
      <c r="C1522" s="20">
        <v>4</v>
      </c>
      <c r="D1522" s="20"/>
      <c r="E1522" s="20"/>
      <c r="F1522" s="20"/>
      <c r="G1522" s="20">
        <v>5</v>
      </c>
    </row>
    <row r="1523" spans="1:7">
      <c r="A1523" s="18" t="s">
        <v>9534</v>
      </c>
      <c r="B1523" s="20"/>
      <c r="C1523" s="20">
        <v>1</v>
      </c>
      <c r="D1523" s="20"/>
      <c r="E1523" s="20"/>
      <c r="F1523" s="20"/>
      <c r="G1523" s="20">
        <v>1</v>
      </c>
    </row>
    <row r="1524" spans="1:7">
      <c r="A1524" s="18" t="s">
        <v>9633</v>
      </c>
      <c r="B1524" s="20"/>
      <c r="C1524" s="20">
        <v>1</v>
      </c>
      <c r="D1524" s="20"/>
      <c r="E1524" s="20"/>
      <c r="F1524" s="20"/>
      <c r="G1524" s="20">
        <v>1</v>
      </c>
    </row>
    <row r="1525" spans="1:7">
      <c r="A1525" s="18" t="s">
        <v>8886</v>
      </c>
      <c r="B1525" s="20">
        <v>1</v>
      </c>
      <c r="C1525" s="20">
        <v>2</v>
      </c>
      <c r="D1525" s="20"/>
      <c r="E1525" s="20"/>
      <c r="F1525" s="20"/>
      <c r="G1525" s="20">
        <v>3</v>
      </c>
    </row>
    <row r="1526" spans="1:7">
      <c r="A1526" s="18" t="s">
        <v>9186</v>
      </c>
      <c r="B1526" s="20"/>
      <c r="C1526" s="20">
        <v>3</v>
      </c>
      <c r="D1526" s="20"/>
      <c r="E1526" s="20"/>
      <c r="F1526" s="20"/>
      <c r="G1526" s="20">
        <v>3</v>
      </c>
    </row>
    <row r="1527" spans="1:7">
      <c r="A1527" s="18" t="s">
        <v>9095</v>
      </c>
      <c r="B1527" s="20"/>
      <c r="C1527" s="20">
        <v>1</v>
      </c>
      <c r="D1527" s="20"/>
      <c r="E1527" s="20"/>
      <c r="F1527" s="20"/>
      <c r="G1527" s="20">
        <v>1</v>
      </c>
    </row>
    <row r="1528" spans="1:7">
      <c r="A1528" s="18" t="s">
        <v>8744</v>
      </c>
      <c r="B1528" s="20"/>
      <c r="C1528" s="20">
        <v>2</v>
      </c>
      <c r="D1528" s="20"/>
      <c r="E1528" s="20"/>
      <c r="F1528" s="20"/>
      <c r="G1528" s="20">
        <v>2</v>
      </c>
    </row>
    <row r="1529" spans="1:7">
      <c r="A1529" s="18" t="s">
        <v>9833</v>
      </c>
      <c r="B1529" s="20"/>
      <c r="C1529" s="20">
        <v>1</v>
      </c>
      <c r="D1529" s="20"/>
      <c r="E1529" s="20"/>
      <c r="F1529" s="20"/>
      <c r="G1529" s="20">
        <v>1</v>
      </c>
    </row>
    <row r="1530" spans="1:7">
      <c r="A1530" s="18" t="s">
        <v>9085</v>
      </c>
      <c r="B1530" s="20"/>
      <c r="C1530" s="20">
        <v>1</v>
      </c>
      <c r="D1530" s="20"/>
      <c r="E1530" s="20"/>
      <c r="F1530" s="20"/>
      <c r="G1530" s="20">
        <v>1</v>
      </c>
    </row>
    <row r="1531" spans="1:7">
      <c r="A1531" s="18" t="s">
        <v>9634</v>
      </c>
      <c r="B1531" s="20"/>
      <c r="C1531" s="20">
        <v>1</v>
      </c>
      <c r="D1531" s="20"/>
      <c r="E1531" s="20"/>
      <c r="F1531" s="20"/>
      <c r="G1531" s="20">
        <v>1</v>
      </c>
    </row>
    <row r="1532" spans="1:7">
      <c r="A1532" s="18" t="s">
        <v>9933</v>
      </c>
      <c r="B1532" s="20"/>
      <c r="C1532" s="20">
        <v>2</v>
      </c>
      <c r="D1532" s="20"/>
      <c r="E1532" s="20"/>
      <c r="F1532" s="20"/>
      <c r="G1532" s="20">
        <v>2</v>
      </c>
    </row>
    <row r="1533" spans="1:7">
      <c r="A1533" s="18" t="s">
        <v>8902</v>
      </c>
      <c r="B1533" s="20">
        <v>1</v>
      </c>
      <c r="C1533" s="20">
        <v>1</v>
      </c>
      <c r="D1533" s="20"/>
      <c r="E1533" s="20"/>
      <c r="F1533" s="20"/>
      <c r="G1533" s="20">
        <v>2</v>
      </c>
    </row>
    <row r="1534" spans="1:7">
      <c r="A1534" s="18" t="s">
        <v>8791</v>
      </c>
      <c r="B1534" s="20"/>
      <c r="C1534" s="20">
        <v>1</v>
      </c>
      <c r="D1534" s="20"/>
      <c r="E1534" s="20"/>
      <c r="F1534" s="20"/>
      <c r="G1534" s="20">
        <v>1</v>
      </c>
    </row>
    <row r="1535" spans="1:7">
      <c r="A1535" s="18" t="s">
        <v>9404</v>
      </c>
      <c r="B1535" s="20"/>
      <c r="C1535" s="20">
        <v>1</v>
      </c>
      <c r="D1535" s="20"/>
      <c r="E1535" s="20"/>
      <c r="F1535" s="20"/>
      <c r="G1535" s="20">
        <v>1</v>
      </c>
    </row>
    <row r="1536" spans="1:7">
      <c r="A1536" s="18" t="s">
        <v>9848</v>
      </c>
      <c r="B1536" s="20">
        <v>1</v>
      </c>
      <c r="C1536" s="20">
        <v>1</v>
      </c>
      <c r="D1536" s="20"/>
      <c r="E1536" s="20"/>
      <c r="F1536" s="20"/>
      <c r="G1536" s="20">
        <v>2</v>
      </c>
    </row>
    <row r="1537" spans="1:7">
      <c r="A1537" s="18" t="s">
        <v>8876</v>
      </c>
      <c r="B1537" s="20"/>
      <c r="C1537" s="20">
        <v>1</v>
      </c>
      <c r="D1537" s="20"/>
      <c r="E1537" s="20"/>
      <c r="F1537" s="20"/>
      <c r="G1537" s="20">
        <v>1</v>
      </c>
    </row>
    <row r="1538" spans="1:7">
      <c r="A1538" s="18" t="s">
        <v>9081</v>
      </c>
      <c r="B1538" s="20"/>
      <c r="C1538" s="20">
        <v>1</v>
      </c>
      <c r="D1538" s="20"/>
      <c r="E1538" s="20"/>
      <c r="F1538" s="20"/>
      <c r="G1538" s="20">
        <v>1</v>
      </c>
    </row>
    <row r="1539" spans="1:7">
      <c r="A1539" s="18" t="s">
        <v>9585</v>
      </c>
      <c r="B1539" s="20"/>
      <c r="C1539" s="20">
        <v>2</v>
      </c>
      <c r="D1539" s="20"/>
      <c r="E1539" s="20"/>
      <c r="F1539" s="20"/>
      <c r="G1539" s="20">
        <v>2</v>
      </c>
    </row>
    <row r="1540" spans="1:7">
      <c r="A1540" s="18" t="s">
        <v>8884</v>
      </c>
      <c r="B1540" s="20">
        <v>1</v>
      </c>
      <c r="C1540" s="20">
        <v>1</v>
      </c>
      <c r="D1540" s="20"/>
      <c r="E1540" s="20"/>
      <c r="F1540" s="20"/>
      <c r="G1540" s="20">
        <v>2</v>
      </c>
    </row>
    <row r="1541" spans="1:7">
      <c r="A1541" s="18" t="s">
        <v>8989</v>
      </c>
      <c r="B1541" s="20"/>
      <c r="C1541" s="20">
        <v>1</v>
      </c>
      <c r="D1541" s="20"/>
      <c r="E1541" s="20"/>
      <c r="F1541" s="20"/>
      <c r="G1541" s="20">
        <v>1</v>
      </c>
    </row>
    <row r="1542" spans="1:7">
      <c r="A1542" s="18" t="s">
        <v>9068</v>
      </c>
      <c r="B1542" s="20"/>
      <c r="C1542" s="20">
        <v>1</v>
      </c>
      <c r="D1542" s="20"/>
      <c r="E1542" s="20"/>
      <c r="F1542" s="20"/>
      <c r="G1542" s="20">
        <v>1</v>
      </c>
    </row>
    <row r="1543" spans="1:7">
      <c r="A1543" s="18" t="s">
        <v>9219</v>
      </c>
      <c r="B1543" s="20"/>
      <c r="C1543" s="20">
        <v>2</v>
      </c>
      <c r="D1543" s="20"/>
      <c r="E1543" s="20"/>
      <c r="F1543" s="20"/>
      <c r="G1543" s="20">
        <v>2</v>
      </c>
    </row>
    <row r="1544" spans="1:7">
      <c r="A1544" s="18" t="s">
        <v>8513</v>
      </c>
      <c r="B1544" s="20">
        <v>1</v>
      </c>
      <c r="C1544" s="20"/>
      <c r="D1544" s="20"/>
      <c r="E1544" s="20"/>
      <c r="F1544" s="20"/>
      <c r="G1544" s="20">
        <v>1</v>
      </c>
    </row>
    <row r="1545" spans="1:7">
      <c r="A1545" s="18" t="s">
        <v>9097</v>
      </c>
      <c r="B1545" s="20"/>
      <c r="C1545" s="20">
        <v>1</v>
      </c>
      <c r="D1545" s="20"/>
      <c r="E1545" s="20"/>
      <c r="F1545" s="20"/>
      <c r="G1545" s="20">
        <v>1</v>
      </c>
    </row>
    <row r="1546" spans="1:7">
      <c r="A1546" s="18" t="s">
        <v>9515</v>
      </c>
      <c r="B1546" s="20"/>
      <c r="C1546" s="20">
        <v>1</v>
      </c>
      <c r="D1546" s="20"/>
      <c r="E1546" s="20"/>
      <c r="F1546" s="20"/>
      <c r="G1546" s="20">
        <v>1</v>
      </c>
    </row>
    <row r="1547" spans="1:7">
      <c r="A1547" s="18" t="s">
        <v>8784</v>
      </c>
      <c r="B1547" s="20"/>
      <c r="C1547" s="20">
        <v>2</v>
      </c>
      <c r="D1547" s="20"/>
      <c r="E1547" s="20"/>
      <c r="F1547" s="20"/>
      <c r="G1547" s="20">
        <v>2</v>
      </c>
    </row>
    <row r="1548" spans="1:7">
      <c r="A1548" s="18" t="s">
        <v>8511</v>
      </c>
      <c r="B1548" s="20">
        <v>2</v>
      </c>
      <c r="C1548" s="20">
        <v>1</v>
      </c>
      <c r="D1548" s="20"/>
      <c r="E1548" s="20"/>
      <c r="F1548" s="20"/>
      <c r="G1548" s="20">
        <v>3</v>
      </c>
    </row>
    <row r="1549" spans="1:7">
      <c r="A1549" s="18" t="s">
        <v>9120</v>
      </c>
      <c r="B1549" s="20"/>
      <c r="C1549" s="20">
        <v>2</v>
      </c>
      <c r="D1549" s="20"/>
      <c r="E1549" s="20"/>
      <c r="F1549" s="20"/>
      <c r="G1549" s="20">
        <v>2</v>
      </c>
    </row>
    <row r="1550" spans="1:7">
      <c r="A1550" s="18" t="s">
        <v>8947</v>
      </c>
      <c r="B1550" s="20"/>
      <c r="C1550" s="20">
        <v>1</v>
      </c>
      <c r="D1550" s="20"/>
      <c r="E1550" s="20"/>
      <c r="F1550" s="20"/>
      <c r="G1550" s="20">
        <v>1</v>
      </c>
    </row>
    <row r="1551" spans="1:7">
      <c r="A1551" s="18" t="s">
        <v>9065</v>
      </c>
      <c r="B1551" s="20"/>
      <c r="C1551" s="20">
        <v>1</v>
      </c>
      <c r="D1551" s="20"/>
      <c r="E1551" s="20"/>
      <c r="F1551" s="20"/>
      <c r="G1551" s="20">
        <v>1</v>
      </c>
    </row>
    <row r="1552" spans="1:7">
      <c r="A1552" s="18" t="s">
        <v>8795</v>
      </c>
      <c r="B1552" s="20">
        <v>2</v>
      </c>
      <c r="C1552" s="20">
        <v>1</v>
      </c>
      <c r="D1552" s="20"/>
      <c r="E1552" s="20"/>
      <c r="F1552" s="20"/>
      <c r="G1552" s="20">
        <v>3</v>
      </c>
    </row>
    <row r="1553" spans="1:7">
      <c r="A1553" s="18" t="s">
        <v>9262</v>
      </c>
      <c r="B1553" s="20">
        <v>1</v>
      </c>
      <c r="C1553" s="20"/>
      <c r="D1553" s="20"/>
      <c r="E1553" s="20"/>
      <c r="F1553" s="20"/>
      <c r="G1553" s="20">
        <v>1</v>
      </c>
    </row>
    <row r="1554" spans="1:7">
      <c r="A1554" s="18" t="s">
        <v>9093</v>
      </c>
      <c r="B1554" s="20"/>
      <c r="C1554" s="20">
        <v>2</v>
      </c>
      <c r="D1554" s="20"/>
      <c r="E1554" s="20"/>
      <c r="F1554" s="20"/>
      <c r="G1554" s="20">
        <v>2</v>
      </c>
    </row>
    <row r="1555" spans="1:7">
      <c r="A1555" s="18" t="s">
        <v>9056</v>
      </c>
      <c r="B1555" s="20"/>
      <c r="C1555" s="20">
        <v>1</v>
      </c>
      <c r="D1555" s="20"/>
      <c r="E1555" s="20"/>
      <c r="F1555" s="20"/>
      <c r="G1555" s="20">
        <v>1</v>
      </c>
    </row>
    <row r="1556" spans="1:7">
      <c r="A1556" s="18" t="s">
        <v>9256</v>
      </c>
      <c r="B1556" s="20">
        <v>1</v>
      </c>
      <c r="C1556" s="20"/>
      <c r="D1556" s="20"/>
      <c r="E1556" s="20"/>
      <c r="F1556" s="20"/>
      <c r="G1556" s="20">
        <v>1</v>
      </c>
    </row>
    <row r="1557" spans="1:7">
      <c r="A1557" s="18" t="s">
        <v>9059</v>
      </c>
      <c r="B1557" s="20"/>
      <c r="C1557" s="20">
        <v>1</v>
      </c>
      <c r="D1557" s="20"/>
      <c r="E1557" s="20"/>
      <c r="F1557" s="20"/>
      <c r="G1557" s="20">
        <v>1</v>
      </c>
    </row>
    <row r="1558" spans="1:7">
      <c r="A1558" s="18" t="s">
        <v>9872</v>
      </c>
      <c r="B1558" s="20">
        <v>1</v>
      </c>
      <c r="C1558" s="20">
        <v>1</v>
      </c>
      <c r="D1558" s="20"/>
      <c r="E1558" s="20"/>
      <c r="F1558" s="20"/>
      <c r="G1558" s="20">
        <v>2</v>
      </c>
    </row>
    <row r="1559" spans="1:7">
      <c r="A1559" s="18" t="s">
        <v>9114</v>
      </c>
      <c r="B1559" s="20"/>
      <c r="C1559" s="20">
        <v>3</v>
      </c>
      <c r="D1559" s="20"/>
      <c r="E1559" s="20"/>
      <c r="F1559" s="20"/>
      <c r="G1559" s="20">
        <v>3</v>
      </c>
    </row>
    <row r="1560" spans="1:7">
      <c r="A1560" s="18" t="s">
        <v>8813</v>
      </c>
      <c r="B1560" s="20"/>
      <c r="C1560" s="20">
        <v>3</v>
      </c>
      <c r="D1560" s="20"/>
      <c r="E1560" s="20"/>
      <c r="F1560" s="20"/>
      <c r="G1560" s="20">
        <v>3</v>
      </c>
    </row>
    <row r="1561" spans="1:7">
      <c r="A1561" s="18" t="s">
        <v>9149</v>
      </c>
      <c r="B1561" s="20">
        <v>1</v>
      </c>
      <c r="C1561" s="20">
        <v>3</v>
      </c>
      <c r="D1561" s="20"/>
      <c r="E1561" s="20"/>
      <c r="F1561" s="20"/>
      <c r="G1561" s="20">
        <v>4</v>
      </c>
    </row>
    <row r="1562" spans="1:7">
      <c r="A1562" s="18" t="s">
        <v>9054</v>
      </c>
      <c r="B1562" s="20"/>
      <c r="C1562" s="20">
        <v>1</v>
      </c>
      <c r="D1562" s="20"/>
      <c r="E1562" s="20"/>
      <c r="F1562" s="20"/>
      <c r="G1562" s="20">
        <v>1</v>
      </c>
    </row>
    <row r="1563" spans="1:7">
      <c r="A1563" s="18" t="s">
        <v>9361</v>
      </c>
      <c r="B1563" s="20">
        <v>1</v>
      </c>
      <c r="C1563" s="20">
        <v>1</v>
      </c>
      <c r="D1563" s="20"/>
      <c r="E1563" s="20"/>
      <c r="F1563" s="20"/>
      <c r="G1563" s="20">
        <v>2</v>
      </c>
    </row>
    <row r="1564" spans="1:7">
      <c r="A1564" s="18" t="s">
        <v>9587</v>
      </c>
      <c r="B1564" s="20"/>
      <c r="C1564" s="20">
        <v>1</v>
      </c>
      <c r="D1564" s="20"/>
      <c r="E1564" s="20"/>
      <c r="F1564" s="20"/>
      <c r="G1564" s="20">
        <v>1</v>
      </c>
    </row>
    <row r="1565" spans="1:7">
      <c r="A1565" s="18" t="s">
        <v>9133</v>
      </c>
      <c r="B1565" s="20"/>
      <c r="C1565" s="20">
        <v>3</v>
      </c>
      <c r="D1565" s="20"/>
      <c r="E1565" s="20"/>
      <c r="F1565" s="20"/>
      <c r="G1565" s="20">
        <v>3</v>
      </c>
    </row>
    <row r="1566" spans="1:7">
      <c r="A1566" s="18" t="s">
        <v>9943</v>
      </c>
      <c r="B1566" s="20"/>
      <c r="C1566" s="20">
        <v>1</v>
      </c>
      <c r="D1566" s="20"/>
      <c r="E1566" s="20"/>
      <c r="F1566" s="20"/>
      <c r="G1566" s="20">
        <v>1</v>
      </c>
    </row>
    <row r="1567" spans="1:7">
      <c r="A1567" s="18" t="s">
        <v>9308</v>
      </c>
      <c r="B1567" s="20">
        <v>1</v>
      </c>
      <c r="C1567" s="20"/>
      <c r="D1567" s="20"/>
      <c r="E1567" s="20"/>
      <c r="F1567" s="20"/>
      <c r="G1567" s="20">
        <v>1</v>
      </c>
    </row>
    <row r="1568" spans="1:7">
      <c r="A1568" s="18" t="s">
        <v>9265</v>
      </c>
      <c r="B1568" s="20">
        <v>1</v>
      </c>
      <c r="C1568" s="20"/>
      <c r="D1568" s="20"/>
      <c r="E1568" s="20"/>
      <c r="F1568" s="20"/>
      <c r="G1568" s="20">
        <v>1</v>
      </c>
    </row>
    <row r="1569" spans="1:7">
      <c r="A1569" s="18" t="s">
        <v>9646</v>
      </c>
      <c r="B1569" s="20"/>
      <c r="C1569" s="20">
        <v>1</v>
      </c>
      <c r="D1569" s="20"/>
      <c r="E1569" s="20"/>
      <c r="F1569" s="20"/>
      <c r="G1569" s="20">
        <v>1</v>
      </c>
    </row>
    <row r="1570" spans="1:7">
      <c r="A1570" s="18" t="s">
        <v>9641</v>
      </c>
      <c r="B1570" s="20"/>
      <c r="C1570" s="20">
        <v>1</v>
      </c>
      <c r="D1570" s="20"/>
      <c r="E1570" s="20"/>
      <c r="F1570" s="20"/>
      <c r="G1570" s="20">
        <v>1</v>
      </c>
    </row>
    <row r="1571" spans="1:7">
      <c r="A1571" s="18" t="s">
        <v>9968</v>
      </c>
      <c r="B1571" s="20"/>
      <c r="C1571" s="20">
        <v>1</v>
      </c>
      <c r="D1571" s="20"/>
      <c r="E1571" s="20"/>
      <c r="F1571" s="20"/>
      <c r="G1571" s="20">
        <v>1</v>
      </c>
    </row>
    <row r="1572" spans="1:7">
      <c r="A1572" s="18" t="s">
        <v>9410</v>
      </c>
      <c r="B1572" s="20">
        <v>1</v>
      </c>
      <c r="C1572" s="20"/>
      <c r="D1572" s="20"/>
      <c r="E1572" s="20"/>
      <c r="F1572" s="20"/>
      <c r="G1572" s="20">
        <v>1</v>
      </c>
    </row>
    <row r="1573" spans="1:7">
      <c r="A1573" s="18" t="s">
        <v>9232</v>
      </c>
      <c r="B1573" s="20"/>
      <c r="C1573" s="20">
        <v>5</v>
      </c>
      <c r="D1573" s="20"/>
      <c r="E1573" s="20"/>
      <c r="F1573" s="20"/>
      <c r="G1573" s="20">
        <v>5</v>
      </c>
    </row>
    <row r="1574" spans="1:7">
      <c r="A1574" s="18" t="s">
        <v>9319</v>
      </c>
      <c r="B1574" s="20">
        <v>1</v>
      </c>
      <c r="C1574" s="20"/>
      <c r="D1574" s="20"/>
      <c r="E1574" s="20"/>
      <c r="F1574" s="20"/>
      <c r="G1574" s="20">
        <v>1</v>
      </c>
    </row>
    <row r="1575" spans="1:7">
      <c r="A1575" s="18" t="s">
        <v>9950</v>
      </c>
      <c r="B1575" s="20"/>
      <c r="C1575" s="20">
        <v>1</v>
      </c>
      <c r="D1575" s="20"/>
      <c r="E1575" s="20"/>
      <c r="F1575" s="20"/>
      <c r="G1575" s="20">
        <v>1</v>
      </c>
    </row>
    <row r="1576" spans="1:7">
      <c r="A1576" s="18" t="s">
        <v>9144</v>
      </c>
      <c r="B1576" s="20"/>
      <c r="C1576" s="20">
        <v>1</v>
      </c>
      <c r="D1576" s="20"/>
      <c r="E1576" s="20"/>
      <c r="F1576" s="20"/>
      <c r="G1576" s="20">
        <v>1</v>
      </c>
    </row>
    <row r="1577" spans="1:7">
      <c r="A1577" s="18" t="s">
        <v>8581</v>
      </c>
      <c r="B1577" s="20">
        <v>1</v>
      </c>
      <c r="C1577" s="20">
        <v>2</v>
      </c>
      <c r="D1577" s="20"/>
      <c r="E1577" s="20"/>
      <c r="F1577" s="20"/>
      <c r="G1577" s="20">
        <v>3</v>
      </c>
    </row>
    <row r="1578" spans="1:7">
      <c r="A1578" s="18" t="s">
        <v>9380</v>
      </c>
      <c r="B1578" s="20"/>
      <c r="C1578" s="20">
        <v>1</v>
      </c>
      <c r="D1578" s="20"/>
      <c r="E1578" s="20"/>
      <c r="F1578" s="20"/>
      <c r="G1578" s="20">
        <v>1</v>
      </c>
    </row>
    <row r="1579" spans="1:7">
      <c r="A1579" s="18" t="s">
        <v>9108</v>
      </c>
      <c r="B1579" s="20"/>
      <c r="C1579" s="20">
        <v>1</v>
      </c>
      <c r="D1579" s="20"/>
      <c r="E1579" s="20"/>
      <c r="F1579" s="20"/>
      <c r="G1579" s="20">
        <v>1</v>
      </c>
    </row>
    <row r="1580" spans="1:7">
      <c r="A1580" s="18" t="s">
        <v>8781</v>
      </c>
      <c r="B1580" s="20"/>
      <c r="C1580" s="20">
        <v>2</v>
      </c>
      <c r="D1580" s="20"/>
      <c r="E1580" s="20"/>
      <c r="F1580" s="20"/>
      <c r="G1580" s="20">
        <v>2</v>
      </c>
    </row>
    <row r="1581" spans="1:7">
      <c r="A1581" s="18" t="s">
        <v>9835</v>
      </c>
      <c r="B1581" s="20"/>
      <c r="C1581" s="20">
        <v>1</v>
      </c>
      <c r="D1581" s="20"/>
      <c r="E1581" s="20"/>
      <c r="F1581" s="20"/>
      <c r="G1581" s="20">
        <v>1</v>
      </c>
    </row>
    <row r="1582" spans="1:7">
      <c r="A1582" s="18" t="s">
        <v>9946</v>
      </c>
      <c r="B1582" s="20">
        <v>1</v>
      </c>
      <c r="C1582" s="20"/>
      <c r="D1582" s="20"/>
      <c r="E1582" s="20"/>
      <c r="F1582" s="20"/>
      <c r="G1582" s="20">
        <v>1</v>
      </c>
    </row>
    <row r="1583" spans="1:7">
      <c r="A1583" s="18" t="s">
        <v>9147</v>
      </c>
      <c r="B1583" s="20"/>
      <c r="C1583" s="20">
        <v>1</v>
      </c>
      <c r="D1583" s="20"/>
      <c r="E1583" s="20"/>
      <c r="F1583" s="20"/>
      <c r="G1583" s="20">
        <v>1</v>
      </c>
    </row>
    <row r="1584" spans="1:7">
      <c r="A1584" s="18" t="s">
        <v>9871</v>
      </c>
      <c r="B1584" s="20"/>
      <c r="C1584" s="20">
        <v>3</v>
      </c>
      <c r="D1584" s="20"/>
      <c r="E1584" s="20"/>
      <c r="F1584" s="20"/>
      <c r="G1584" s="20">
        <v>3</v>
      </c>
    </row>
    <row r="1585" spans="1:7">
      <c r="A1585" s="18" t="s">
        <v>9637</v>
      </c>
      <c r="B1585" s="20"/>
      <c r="C1585" s="20">
        <v>1</v>
      </c>
      <c r="D1585" s="20"/>
      <c r="E1585" s="20"/>
      <c r="F1585" s="20"/>
      <c r="G1585" s="20">
        <v>1</v>
      </c>
    </row>
    <row r="1586" spans="1:7">
      <c r="A1586" s="18" t="s">
        <v>9837</v>
      </c>
      <c r="B1586" s="20"/>
      <c r="C1586" s="20">
        <v>1</v>
      </c>
      <c r="D1586" s="20"/>
      <c r="E1586" s="20"/>
      <c r="F1586" s="20"/>
      <c r="G1586" s="20">
        <v>1</v>
      </c>
    </row>
    <row r="1587" spans="1:7">
      <c r="A1587" s="18" t="s">
        <v>9965</v>
      </c>
      <c r="B1587" s="20"/>
      <c r="C1587" s="20">
        <v>1</v>
      </c>
      <c r="D1587" s="20"/>
      <c r="E1587" s="20"/>
      <c r="F1587" s="20"/>
      <c r="G1587" s="20">
        <v>1</v>
      </c>
    </row>
    <row r="1588" spans="1:7">
      <c r="A1588" s="18" t="s">
        <v>8549</v>
      </c>
      <c r="B1588" s="20"/>
      <c r="C1588" s="20">
        <v>2</v>
      </c>
      <c r="D1588" s="20"/>
      <c r="E1588" s="20"/>
      <c r="F1588" s="20"/>
      <c r="G1588" s="20">
        <v>2</v>
      </c>
    </row>
    <row r="1589" spans="1:7">
      <c r="A1589" s="18" t="s">
        <v>9352</v>
      </c>
      <c r="B1589" s="20"/>
      <c r="C1589" s="20">
        <v>2</v>
      </c>
      <c r="D1589" s="20"/>
      <c r="E1589" s="20"/>
      <c r="F1589" s="20"/>
      <c r="G1589" s="20">
        <v>2</v>
      </c>
    </row>
    <row r="1590" spans="1:7">
      <c r="A1590" s="18" t="s">
        <v>8802</v>
      </c>
      <c r="B1590" s="20"/>
      <c r="C1590" s="20">
        <v>1</v>
      </c>
      <c r="D1590" s="20"/>
      <c r="E1590" s="20"/>
      <c r="F1590" s="20"/>
      <c r="G1590" s="20">
        <v>1</v>
      </c>
    </row>
    <row r="1591" spans="1:7">
      <c r="A1591" s="18" t="s">
        <v>8985</v>
      </c>
      <c r="B1591" s="20"/>
      <c r="C1591" s="20">
        <v>1</v>
      </c>
      <c r="D1591" s="20"/>
      <c r="E1591" s="20"/>
      <c r="F1591" s="20"/>
      <c r="G1591" s="20">
        <v>1</v>
      </c>
    </row>
    <row r="1592" spans="1:7">
      <c r="A1592" s="18" t="s">
        <v>9839</v>
      </c>
      <c r="B1592" s="20"/>
      <c r="C1592" s="20">
        <v>1</v>
      </c>
      <c r="D1592" s="20"/>
      <c r="E1592" s="20"/>
      <c r="F1592" s="20"/>
      <c r="G1592" s="20">
        <v>1</v>
      </c>
    </row>
    <row r="1593" spans="1:7">
      <c r="A1593" s="18" t="s">
        <v>8757</v>
      </c>
      <c r="B1593" s="20"/>
      <c r="C1593" s="20">
        <v>1</v>
      </c>
      <c r="D1593" s="20"/>
      <c r="E1593" s="20"/>
      <c r="F1593" s="20"/>
      <c r="G1593" s="20">
        <v>1</v>
      </c>
    </row>
    <row r="1594" spans="1:7">
      <c r="A1594" s="18" t="s">
        <v>9171</v>
      </c>
      <c r="B1594" s="20">
        <v>1</v>
      </c>
      <c r="C1594" s="20">
        <v>1</v>
      </c>
      <c r="D1594" s="20"/>
      <c r="E1594" s="20"/>
      <c r="F1594" s="20"/>
      <c r="G1594" s="20">
        <v>2</v>
      </c>
    </row>
    <row r="1595" spans="1:7">
      <c r="A1595" s="18" t="s">
        <v>9773</v>
      </c>
      <c r="B1595" s="20">
        <v>1</v>
      </c>
      <c r="C1595" s="20">
        <v>2</v>
      </c>
      <c r="D1595" s="20"/>
      <c r="E1595" s="20"/>
      <c r="F1595" s="20"/>
      <c r="G1595" s="20">
        <v>3</v>
      </c>
    </row>
    <row r="1596" spans="1:7">
      <c r="A1596" s="18" t="s">
        <v>9090</v>
      </c>
      <c r="B1596" s="20"/>
      <c r="C1596" s="20">
        <v>1</v>
      </c>
      <c r="D1596" s="20"/>
      <c r="E1596" s="20"/>
      <c r="F1596" s="20"/>
      <c r="G1596" s="20">
        <v>1</v>
      </c>
    </row>
    <row r="1597" spans="1:7">
      <c r="A1597" s="18" t="s">
        <v>9953</v>
      </c>
      <c r="B1597" s="20"/>
      <c r="C1597" s="20">
        <v>1</v>
      </c>
      <c r="D1597" s="20"/>
      <c r="E1597" s="20"/>
      <c r="F1597" s="20"/>
      <c r="G1597" s="20">
        <v>1</v>
      </c>
    </row>
    <row r="1598" spans="1:7">
      <c r="A1598" s="18" t="s">
        <v>9071</v>
      </c>
      <c r="B1598" s="20"/>
      <c r="C1598" s="20">
        <v>1</v>
      </c>
      <c r="D1598" s="20"/>
      <c r="E1598" s="20"/>
      <c r="F1598" s="20"/>
      <c r="G1598" s="20">
        <v>1</v>
      </c>
    </row>
    <row r="1599" spans="1:7">
      <c r="A1599" s="18" t="s">
        <v>9061</v>
      </c>
      <c r="B1599" s="20"/>
      <c r="C1599" s="20">
        <v>1</v>
      </c>
      <c r="D1599" s="20"/>
      <c r="E1599" s="20"/>
      <c r="F1599" s="20"/>
      <c r="G1599" s="20">
        <v>1</v>
      </c>
    </row>
    <row r="1600" spans="1:7">
      <c r="A1600" s="18" t="s">
        <v>8556</v>
      </c>
      <c r="B1600" s="20"/>
      <c r="C1600" s="20">
        <v>2</v>
      </c>
      <c r="D1600" s="20"/>
      <c r="E1600" s="20"/>
      <c r="F1600" s="20"/>
      <c r="G1600" s="20">
        <v>2</v>
      </c>
    </row>
    <row r="1601" spans="1:7">
      <c r="A1601" s="18" t="s">
        <v>9648</v>
      </c>
      <c r="B1601" s="20"/>
      <c r="C1601" s="20">
        <v>1</v>
      </c>
      <c r="D1601" s="20"/>
      <c r="E1601" s="20"/>
      <c r="F1601" s="20"/>
      <c r="G1601" s="20">
        <v>1</v>
      </c>
    </row>
    <row r="1602" spans="1:7">
      <c r="A1602" s="18" t="s">
        <v>9148</v>
      </c>
      <c r="B1602" s="20">
        <v>1</v>
      </c>
      <c r="C1602" s="20"/>
      <c r="D1602" s="20"/>
      <c r="E1602" s="20"/>
      <c r="F1602" s="20"/>
      <c r="G1602" s="20">
        <v>1</v>
      </c>
    </row>
    <row r="1603" spans="1:7">
      <c r="A1603" s="18" t="s">
        <v>9096</v>
      </c>
      <c r="B1603" s="20"/>
      <c r="C1603" s="20">
        <v>1</v>
      </c>
      <c r="D1603" s="20"/>
      <c r="E1603" s="20"/>
      <c r="F1603" s="20"/>
      <c r="G1603" s="20">
        <v>1</v>
      </c>
    </row>
    <row r="1604" spans="1:7">
      <c r="A1604" s="18" t="s">
        <v>9962</v>
      </c>
      <c r="B1604" s="20"/>
      <c r="C1604" s="20">
        <v>1</v>
      </c>
      <c r="D1604" s="20"/>
      <c r="E1604" s="20"/>
      <c r="F1604" s="20"/>
      <c r="G1604" s="20">
        <v>1</v>
      </c>
    </row>
    <row r="1605" spans="1:7">
      <c r="A1605" s="18" t="s">
        <v>9066</v>
      </c>
      <c r="B1605" s="20"/>
      <c r="C1605" s="20">
        <v>1</v>
      </c>
      <c r="D1605" s="20"/>
      <c r="E1605" s="20"/>
      <c r="F1605" s="20"/>
      <c r="G1605" s="20">
        <v>1</v>
      </c>
    </row>
    <row r="1606" spans="1:7">
      <c r="A1606" s="18" t="s">
        <v>8950</v>
      </c>
      <c r="B1606" s="20">
        <v>2</v>
      </c>
      <c r="C1606" s="20">
        <v>2</v>
      </c>
      <c r="D1606" s="20"/>
      <c r="E1606" s="20"/>
      <c r="F1606" s="20"/>
      <c r="G1606" s="20">
        <v>4</v>
      </c>
    </row>
    <row r="1607" spans="1:7">
      <c r="A1607" s="18" t="s">
        <v>9183</v>
      </c>
      <c r="B1607" s="20"/>
      <c r="C1607" s="20">
        <v>1</v>
      </c>
      <c r="D1607" s="20"/>
      <c r="E1607" s="20"/>
      <c r="F1607" s="20"/>
      <c r="G1607" s="20">
        <v>1</v>
      </c>
    </row>
    <row r="1608" spans="1:7">
      <c r="A1608" s="18" t="s">
        <v>9424</v>
      </c>
      <c r="B1608" s="20">
        <v>1</v>
      </c>
      <c r="C1608" s="20">
        <v>2</v>
      </c>
      <c r="D1608" s="20"/>
      <c r="E1608" s="20"/>
      <c r="F1608" s="20"/>
      <c r="G1608" s="20">
        <v>3</v>
      </c>
    </row>
    <row r="1609" spans="1:7">
      <c r="A1609" s="18" t="s">
        <v>9408</v>
      </c>
      <c r="B1609" s="20">
        <v>1</v>
      </c>
      <c r="C1609" s="20"/>
      <c r="D1609" s="20"/>
      <c r="E1609" s="20"/>
      <c r="F1609" s="20"/>
      <c r="G1609" s="20">
        <v>1</v>
      </c>
    </row>
    <row r="1610" spans="1:7">
      <c r="A1610" s="18" t="s">
        <v>8361</v>
      </c>
      <c r="B1610" s="20">
        <v>349</v>
      </c>
      <c r="C1610" s="20">
        <v>1530</v>
      </c>
      <c r="D1610" s="20">
        <v>50</v>
      </c>
      <c r="E1610" s="20">
        <v>2185</v>
      </c>
      <c r="F1610" s="20"/>
      <c r="G1610" s="2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21145-58D7-4A79-BB27-9AFEA6D74CF0}">
  <dimension ref="A1:H13"/>
  <sheetViews>
    <sheetView tabSelected="1" workbookViewId="0">
      <selection activeCell="H1" activeCellId="3" sqref="A1:A1048576 F1:F1048576 G1:G1048576 H1:H1048576"/>
    </sheetView>
  </sheetViews>
  <sheetFormatPr defaultRowHeight="14.4"/>
  <cols>
    <col min="1" max="1" width="35.109375" style="26" customWidth="1"/>
    <col min="2" max="2" width="18.5546875" customWidth="1"/>
    <col min="3" max="3" width="13.77734375" customWidth="1"/>
    <col min="4" max="4" width="16.33203125" customWidth="1"/>
    <col min="5" max="5" width="13.88671875" customWidth="1"/>
    <col min="6" max="6" width="21.21875" style="28" customWidth="1"/>
    <col min="7" max="7" width="17.33203125" style="28" customWidth="1"/>
    <col min="8" max="8" width="10.33203125" customWidth="1"/>
  </cols>
  <sheetData>
    <row r="1" spans="1:8" s="26" customFormat="1" ht="18" customHeight="1">
      <c r="A1" s="25" t="s">
        <v>9974</v>
      </c>
      <c r="B1" s="25" t="s">
        <v>9975</v>
      </c>
      <c r="C1" s="25" t="s">
        <v>9976</v>
      </c>
      <c r="D1" s="25" t="s">
        <v>9977</v>
      </c>
      <c r="E1" s="25" t="s">
        <v>9978</v>
      </c>
      <c r="F1" s="27" t="s">
        <v>9979</v>
      </c>
      <c r="G1" s="27" t="s">
        <v>9980</v>
      </c>
      <c r="H1" s="25" t="s">
        <v>9981</v>
      </c>
    </row>
    <row r="2" spans="1:8">
      <c r="A2" s="25" t="s">
        <v>9982</v>
      </c>
      <c r="B2">
        <f>COUNTIFS('Initial Data'!E:E,"&lt;1000",'Initial Data'!G:G,"successful")</f>
        <v>322</v>
      </c>
      <c r="C2">
        <f>COUNTIFS('Initial Data'!$E:$E,"&lt;1000",'Initial Data'!$G:$G,"faild")</f>
        <v>0</v>
      </c>
      <c r="D2">
        <f>COUNTIFS('Initial Data'!$E:$E,"&lt;1000",'Initial Data'!$G:$G,"Canceled")</f>
        <v>18</v>
      </c>
      <c r="E2">
        <f>SUM(B2:D2)</f>
        <v>340</v>
      </c>
      <c r="F2" s="28">
        <f>B2/$E$2</f>
        <v>0.94705882352941173</v>
      </c>
      <c r="G2" s="28">
        <f>C2/$E$2</f>
        <v>0</v>
      </c>
      <c r="H2" s="28">
        <f>D2/$E$2</f>
        <v>5.2941176470588235E-2</v>
      </c>
    </row>
    <row r="3" spans="1:8">
      <c r="A3" s="25" t="s">
        <v>9983</v>
      </c>
      <c r="B3">
        <f>COUNTIFS('Initial Data'!E:E,"&gt;=1000",'Initial Data'!E:E,"&lt;5000",'Initial Data'!G:G,"successful")</f>
        <v>932</v>
      </c>
      <c r="C3">
        <f>COUNTIFS('Initial Data'!$E:$E,"&gt;=1000",'Initial Data'!$E:$E,"&lt;5000",'Initial Data'!$G:$G,"failed")</f>
        <v>420</v>
      </c>
      <c r="D3">
        <f>COUNTIFS('Initial Data'!$E:$E,"&gt;=1000",'Initial Data'!$E:$E,"&lt;5000",'Initial Data'!$G:$G,"Canceled")</f>
        <v>60</v>
      </c>
      <c r="E3">
        <f t="shared" ref="E3:E13" si="0">SUM(B3:D3)</f>
        <v>1412</v>
      </c>
      <c r="F3" s="28">
        <f>B3/$E$3</f>
        <v>0.66005665722379603</v>
      </c>
      <c r="G3" s="28">
        <f>C3/$E$3</f>
        <v>0.29745042492917845</v>
      </c>
      <c r="H3" s="28">
        <f>D3/$E$3</f>
        <v>4.2492917847025496E-2</v>
      </c>
    </row>
    <row r="4" spans="1:8">
      <c r="A4" s="25" t="s">
        <v>9984</v>
      </c>
      <c r="B4">
        <f>COUNTIFS('Initial Data'!E:E,"&gt;=5000",'Initial Data'!E:E,"&lt;10000",'Initial Data'!G:G,"successful")</f>
        <v>381</v>
      </c>
      <c r="C4">
        <f>COUNTIFS('Initial Data'!$E:$E,"&gt;=5000",'Initial Data'!$E:$E,"&lt;10000",'Initial Data'!$G:$G,"failed")</f>
        <v>283</v>
      </c>
      <c r="D4">
        <f>COUNTIFS('Initial Data'!$E:$E,"&gt;=5000",'Initial Data'!$E:$E,"&lt;10000",'Initial Data'!$G:$G,"Canceled")</f>
        <v>52</v>
      </c>
      <c r="E4">
        <f t="shared" si="0"/>
        <v>716</v>
      </c>
      <c r="F4" s="28">
        <f>B4/$E$4</f>
        <v>0.53212290502793291</v>
      </c>
      <c r="G4" s="28">
        <f>C4/$E$4</f>
        <v>0.39525139664804471</v>
      </c>
      <c r="H4" s="28">
        <f>D4/$E$4</f>
        <v>7.2625698324022353E-2</v>
      </c>
    </row>
    <row r="5" spans="1:8">
      <c r="A5" s="25" t="s">
        <v>9985</v>
      </c>
      <c r="B5">
        <f>COUNTIFS('Initial Data'!E:E,"&gt;=10000",'Initial Data'!E:E,"&lt;15000",'Initial Data'!G:G,"successful")</f>
        <v>168</v>
      </c>
      <c r="C5">
        <f>COUNTIFS('Initial Data'!$E:$E,"&gt;=10000",'Initial Data'!$E:$E,"&lt;15000",'Initial Data'!$G:$G,"failed")</f>
        <v>144</v>
      </c>
      <c r="D5">
        <f>COUNTIFS('Initial Data'!$E:$E,"&gt;=10000",'Initial Data'!$E:$E,"&lt;15000",'Initial Data'!$G:$G,"Canceled")</f>
        <v>40</v>
      </c>
      <c r="E5">
        <f t="shared" si="0"/>
        <v>352</v>
      </c>
      <c r="F5" s="28">
        <f>B5/$E$5</f>
        <v>0.47727272727272729</v>
      </c>
      <c r="G5" s="28">
        <f>C5/$E$5</f>
        <v>0.40909090909090912</v>
      </c>
      <c r="H5" s="28">
        <f>D5/$E$5</f>
        <v>0.11363636363636363</v>
      </c>
    </row>
    <row r="6" spans="1:8">
      <c r="A6" s="25" t="s">
        <v>9986</v>
      </c>
      <c r="B6">
        <f>COUNTIFS('Initial Data'!E:E,"&gt;=15000",'Initial Data'!E:E,"&lt;20000",'Initial Data'!G:G,"successful")</f>
        <v>94</v>
      </c>
      <c r="C6">
        <f>COUNTIFS('Initial Data'!$E:$E,"&gt;=15000",'Initial Data'!$E:$E,"&lt;20000",'Initial Data'!$G:$G,"failed")</f>
        <v>90</v>
      </c>
      <c r="D6">
        <f>COUNTIFS('Initial Data'!$E:$E,"&gt;=15000",'Initial Data'!$E:$E,"&lt;20000",'Initial Data'!$G:$G,"Canceled")</f>
        <v>17</v>
      </c>
      <c r="E6">
        <f t="shared" si="0"/>
        <v>201</v>
      </c>
      <c r="F6" s="28">
        <f>B6/$E$6</f>
        <v>0.46766169154228854</v>
      </c>
      <c r="G6" s="28">
        <f>C6/$E$6</f>
        <v>0.44776119402985076</v>
      </c>
      <c r="H6" s="28">
        <f>D6/$E$6</f>
        <v>8.45771144278607E-2</v>
      </c>
    </row>
    <row r="7" spans="1:8">
      <c r="A7" s="25" t="s">
        <v>9987</v>
      </c>
      <c r="B7">
        <f>COUNTIFS('Initial Data'!E:E,"&gt;=20000",'Initial Data'!E:E,"&lt;25000",'Initial Data'!G:G,"successful")</f>
        <v>62</v>
      </c>
      <c r="C7">
        <f>COUNTIFS('Initial Data'!$E:$E,"&gt;=20000",'Initial Data'!$E:$E,"&lt;25000",'Initial Data'!$G:$G,"failed")</f>
        <v>72</v>
      </c>
      <c r="D7">
        <f>COUNTIFS('Initial Data'!$E:$E,"&gt;=20000",'Initial Data'!$E:$E,"&lt;25000",'Initial Data'!$G:$G,"Canceled")</f>
        <v>14</v>
      </c>
      <c r="E7">
        <f t="shared" si="0"/>
        <v>148</v>
      </c>
      <c r="F7" s="28">
        <f>B7/$E$7</f>
        <v>0.41891891891891891</v>
      </c>
      <c r="G7" s="28">
        <f>C7/$E$7</f>
        <v>0.48648648648648651</v>
      </c>
      <c r="H7" s="28">
        <f>D7/$E$7</f>
        <v>9.45945945945946E-2</v>
      </c>
    </row>
    <row r="8" spans="1:8">
      <c r="A8" s="25" t="s">
        <v>9988</v>
      </c>
      <c r="B8">
        <f>COUNTIFS('Initial Data'!E:E,"&gt;=25000",'Initial Data'!E:E,"&lt;30000",'Initial Data'!G:G,"successful")</f>
        <v>55</v>
      </c>
      <c r="C8">
        <f>COUNTIFS('Initial Data'!$E:$E,"&gt;=25000",'Initial Data'!$E:$E,"&lt;30000",'Initial Data'!$G:$G,"failed")</f>
        <v>64</v>
      </c>
      <c r="D8">
        <f>COUNTIFS('Initial Data'!$E:$E,"&gt;=25000",'Initial Data'!$E:$E,"&lt;30000",'Initial Data'!$G:$G,"Canceled")</f>
        <v>18</v>
      </c>
      <c r="E8">
        <f t="shared" si="0"/>
        <v>137</v>
      </c>
      <c r="F8" s="28">
        <f>B8/$E$8</f>
        <v>0.40145985401459855</v>
      </c>
      <c r="G8" s="28">
        <f>C8/$E$8</f>
        <v>0.46715328467153283</v>
      </c>
      <c r="H8" s="28">
        <f>D8/$E$8</f>
        <v>0.13138686131386862</v>
      </c>
    </row>
    <row r="9" spans="1:8">
      <c r="A9" s="25" t="s">
        <v>9989</v>
      </c>
      <c r="B9">
        <f>COUNTIFS('Initial Data'!E:E,"&gt;=30000",'Initial Data'!E:E,"&lt;35000",'Initial Data'!G:G,"successful")</f>
        <v>32</v>
      </c>
      <c r="C9">
        <f>COUNTIFS('Initial Data'!$E:$E,"&gt;=30000",'Initial Data'!$E:$E,"&lt;35000",'Initial Data'!$G:$G,"failed")</f>
        <v>37</v>
      </c>
      <c r="D9">
        <f>COUNTIFS('Initial Data'!$E:$E,"&gt;=30000",'Initial Data'!$E:$E,"&lt;35000",'Initial Data'!$G:$G,"Canceled")</f>
        <v>13</v>
      </c>
      <c r="E9">
        <f t="shared" si="0"/>
        <v>82</v>
      </c>
      <c r="F9" s="28">
        <f>B9/$E$9</f>
        <v>0.3902439024390244</v>
      </c>
      <c r="G9" s="28">
        <f>C9/$E$9</f>
        <v>0.45121951219512196</v>
      </c>
      <c r="H9" s="28">
        <f>D9/$E$9</f>
        <v>0.15853658536585366</v>
      </c>
    </row>
    <row r="10" spans="1:8">
      <c r="A10" s="25" t="s">
        <v>9990</v>
      </c>
      <c r="B10">
        <f>COUNTIFS('Initial Data'!E:E,"&gt;=35000",'Initial Data'!E:E,"&lt;40000",'Initial Data'!G:G,"successful")</f>
        <v>26</v>
      </c>
      <c r="C10">
        <f>COUNTIFS('Initial Data'!$E:$E,"&gt;=35000",'Initial Data'!$E:$E,"&lt;40000",'Initial Data'!$G:$G,"failed")</f>
        <v>22</v>
      </c>
      <c r="D10">
        <f>COUNTIFS('Initial Data'!$E:$E,"&gt;=35000",'Initial Data'!$E:$E,"&lt;40000",'Initial Data'!$G:$G,"Canceled")</f>
        <v>7</v>
      </c>
      <c r="E10">
        <f t="shared" si="0"/>
        <v>55</v>
      </c>
      <c r="F10" s="28">
        <f>B10/$E$10</f>
        <v>0.47272727272727272</v>
      </c>
      <c r="G10" s="28">
        <f>C10/$E$10</f>
        <v>0.4</v>
      </c>
      <c r="H10" s="28">
        <f>D10/$E$10</f>
        <v>0.12727272727272726</v>
      </c>
    </row>
    <row r="11" spans="1:8">
      <c r="A11" s="25" t="s">
        <v>9991</v>
      </c>
      <c r="B11">
        <f>COUNTIFS('Initial Data'!E:E,"&gt;=40000",'Initial Data'!E:E,"&lt;45000",'Initial Data'!G:G,"successful")</f>
        <v>21</v>
      </c>
      <c r="C11">
        <f>COUNTIFS('Initial Data'!$E:$E,"&gt;=40000",'Initial Data'!$E:$E,"&lt;45000",'Initial Data'!$G:$G,"failed")</f>
        <v>16</v>
      </c>
      <c r="D11">
        <f>COUNTIFS('Initial Data'!$E:$E,"&gt;=40000",'Initial Data'!$E:$E,"&lt;45000",'Initial Data'!$G:$G,"Canceled")</f>
        <v>6</v>
      </c>
      <c r="E11">
        <f t="shared" si="0"/>
        <v>43</v>
      </c>
      <c r="F11" s="28">
        <f>B11/$E$11</f>
        <v>0.48837209302325579</v>
      </c>
      <c r="G11" s="28">
        <f>C11/$E$11</f>
        <v>0.37209302325581395</v>
      </c>
      <c r="H11" s="28">
        <f>D11/$E$11</f>
        <v>0.13953488372093023</v>
      </c>
    </row>
    <row r="12" spans="1:8">
      <c r="A12" s="25" t="s">
        <v>9992</v>
      </c>
      <c r="B12">
        <f>COUNTIFS('Initial Data'!E:E,"&gt;=45000",'Initial Data'!E:E,"&lt;50000",'Initial Data'!G:G,"successful")</f>
        <v>6</v>
      </c>
      <c r="C12">
        <f>COUNTIFS('Initial Data'!$E:$E,"&gt;=45000",'Initial Data'!$E:$E,"&lt;50000",'Initial Data'!$G:$G,"failed")</f>
        <v>11</v>
      </c>
      <c r="D12">
        <f>COUNTIFS('Initial Data'!$E:$E,"&gt;=45000",'Initial Data'!$E:$E,"&lt;50000",'Initial Data'!$G:$G,"Canceled")</f>
        <v>4</v>
      </c>
      <c r="E12">
        <f t="shared" si="0"/>
        <v>21</v>
      </c>
      <c r="F12" s="28">
        <f>B12/$E$12</f>
        <v>0.2857142857142857</v>
      </c>
      <c r="G12" s="28">
        <f>C12/$E$12</f>
        <v>0.52380952380952384</v>
      </c>
      <c r="H12" s="28">
        <f>D12/$E$12</f>
        <v>0.19047619047619047</v>
      </c>
    </row>
    <row r="13" spans="1:8">
      <c r="A13" s="25" t="s">
        <v>9993</v>
      </c>
      <c r="B13">
        <f>COUNTIFS('Initial Data'!E:E,"&gt;=50000",'Initial Data'!G:G,"successful")</f>
        <v>86</v>
      </c>
      <c r="C13">
        <f>COUNTIFS('Initial Data'!$E:$E,"&gt;=50000",'Initial Data'!$G:$G,"failed")</f>
        <v>258</v>
      </c>
      <c r="D13">
        <f>COUNTIFS('Initial Data'!$E:$E,"&gt;=50000",'Initial Data'!$G:$G,"Canceled")</f>
        <v>100</v>
      </c>
      <c r="E13">
        <f t="shared" si="0"/>
        <v>444</v>
      </c>
      <c r="F13" s="28">
        <f>B13/$E$13</f>
        <v>0.19369369369369369</v>
      </c>
      <c r="G13" s="28">
        <f>C13/$E$13</f>
        <v>0.58108108108108103</v>
      </c>
      <c r="H13" s="28">
        <f>D13/$E$13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Data</vt:lpstr>
      <vt:lpstr>Pivoting on Category</vt:lpstr>
      <vt:lpstr>Pivoting on sub category</vt:lpstr>
      <vt:lpstr>Sheet3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Ahmed Ibrahim</cp:lastModifiedBy>
  <dcterms:created xsi:type="dcterms:W3CDTF">2017-04-20T15:17:24Z</dcterms:created>
  <dcterms:modified xsi:type="dcterms:W3CDTF">2019-01-28T20:02:57Z</dcterms:modified>
</cp:coreProperties>
</file>