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za\Desktop\"/>
    </mc:Choice>
  </mc:AlternateContent>
  <bookViews>
    <workbookView xWindow="0" yWindow="0" windowWidth="20490" windowHeight="7755"/>
  </bookViews>
  <sheets>
    <sheet name="stroopdata" sheetId="1" r:id="rId1"/>
  </sheets>
  <calcPr calcId="152511"/>
  <fileRecoveryPr repairLoad="1"/>
</workbook>
</file>

<file path=xl/calcChain.xml><?xml version="1.0" encoding="utf-8"?>
<calcChain xmlns="http://schemas.openxmlformats.org/spreadsheetml/2006/main">
  <c r="B39" i="1" l="1"/>
  <c r="B3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G25" i="1" s="1"/>
  <c r="G26" i="1" s="1"/>
  <c r="B37" i="1" s="1"/>
  <c r="G24" i="1" l="1"/>
  <c r="B32" i="1"/>
  <c r="B27" i="1" l="1"/>
  <c r="A27" i="1"/>
  <c r="C3" i="1" s="1"/>
  <c r="D3" i="1" l="1"/>
  <c r="B35" i="1"/>
  <c r="B40" i="1" s="1"/>
  <c r="B30" i="1"/>
  <c r="C2" i="1"/>
  <c r="C22" i="1"/>
  <c r="C18" i="1"/>
  <c r="C14" i="1"/>
  <c r="C10" i="1"/>
  <c r="C6" i="1"/>
  <c r="D2" i="1"/>
  <c r="D22" i="1"/>
  <c r="D18" i="1"/>
  <c r="D14" i="1"/>
  <c r="D10" i="1"/>
  <c r="D6" i="1"/>
  <c r="C25" i="1"/>
  <c r="C21" i="1"/>
  <c r="C17" i="1"/>
  <c r="C13" i="1"/>
  <c r="C9" i="1"/>
  <c r="C5" i="1"/>
  <c r="D25" i="1"/>
  <c r="D21" i="1"/>
  <c r="D17" i="1"/>
  <c r="D13" i="1"/>
  <c r="D9" i="1"/>
  <c r="D5" i="1"/>
  <c r="C24" i="1"/>
  <c r="C20" i="1"/>
  <c r="C16" i="1"/>
  <c r="C12" i="1"/>
  <c r="C8" i="1"/>
  <c r="C4" i="1"/>
  <c r="D24" i="1"/>
  <c r="D20" i="1"/>
  <c r="D16" i="1"/>
  <c r="D12" i="1"/>
  <c r="D8" i="1"/>
  <c r="D4" i="1"/>
  <c r="C23" i="1"/>
  <c r="C19" i="1"/>
  <c r="C15" i="1"/>
  <c r="C11" i="1"/>
  <c r="C7" i="1"/>
  <c r="D23" i="1"/>
  <c r="D19" i="1"/>
  <c r="D15" i="1"/>
  <c r="D11" i="1"/>
  <c r="D7" i="1"/>
  <c r="C28" i="1" l="1"/>
  <c r="C29" i="1" s="1"/>
  <c r="D28" i="1"/>
  <c r="D29" i="1" s="1"/>
</calcChain>
</file>

<file path=xl/sharedStrings.xml><?xml version="1.0" encoding="utf-8"?>
<sst xmlns="http://schemas.openxmlformats.org/spreadsheetml/2006/main" count="21" uniqueCount="21">
  <si>
    <t>Congruent</t>
  </si>
  <si>
    <t>Incongruent</t>
  </si>
  <si>
    <t>&lt;-- Mean</t>
  </si>
  <si>
    <t>Squared Mean Difference(Cong)</t>
  </si>
  <si>
    <t>Squared Mean Difference(ICong)</t>
  </si>
  <si>
    <t>&lt;-- Var</t>
  </si>
  <si>
    <t>&lt;-- SD</t>
  </si>
  <si>
    <t>&lt;-- N</t>
  </si>
  <si>
    <t>&lt;-- DF</t>
  </si>
  <si>
    <t>&lt;-- Alpha</t>
  </si>
  <si>
    <t>&lt;-- t-crit value</t>
  </si>
  <si>
    <t>&lt;-- t-stat</t>
  </si>
  <si>
    <t>&lt;-- Margin of Error</t>
  </si>
  <si>
    <t>&lt;-- CI(LB)</t>
  </si>
  <si>
    <t>&lt;-- CI(UB)</t>
  </si>
  <si>
    <t>&lt;-- r squared value</t>
  </si>
  <si>
    <t>&lt;-- P-value</t>
  </si>
  <si>
    <t>&lt;-- Mu Diff</t>
  </si>
  <si>
    <t xml:space="preserve">&lt;-- Diff SD </t>
  </si>
  <si>
    <t>&lt;-- Diff 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</si>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</sst>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1" workbookViewId="0">
      <selection activeCell="C41" sqref="C41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30.140625" bestFit="1" customWidth="1"/>
    <col min="4" max="4" width="30.7109375" bestFit="1" customWidth="1"/>
    <col min="5" max="5" width="11" bestFit="1" customWidth="1"/>
    <col min="7" max="7" width="6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20</v>
      </c>
    </row>
    <row r="2" spans="1:5" x14ac:dyDescent="0.25">
      <c r="A2">
        <v>12.079000000000001</v>
      </c>
      <c r="B2">
        <v>19.277999999999999</v>
      </c>
      <c r="C2">
        <f>(A2-$A$27)^2</f>
        <v>3.8892770156250007</v>
      </c>
      <c r="D2">
        <f>(B2-$B$27)^2</f>
        <v>7.4961876736111321</v>
      </c>
      <c r="E2">
        <f>B2-A2</f>
        <v>7.1989999999999981</v>
      </c>
    </row>
    <row r="3" spans="1:5" x14ac:dyDescent="0.25">
      <c r="A3">
        <v>16.791</v>
      </c>
      <c r="B3">
        <v>18.741</v>
      </c>
      <c r="C3">
        <f t="shared" ref="C3:C25" si="0">(A3-$A$27)^2</f>
        <v>7.5069150156249975</v>
      </c>
      <c r="D3">
        <f t="shared" ref="D3:D25" si="1">(B3-$B$27)^2</f>
        <v>10.72507917361113</v>
      </c>
      <c r="E3">
        <f t="shared" ref="E3:E25" si="2">B3-A3</f>
        <v>1.9499999999999993</v>
      </c>
    </row>
    <row r="4" spans="1:5" x14ac:dyDescent="0.25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0.64307034027778409</v>
      </c>
      <c r="E4">
        <f t="shared" si="2"/>
        <v>11.649999999999999</v>
      </c>
    </row>
    <row r="5" spans="1:5" x14ac:dyDescent="0.25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40.055186173611155</v>
      </c>
      <c r="E5">
        <f t="shared" si="2"/>
        <v>7.0569999999999986</v>
      </c>
    </row>
    <row r="6" spans="1:5" x14ac:dyDescent="0.25">
      <c r="A6">
        <v>14.669</v>
      </c>
      <c r="B6">
        <v>22.803000000000001</v>
      </c>
      <c r="C6">
        <f t="shared" si="0"/>
        <v>0.38176951562499967</v>
      </c>
      <c r="D6">
        <f t="shared" si="1"/>
        <v>0.61950017361110832</v>
      </c>
      <c r="E6">
        <f t="shared" si="2"/>
        <v>8.1340000000000003</v>
      </c>
    </row>
    <row r="7" spans="1:5" x14ac:dyDescent="0.25">
      <c r="A7">
        <v>12.238</v>
      </c>
      <c r="B7">
        <v>20.878</v>
      </c>
      <c r="C7">
        <f t="shared" si="0"/>
        <v>3.2874222656250045</v>
      </c>
      <c r="D7">
        <f t="shared" si="1"/>
        <v>1.2948543402777835</v>
      </c>
      <c r="E7">
        <f t="shared" si="2"/>
        <v>8.64</v>
      </c>
    </row>
    <row r="8" spans="1:5" x14ac:dyDescent="0.25">
      <c r="A8">
        <v>14.692</v>
      </c>
      <c r="B8">
        <v>24.571999999999999</v>
      </c>
      <c r="C8">
        <f t="shared" si="0"/>
        <v>0.41072076562499926</v>
      </c>
      <c r="D8">
        <f t="shared" si="1"/>
        <v>6.5335620069444271</v>
      </c>
      <c r="E8">
        <f t="shared" si="2"/>
        <v>9.879999999999999</v>
      </c>
    </row>
    <row r="9" spans="1:5" x14ac:dyDescent="0.25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21.362113673611152</v>
      </c>
      <c r="E9">
        <f t="shared" si="2"/>
        <v>8.4069999999999983</v>
      </c>
    </row>
    <row r="10" spans="1:5" x14ac:dyDescent="0.25">
      <c r="A10">
        <v>9.4009999999999998</v>
      </c>
      <c r="B10">
        <v>20.762</v>
      </c>
      <c r="C10">
        <f t="shared" si="0"/>
        <v>21.623662515625011</v>
      </c>
      <c r="D10">
        <f t="shared" si="1"/>
        <v>1.5723070069444498</v>
      </c>
      <c r="E10">
        <f t="shared" si="2"/>
        <v>11.361000000000001</v>
      </c>
    </row>
    <row r="11" spans="1:5" x14ac:dyDescent="0.25">
      <c r="A11">
        <v>14.48</v>
      </c>
      <c r="B11">
        <v>26.282</v>
      </c>
      <c r="C11">
        <f t="shared" si="0"/>
        <v>0.18393376562499972</v>
      </c>
      <c r="D11">
        <f t="shared" si="1"/>
        <v>18.199467006944424</v>
      </c>
      <c r="E11">
        <f t="shared" si="2"/>
        <v>11.802</v>
      </c>
    </row>
    <row r="12" spans="1:5" x14ac:dyDescent="0.25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6.290482006944436</v>
      </c>
      <c r="E12">
        <f t="shared" si="2"/>
        <v>2.1960000000000015</v>
      </c>
    </row>
    <row r="13" spans="1:5" x14ac:dyDescent="0.25">
      <c r="A13">
        <v>15.298</v>
      </c>
      <c r="B13">
        <v>18.643999999999998</v>
      </c>
      <c r="C13">
        <f t="shared" si="0"/>
        <v>1.5546972656249982</v>
      </c>
      <c r="D13">
        <f t="shared" si="1"/>
        <v>11.369822006944473</v>
      </c>
      <c r="E13">
        <f t="shared" si="2"/>
        <v>3.3459999999999983</v>
      </c>
    </row>
    <row r="14" spans="1:5" x14ac:dyDescent="0.25">
      <c r="A14">
        <v>15.073</v>
      </c>
      <c r="B14">
        <v>17.510000000000002</v>
      </c>
      <c r="C14">
        <f t="shared" si="0"/>
        <v>1.0442285156249993</v>
      </c>
      <c r="D14">
        <f t="shared" si="1"/>
        <v>20.303285006944453</v>
      </c>
      <c r="E14">
        <f t="shared" si="2"/>
        <v>2.4370000000000012</v>
      </c>
    </row>
    <row r="15" spans="1:5" x14ac:dyDescent="0.25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2.8423150069444589</v>
      </c>
      <c r="E15">
        <f t="shared" si="2"/>
        <v>3.4009999999999998</v>
      </c>
    </row>
    <row r="16" spans="1:5" x14ac:dyDescent="0.25">
      <c r="A16">
        <v>18.2</v>
      </c>
      <c r="B16">
        <v>35.255000000000003</v>
      </c>
      <c r="C16">
        <f t="shared" si="0"/>
        <v>17.213163765624987</v>
      </c>
      <c r="D16">
        <f t="shared" si="1"/>
        <v>175.27332750694444</v>
      </c>
      <c r="E16">
        <f t="shared" si="2"/>
        <v>17.055000000000003</v>
      </c>
    </row>
    <row r="17" spans="1:8" x14ac:dyDescent="0.25">
      <c r="A17">
        <v>12.13</v>
      </c>
      <c r="B17">
        <v>22.158000000000001</v>
      </c>
      <c r="C17">
        <f t="shared" si="0"/>
        <v>3.6907212656249997</v>
      </c>
      <c r="D17">
        <f t="shared" si="1"/>
        <v>2.0187673611110735E-2</v>
      </c>
      <c r="E17">
        <f t="shared" si="2"/>
        <v>10.028</v>
      </c>
    </row>
    <row r="18" spans="1:8" x14ac:dyDescent="0.25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9.7536495069444236</v>
      </c>
      <c r="E18">
        <f t="shared" si="2"/>
        <v>6.6439999999999984</v>
      </c>
    </row>
    <row r="19" spans="1:8" x14ac:dyDescent="0.25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2.5183045069444576</v>
      </c>
      <c r="E19">
        <f t="shared" si="2"/>
        <v>9.7899999999999991</v>
      </c>
    </row>
    <row r="20" spans="1:8" x14ac:dyDescent="0.25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21.076515840277796</v>
      </c>
      <c r="E20">
        <f t="shared" si="2"/>
        <v>6.0810000000000013</v>
      </c>
    </row>
    <row r="21" spans="1:8" x14ac:dyDescent="0.25">
      <c r="A21">
        <v>12.369</v>
      </c>
      <c r="B21">
        <v>34.287999999999997</v>
      </c>
      <c r="C21">
        <f t="shared" si="0"/>
        <v>2.8295445156250034</v>
      </c>
      <c r="D21">
        <f t="shared" si="1"/>
        <v>150.60402934027763</v>
      </c>
      <c r="E21">
        <f t="shared" si="2"/>
        <v>21.918999999999997</v>
      </c>
    </row>
    <row r="22" spans="1:8" x14ac:dyDescent="0.25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3.5271970069444287</v>
      </c>
      <c r="E22">
        <f t="shared" si="2"/>
        <v>10.949999999999998</v>
      </c>
    </row>
    <row r="23" spans="1:8" x14ac:dyDescent="0.25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16.450460006944457</v>
      </c>
      <c r="E23">
        <f t="shared" si="2"/>
        <v>3.7270000000000003</v>
      </c>
    </row>
    <row r="24" spans="1:8" x14ac:dyDescent="0.25">
      <c r="A24">
        <v>19.71</v>
      </c>
      <c r="B24">
        <v>22.058</v>
      </c>
      <c r="C24">
        <f t="shared" si="0"/>
        <v>32.022866265624998</v>
      </c>
      <c r="D24">
        <f t="shared" si="1"/>
        <v>1.7710069444442133E-3</v>
      </c>
      <c r="E24">
        <f t="shared" si="2"/>
        <v>2.347999999999999</v>
      </c>
      <c r="G24">
        <f>AVERAGE(E2:E25)</f>
        <v>7.964791666666664</v>
      </c>
    </row>
    <row r="25" spans="1:8" x14ac:dyDescent="0.25">
      <c r="A25">
        <v>16.004000000000001</v>
      </c>
      <c r="B25">
        <v>21.157</v>
      </c>
      <c r="C25">
        <f t="shared" si="0"/>
        <v>3.8137207656250021</v>
      </c>
      <c r="D25">
        <f t="shared" si="1"/>
        <v>0.73773784027778211</v>
      </c>
      <c r="E25">
        <f t="shared" si="2"/>
        <v>5.1529999999999987</v>
      </c>
      <c r="G25">
        <f>STDEV(E2:E25)</f>
        <v>4.8648269103590565</v>
      </c>
      <c r="H25" t="s">
        <v>18</v>
      </c>
    </row>
    <row r="26" spans="1:8" x14ac:dyDescent="0.25">
      <c r="G26">
        <f>G25/SQRT(24)</f>
        <v>0.9930286347783408</v>
      </c>
      <c r="H26" t="s">
        <v>19</v>
      </c>
    </row>
    <row r="27" spans="1:8" x14ac:dyDescent="0.25">
      <c r="A27">
        <f>AVERAGE(A2:A25)</f>
        <v>14.051125000000001</v>
      </c>
      <c r="B27">
        <f>AVERAGE(B2:B25)</f>
        <v>22.015916666666669</v>
      </c>
      <c r="C27" t="s">
        <v>2</v>
      </c>
    </row>
    <row r="28" spans="1:8" x14ac:dyDescent="0.25">
      <c r="C28">
        <f>SUM(C2:C25)/23</f>
        <v>12.669029070652176</v>
      </c>
      <c r="D28">
        <f>SUM(D2:D25)/23</f>
        <v>23.011757036231884</v>
      </c>
      <c r="E28" t="s">
        <v>5</v>
      </c>
    </row>
    <row r="29" spans="1:8" x14ac:dyDescent="0.25">
      <c r="C29">
        <f>SQRT(C28)</f>
        <v>3.5593579576451955</v>
      </c>
      <c r="D29">
        <f>SQRT(D28)</f>
        <v>4.7970571224691376</v>
      </c>
      <c r="E29" t="s">
        <v>6</v>
      </c>
    </row>
    <row r="30" spans="1:8" x14ac:dyDescent="0.25">
      <c r="B30">
        <f>B27-A27</f>
        <v>7.9647916666666685</v>
      </c>
      <c r="C30" t="s">
        <v>17</v>
      </c>
    </row>
    <row r="31" spans="1:8" x14ac:dyDescent="0.25">
      <c r="A31">
        <v>24</v>
      </c>
      <c r="B31">
        <v>24</v>
      </c>
      <c r="C31" t="s">
        <v>7</v>
      </c>
    </row>
    <row r="32" spans="1:8" x14ac:dyDescent="0.25">
      <c r="B32">
        <f>B31-1</f>
        <v>23</v>
      </c>
      <c r="C32" t="s">
        <v>8</v>
      </c>
    </row>
    <row r="33" spans="2:3" x14ac:dyDescent="0.25">
      <c r="B33">
        <v>0.05</v>
      </c>
      <c r="C33" t="s">
        <v>9</v>
      </c>
    </row>
    <row r="34" spans="2:3" x14ac:dyDescent="0.25">
      <c r="B34">
        <v>1.714</v>
      </c>
      <c r="C34" t="s">
        <v>10</v>
      </c>
    </row>
    <row r="35" spans="2:3" x14ac:dyDescent="0.25">
      <c r="B35">
        <f>(B27-A27)/G26</f>
        <v>8.020706944109957</v>
      </c>
      <c r="C35" t="s">
        <v>11</v>
      </c>
    </row>
    <row r="36" spans="2:3" x14ac:dyDescent="0.25">
      <c r="B36">
        <v>1E-3</v>
      </c>
      <c r="C36" t="s">
        <v>16</v>
      </c>
    </row>
    <row r="37" spans="2:3" x14ac:dyDescent="0.25">
      <c r="B37">
        <f>B34*G26</f>
        <v>1.7020510800100761</v>
      </c>
      <c r="C37" t="s">
        <v>12</v>
      </c>
    </row>
    <row r="38" spans="2:3" x14ac:dyDescent="0.25">
      <c r="B38">
        <f>(B27-A27)+B37</f>
        <v>9.6668427466767444</v>
      </c>
      <c r="C38" t="s">
        <v>14</v>
      </c>
    </row>
    <row r="39" spans="2:3" x14ac:dyDescent="0.25">
      <c r="B39">
        <f>(B27-A27)-B37</f>
        <v>6.2627405866565926</v>
      </c>
      <c r="C39" t="s">
        <v>13</v>
      </c>
    </row>
    <row r="40" spans="2:3" x14ac:dyDescent="0.25">
      <c r="B40">
        <f>B35^2/(B35^2+B32)</f>
        <v>0.73663641614450603</v>
      </c>
      <c r="C4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</dc:creator>
  <cp:lastModifiedBy>Mirza</cp:lastModifiedBy>
  <dcterms:created xsi:type="dcterms:W3CDTF">2017-09-10T10:56:17Z</dcterms:created>
  <dcterms:modified xsi:type="dcterms:W3CDTF">2017-09-10T19:23:46Z</dcterms:modified>
</cp:coreProperties>
</file>